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w\Downloads\"/>
    </mc:Choice>
  </mc:AlternateContent>
  <xr:revisionPtr revIDLastSave="0" documentId="13_ncr:1_{37D4986A-C304-4D46-BEA6-739083DEBA7A}" xr6:coauthVersionLast="34" xr6:coauthVersionMax="34" xr10:uidLastSave="{00000000-0000-0000-0000-000000000000}"/>
  <bookViews>
    <workbookView xWindow="0" yWindow="0" windowWidth="23040" windowHeight="10860" xr2:uid="{00000000-000D-0000-FFFF-FFFF00000000}"/>
  </bookViews>
  <sheets>
    <sheet name="Counts" sheetId="2" r:id="rId1"/>
    <sheet name="Scatter Plot Chart " sheetId="4" r:id="rId2"/>
    <sheet name="Sheet1" sheetId="1" r:id="rId3"/>
  </sheets>
  <definedNames>
    <definedName name="_xlnm._FilterDatabase" localSheetId="2" hidden="1">Sheet1!$A$1:$V$4115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42" i="1" l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683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04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083" i="1"/>
  <c r="R2082" i="1"/>
  <c r="R200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888" i="1" l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68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08" i="1"/>
  <c r="R3809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7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64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2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20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18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28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298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6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41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72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4114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522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72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246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240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4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9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48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63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943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19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90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8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1066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1042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28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188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1306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226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56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503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406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62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2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47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782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542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2603" i="1"/>
  <c r="R523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583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187" i="1"/>
  <c r="R1603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4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2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9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186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2343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862" i="1"/>
  <c r="R861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42" i="1"/>
  <c r="R841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1366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6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2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6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2523" i="1"/>
  <c r="R2" i="1"/>
  <c r="R3" i="1"/>
  <c r="R4" i="1"/>
  <c r="R5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1286" i="1"/>
  <c r="R4115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22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94" i="1"/>
  <c r="R95" i="1"/>
  <c r="R96" i="1"/>
  <c r="R97" i="1"/>
  <c r="R98" i="1"/>
  <c r="R99" i="1"/>
  <c r="R100" i="1"/>
  <c r="R101" i="1"/>
  <c r="R86" i="1"/>
  <c r="R87" i="1"/>
  <c r="R88" i="1"/>
  <c r="R89" i="1"/>
  <c r="R90" i="1"/>
  <c r="R91" i="1"/>
  <c r="R92" i="1"/>
  <c r="R93" i="1"/>
  <c r="R81" i="1"/>
  <c r="R82" i="1"/>
  <c r="R83" i="1"/>
  <c r="R84" i="1"/>
  <c r="R85" i="1"/>
  <c r="R76" i="1"/>
  <c r="R77" i="1"/>
  <c r="R78" i="1"/>
  <c r="R79" i="1"/>
  <c r="R80" i="1"/>
  <c r="R69" i="1"/>
  <c r="R70" i="1"/>
  <c r="R71" i="1"/>
  <c r="R72" i="1"/>
  <c r="R73" i="1"/>
  <c r="R74" i="1"/>
  <c r="R75" i="1"/>
  <c r="R63" i="1"/>
  <c r="R64" i="1"/>
  <c r="R65" i="1"/>
  <c r="R66" i="1"/>
  <c r="R67" i="1"/>
  <c r="R68" i="1"/>
  <c r="R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6" i="1"/>
  <c r="R57" i="1"/>
  <c r="R58" i="1"/>
  <c r="R59" i="1"/>
  <c r="R60" i="1"/>
  <c r="R6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Q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4115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1286" i="1"/>
  <c r="L2523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1366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2343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186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2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942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603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583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523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2603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40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943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82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98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90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5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56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24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226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246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2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72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1306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00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542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1042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1066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08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782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52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68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4114" i="1"/>
  <c r="L272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4115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1286" i="1"/>
  <c r="K2523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1366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2343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186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2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942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603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583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523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2603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40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943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82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98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90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5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56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24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226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246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2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72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1306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00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542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1042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1066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08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782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52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68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4114" i="1"/>
  <c r="K272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2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4115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1286" i="1"/>
  <c r="T2523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1366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2343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186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2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942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603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583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523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2603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40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943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82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98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90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5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56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24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226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246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2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72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1306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00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542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1042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1066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08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782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52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68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4114" i="1"/>
  <c r="T272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2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4115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1286" i="1"/>
  <c r="S2523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1366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2343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186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2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942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603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583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523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2603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40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943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82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98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90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5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56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24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226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246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2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72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1306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00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542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1042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1066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08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782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52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68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4114" i="1"/>
  <c r="S272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</calcChain>
</file>

<file path=xl/sharedStrings.xml><?xml version="1.0" encoding="utf-8"?>
<sst xmlns="http://schemas.openxmlformats.org/spreadsheetml/2006/main" count="24823" uniqueCount="8367">
  <si>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</si>
  <si>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</si>
  <si>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</si>
  <si>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</si>
  <si>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</si>
  <si>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</si>
  <si>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</si>
  <si>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</si>
  <si>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</si>
  <si>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</si>
  <si>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</si>
  <si>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</si>
  <si>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</si>
  <si>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</si>
  <si>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</si>
  <si>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</si>
  <si>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</si>
  <si>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</si>
  <si>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</si>
  <si>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</si>
  <si>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</si>
  <si>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</si>
  <si>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</si>
  <si>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</si>
  <si>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</si>
  <si>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</si>
  <si>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</si>
  <si>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</si>
  <si>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</si>
  <si>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</si>
  <si>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</si>
  <si>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</si>
  <si>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</si>
  <si>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</si>
  <si>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</si>
  <si>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</si>
  <si>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</si>
  <si>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</si>
  <si>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</si>
  <si>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</si>
  <si>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</si>
  <si>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</si>
  <si>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</si>
  <si>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</si>
  <si>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</si>
  <si>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</si>
  <si>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</si>
  <si>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</si>
  <si>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</si>
  <si>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</si>
  <si>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</si>
  <si>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</si>
  <si>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</si>
  <si>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</si>
  <si>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</si>
  <si>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</si>
  <si>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</si>
  <si>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</si>
  <si>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</si>
  <si>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</si>
  <si>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</si>
  <si>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</si>
  <si>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</si>
  <si>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</si>
  <si>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</si>
  <si>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</si>
  <si>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</si>
  <si>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</si>
  <si>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</si>
  <si>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</si>
  <si>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</si>
  <si>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</si>
  <si>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</si>
  <si>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</si>
  <si>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</si>
  <si>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</si>
  <si>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</si>
  <si>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</si>
  <si>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</si>
  <si>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</si>
  <si>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</si>
  <si>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</si>
  <si>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</si>
  <si>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</si>
  <si>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</si>
  <si>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</si>
  <si>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</si>
  <si>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</si>
  <si>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</si>
  <si>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</si>
  <si>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</si>
  <si>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</si>
  <si>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</si>
  <si>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</si>
  <si>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</si>
  <si>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</si>
  <si>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</si>
  <si>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</si>
  <si>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</si>
  <si>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</si>
  <si>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</si>
  <si>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</si>
  <si>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</si>
  <si>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</si>
  <si>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</si>
  <si>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</si>
  <si>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</si>
  <si>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</si>
  <si>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</si>
  <si>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</si>
  <si>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</si>
  <si>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</si>
  <si>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</si>
  <si>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</si>
  <si>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</si>
  <si>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</si>
  <si>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</si>
  <si>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</si>
  <si>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</si>
  <si>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</si>
  <si>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</si>
  <si>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</si>
  <si>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</si>
  <si>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</si>
  <si>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</si>
  <si>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</si>
  <si>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</si>
  <si>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</si>
  <si>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</si>
  <si>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</si>
  <si>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</si>
  <si>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</si>
  <si>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</si>
  <si>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</si>
  <si>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</si>
  <si>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</si>
  <si>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</si>
  <si>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</si>
  <si>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</si>
  <si>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</si>
  <si>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</si>
  <si>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</si>
  <si>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</si>
  <si>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</si>
  <si>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</si>
  <si>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</si>
  <si>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</si>
  <si>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</si>
  <si>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</si>
  <si>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</si>
  <si>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</si>
  <si>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</si>
  <si>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</si>
  <si>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</si>
  <si>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</si>
  <si>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</si>
  <si>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</si>
  <si>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</si>
  <si>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</si>
  <si>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</si>
  <si>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</si>
  <si>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</si>
  <si>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</si>
  <si>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</si>
  <si>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</si>
  <si>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</si>
  <si>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</si>
  <si>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</si>
  <si>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</si>
  <si>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</si>
  <si>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</si>
  <si>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</si>
  <si>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</si>
  <si>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</si>
  <si>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</si>
  <si>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</si>
  <si>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</si>
  <si>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</si>
  <si>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</si>
  <si>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</si>
  <si>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</si>
  <si>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</si>
  <si>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</si>
  <si>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</si>
  <si>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</si>
  <si>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</si>
  <si>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</si>
  <si>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</si>
  <si>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</si>
  <si>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</si>
  <si>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</si>
  <si>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</si>
  <si>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</si>
  <si>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</si>
  <si>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</si>
  <si>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</si>
  <si>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</si>
  <si>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</si>
  <si>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</si>
  <si>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</si>
  <si>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</si>
  <si>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</si>
  <si>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</si>
  <si>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</si>
  <si>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</si>
  <si>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</si>
  <si>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</si>
  <si>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</si>
  <si>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</si>
  <si>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</si>
  <si>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</si>
  <si>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</si>
  <si>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</si>
  <si>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</si>
  <si>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</si>
  <si>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</si>
  <si>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</si>
  <si>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</si>
  <si>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</si>
  <si>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</si>
  <si>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</si>
  <si>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</si>
  <si>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</si>
  <si>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</si>
  <si>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</si>
  <si>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</si>
  <si>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</si>
  <si>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</si>
  <si>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</si>
  <si>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</si>
  <si>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</si>
  <si>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</si>
  <si>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</si>
  <si>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</si>
  <si>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</si>
  <si>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</si>
  <si>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</si>
  <si>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</si>
  <si>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</si>
  <si>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</si>
  <si>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</si>
  <si>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</si>
  <si>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</si>
  <si>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</si>
  <si>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</si>
  <si>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</si>
  <si>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</si>
  <si>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</si>
  <si>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</si>
  <si>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</si>
  <si>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</si>
  <si>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</si>
  <si>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</si>
  <si>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</si>
  <si>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</si>
  <si>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</si>
  <si>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</si>
  <si>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</si>
  <si>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</si>
  <si>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</si>
  <si>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</si>
  <si>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</si>
  <si>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</si>
  <si>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</si>
  <si>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</si>
  <si>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</si>
  <si>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</si>
  <si>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</si>
  <si>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</si>
  <si>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</si>
  <si>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</si>
  <si>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</si>
  <si>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</si>
  <si>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</si>
  <si>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</si>
  <si>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</si>
  <si>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</si>
  <si>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</si>
  <si>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</si>
  <si>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</si>
  <si>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</si>
  <si>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</si>
  <si>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</si>
  <si>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</si>
  <si>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</si>
  <si>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</si>
  <si>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</si>
  <si>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</si>
  <si>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</si>
  <si>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</si>
  <si>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</si>
  <si>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</si>
  <si>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</si>
  <si>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</si>
  <si>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</si>
  <si>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</si>
  <si>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</si>
  <si>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</si>
  <si>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</si>
  <si>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</si>
  <si>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</si>
  <si>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</si>
  <si>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</si>
  <si>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</si>
  <si>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</si>
  <si>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</si>
  <si>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</si>
  <si>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</si>
  <si>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</si>
  <si>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</si>
  <si>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</si>
  <si>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</si>
  <si>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</si>
  <si>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</si>
  <si>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</si>
  <si>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</si>
  <si>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</si>
  <si>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</si>
  <si>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</si>
  <si>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</si>
  <si>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</si>
  <si>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</si>
  <si>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</si>
  <si>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</si>
  <si>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</si>
  <si>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</si>
  <si>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</si>
  <si>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</si>
  <si>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</si>
  <si>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</si>
  <si>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</si>
  <si>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</si>
  <si>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</si>
  <si>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</si>
  <si>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</si>
  <si>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</si>
  <si>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</si>
  <si>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</si>
  <si>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</si>
  <si>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</si>
  <si>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</si>
  <si>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</si>
  <si>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</si>
  <si>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</si>
  <si>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</si>
  <si>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</si>
  <si>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</si>
  <si>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</si>
  <si>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</si>
  <si>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</si>
  <si>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</si>
  <si>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</si>
  <si>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</si>
  <si>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</si>
  <si>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</si>
  <si>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</si>
  <si>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</si>
  <si>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</si>
  <si>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</si>
  <si>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</si>
  <si>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</si>
  <si>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</si>
  <si>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</si>
  <si>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</si>
  <si>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</si>
  <si>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</si>
  <si>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</si>
  <si>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</si>
  <si>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</si>
  <si>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</si>
  <si>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</si>
  <si>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</si>
  <si>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</si>
  <si>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</si>
  <si>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</si>
  <si>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</si>
  <si>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</si>
  <si>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</si>
  <si>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</si>
  <si>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</si>
  <si>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</si>
  <si>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</si>
  <si>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</si>
  <si>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</si>
  <si>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</si>
  <si>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</si>
  <si>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</si>
  <si>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</si>
  <si>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</si>
  <si>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</si>
  <si>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</si>
  <si>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</si>
  <si>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</si>
  <si>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</si>
  <si>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</si>
  <si>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</si>
  <si>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</si>
  <si>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</si>
  <si>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</si>
  <si>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</si>
  <si>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</si>
  <si>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</si>
  <si>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</si>
  <si>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</si>
  <si>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</si>
  <si>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</si>
  <si>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</si>
  <si>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</si>
  <si>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</si>
  <si>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</si>
  <si>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</si>
  <si>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</si>
  <si>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</si>
  <si>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</si>
  <si>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</si>
  <si>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</si>
  <si>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</si>
  <si>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</si>
  <si>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</si>
  <si>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</si>
  <si>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</si>
  <si>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</si>
  <si>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</si>
  <si>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</si>
  <si>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</si>
  <si>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</si>
  <si>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</si>
  <si>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</si>
  <si>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</si>
  <si>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</si>
  <si>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</si>
  <si>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</si>
  <si>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</si>
  <si>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</si>
  <si>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</si>
  <si>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</si>
  <si>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</si>
  <si>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</si>
  <si>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</si>
  <si>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</si>
  <si>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</si>
  <si>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</si>
  <si>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</si>
  <si>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</si>
  <si>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</si>
  <si>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</si>
  <si>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</si>
  <si>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</si>
  <si>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</si>
  <si>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</si>
  <si>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</si>
  <si>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</si>
  <si>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</si>
  <si>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</si>
  <si>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</si>
  <si>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</si>
  <si>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</si>
  <si>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</si>
  <si>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</si>
  <si>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</si>
  <si>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</si>
  <si>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</si>
  <si>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</si>
  <si>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</si>
  <si>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</si>
  <si>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</si>
  <si>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</si>
  <si>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</si>
  <si>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</si>
  <si>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</si>
  <si>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</si>
  <si>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</si>
  <si>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</si>
  <si>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</si>
  <si>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</si>
  <si>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</si>
  <si>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</si>
  <si>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</si>
  <si>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</si>
  <si>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</si>
  <si>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</si>
  <si>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</si>
  <si>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</si>
  <si>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</si>
  <si>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</si>
  <si>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</si>
  <si>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</si>
  <si>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</si>
  <si>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</si>
  <si>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</si>
  <si>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</si>
  <si>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</si>
  <si>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</si>
  <si>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</si>
  <si>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</si>
  <si>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</si>
  <si>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</si>
  <si>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</si>
  <si>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</si>
  <si>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</si>
  <si>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</si>
  <si>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</si>
  <si>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</si>
  <si>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</si>
  <si>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</si>
  <si>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</si>
  <si>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</si>
  <si>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</si>
  <si>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</si>
  <si>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</si>
  <si>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</si>
  <si>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</si>
  <si>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</si>
  <si>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</si>
  <si>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</si>
  <si>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</si>
  <si>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</si>
  <si>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</si>
  <si>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</si>
  <si>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</si>
  <si>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</si>
  <si>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</si>
  <si>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</si>
  <si>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</si>
  <si>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</si>
  <si>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</si>
  <si>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</si>
  <si>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</si>
  <si>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</si>
  <si>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</si>
  <si>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</si>
  <si>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</si>
  <si>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</si>
  <si>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</si>
  <si>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</si>
  <si>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</si>
  <si>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</si>
  <si>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</si>
  <si>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</si>
  <si>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</si>
  <si>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</si>
  <si>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</si>
  <si>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</si>
  <si>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</si>
  <si>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</si>
  <si>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</si>
  <si>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</si>
  <si>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</si>
  <si>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</si>
  <si>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</si>
  <si>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</si>
  <si>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</si>
  <si>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</si>
  <si>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</si>
  <si>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</si>
  <si>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</si>
  <si>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</si>
  <si>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</si>
  <si>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</si>
  <si>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</si>
  <si>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</si>
  <si>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</si>
  <si>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</si>
  <si>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</si>
  <si>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</si>
  <si>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</si>
  <si>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</si>
  <si>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</si>
  <si>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</si>
  <si>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</si>
  <si>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</si>
  <si>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</si>
  <si>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</si>
  <si>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</si>
  <si>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</si>
  <si>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</si>
  <si>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</si>
  <si>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</si>
  <si>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</si>
  <si>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</si>
  <si>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</si>
  <si>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</si>
  <si>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</si>
  <si>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</si>
  <si>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</si>
  <si>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</si>
  <si>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</si>
  <si>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</si>
  <si>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</si>
  <si>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</si>
  <si>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</si>
  <si>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</si>
  <si>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</si>
  <si>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</si>
  <si>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</si>
  <si>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</si>
  <si>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</si>
  <si>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</si>
  <si>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</si>
  <si>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</si>
  <si>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</si>
  <si>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</si>
  <si>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</si>
  <si>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</si>
  <si>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</si>
  <si>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</si>
  <si>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</si>
  <si>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</si>
  <si>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</si>
  <si>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</si>
  <si>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</si>
  <si>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</si>
  <si>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</si>
  <si>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</si>
  <si>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</si>
  <si>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</si>
  <si>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</si>
  <si>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</si>
  <si>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</si>
  <si>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</si>
  <si>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</si>
  <si>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</si>
  <si>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</si>
  <si>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</si>
  <si>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</si>
  <si>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</si>
  <si>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</si>
  <si>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</si>
  <si>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</si>
  <si>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</si>
  <si>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</si>
  <si>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</si>
  <si>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</si>
  <si>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</si>
  <si>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</si>
  <si>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</si>
  <si>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</si>
  <si>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</si>
  <si>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</si>
  <si>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</si>
  <si>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</si>
  <si>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</si>
  <si>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</si>
  <si>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</si>
  <si>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</si>
  <si>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</si>
  <si>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</si>
  <si>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</si>
  <si>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</si>
  <si>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</si>
  <si>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</si>
  <si>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</si>
  <si>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</si>
  <si>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</si>
  <si>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</si>
  <si>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</si>
  <si>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</si>
  <si>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</si>
  <si>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</si>
  <si>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</si>
  <si>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</si>
  <si>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</si>
  <si>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</si>
  <si>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</si>
  <si>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</si>
  <si>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</si>
  <si>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</si>
  <si>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</si>
  <si>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</si>
  <si>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</si>
  <si>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</si>
  <si>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</si>
  <si>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</si>
  <si>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</si>
  <si>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</si>
  <si>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</si>
  <si>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</si>
  <si>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</si>
  <si>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</si>
  <si>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</si>
  <si>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</si>
  <si>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</si>
  <si>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</si>
  <si>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</si>
  <si>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</si>
  <si>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</si>
  <si>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</si>
  <si>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</si>
  <si>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</si>
  <si>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</si>
  <si>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</si>
  <si>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</si>
  <si>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</si>
  <si>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</si>
  <si>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</si>
  <si>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</si>
  <si>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</si>
  <si>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</si>
  <si>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</si>
  <si>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</si>
  <si>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</si>
  <si>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</si>
  <si>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</si>
  <si>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</si>
  <si>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</si>
  <si>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</si>
  <si>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</si>
  <si>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</si>
  <si>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</si>
  <si>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</si>
  <si>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</si>
  <si>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</si>
  <si>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</si>
  <si>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</si>
  <si>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</si>
  <si>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</si>
  <si>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</si>
  <si>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</si>
  <si>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</si>
  <si>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</si>
  <si>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</si>
  <si>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</si>
  <si>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</si>
  <si>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</si>
  <si>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</si>
  <si>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</si>
  <si>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</si>
  <si>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</si>
  <si>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</si>
  <si>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</si>
  <si>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</si>
  <si>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</si>
  <si>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</si>
  <si>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</si>
  <si>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</si>
  <si>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</si>
  <si>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</si>
  <si>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</si>
  <si>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</si>
  <si>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</si>
  <si>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</si>
  <si>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</si>
  <si>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</si>
  <si>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</si>
  <si>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</si>
  <si>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</si>
  <si>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</si>
  <si>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</si>
  <si>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</si>
  <si>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</si>
  <si>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</si>
  <si>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</si>
  <si>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</si>
  <si>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</si>
  <si>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</si>
  <si>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</si>
  <si>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</si>
  <si>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</si>
  <si>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</si>
  <si>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</si>
  <si>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</si>
  <si>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</si>
  <si>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</si>
  <si>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</si>
  <si>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</si>
  <si>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</si>
  <si>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</si>
  <si>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</si>
  <si>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</si>
  <si>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</si>
  <si>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</si>
  <si>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</si>
  <si>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</si>
  <si>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</si>
  <si>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</si>
  <si>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</si>
  <si>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</si>
  <si>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</si>
  <si>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</si>
  <si>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</si>
  <si>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</si>
  <si>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</si>
  <si>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</si>
  <si>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</si>
  <si>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</si>
  <si>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</si>
  <si>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</si>
  <si>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</si>
  <si>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</si>
  <si>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</si>
  <si>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</si>
  <si>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</si>
  <si>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</si>
  <si>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</si>
  <si>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</si>
  <si>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</si>
  <si>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</si>
  <si>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</si>
  <si>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</si>
  <si>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</si>
  <si>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</si>
  <si>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</si>
  <si>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</si>
  <si>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</si>
  <si>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</si>
  <si>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</si>
  <si>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</si>
  <si>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</si>
  <si>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</si>
  <si>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</si>
  <si>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</si>
  <si>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</si>
  <si>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</si>
  <si>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</si>
  <si>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</si>
  <si>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</si>
  <si>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</si>
  <si>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</si>
  <si>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</si>
  <si>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</si>
  <si>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</si>
  <si>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</si>
  <si>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</si>
  <si>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</si>
  <si>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</si>
  <si>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</si>
  <si>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</si>
  <si>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</si>
  <si>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</si>
  <si>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</si>
  <si>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</si>
  <si>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</si>
  <si>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</si>
  <si>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</si>
  <si>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</si>
  <si>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</si>
  <si>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</si>
  <si>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</si>
  <si>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</si>
  <si>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</si>
  <si>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</si>
  <si>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</si>
  <si>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</si>
  <si>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</si>
  <si>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</si>
  <si>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</si>
  <si>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</si>
  <si>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</si>
  <si>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</si>
  <si>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</si>
  <si>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</si>
  <si>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</si>
  <si>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</si>
  <si>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</si>
  <si>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</si>
  <si>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</si>
  <si>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</si>
  <si>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</si>
  <si>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</si>
  <si>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</si>
  <si>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</si>
  <si>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</si>
  <si>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</si>
  <si>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</si>
  <si>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</si>
  <si>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</si>
  <si>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</si>
  <si>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</si>
  <si>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</si>
  <si>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</si>
  <si>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</si>
  <si>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</si>
  <si>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</si>
  <si>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</si>
  <si>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</si>
  <si>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</si>
  <si>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</si>
  <si>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</si>
  <si>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</si>
  <si>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</si>
  <si>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</si>
  <si>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</si>
  <si>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</si>
  <si>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</si>
  <si>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</si>
  <si>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</si>
  <si>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</si>
  <si>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</si>
  <si>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</si>
  <si>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</si>
  <si>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</si>
  <si>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</si>
  <si>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</si>
  <si>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</si>
  <si>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</si>
  <si>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</si>
  <si>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</si>
  <si>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</si>
  <si>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</si>
  <si>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</si>
  <si>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</si>
  <si>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</si>
  <si>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</si>
  <si>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</si>
  <si>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</si>
  <si>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</si>
  <si>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</si>
  <si>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</si>
  <si>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</si>
  <si>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</si>
  <si>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</si>
  <si>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</si>
  <si>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</si>
  <si>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</si>
  <si>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</si>
  <si>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</si>
  <si>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</si>
  <si>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</si>
  <si>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</si>
  <si>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</si>
  <si>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</si>
  <si>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</si>
  <si>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</si>
  <si>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</si>
  <si>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</si>
  <si>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</si>
  <si>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</si>
  <si>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</si>
  <si>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</si>
  <si>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</si>
  <si>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</si>
  <si>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</si>
  <si>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</si>
  <si>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</si>
  <si>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</si>
  <si>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</si>
  <si>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</si>
  <si>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</si>
  <si>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</si>
  <si>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</si>
  <si>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</si>
  <si>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</si>
  <si>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</si>
  <si>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</si>
  <si>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</si>
  <si>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</si>
  <si>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</si>
  <si>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</si>
  <si>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</si>
  <si>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</si>
  <si>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</si>
  <si>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</si>
  <si>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</si>
  <si>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</si>
  <si>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</si>
  <si>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</si>
  <si>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</si>
  <si>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</si>
  <si>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</si>
  <si>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</si>
  <si>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</si>
  <si>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</si>
  <si>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</si>
  <si>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</si>
  <si>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</si>
  <si>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</si>
  <si>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</si>
  <si>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</si>
  <si>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</si>
  <si>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</si>
  <si>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</si>
  <si>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</si>
  <si>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</si>
  <si>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</si>
  <si>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</si>
  <si>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</si>
  <si>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</si>
  <si>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</si>
  <si>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</si>
  <si>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</si>
  <si>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</si>
  <si>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</si>
  <si>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</si>
  <si>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</si>
  <si>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</si>
  <si>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</si>
  <si>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</si>
  <si>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</si>
  <si>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</si>
  <si>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</si>
  <si>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</si>
  <si>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</si>
  <si>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</si>
  <si>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</si>
  <si>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</si>
  <si>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</si>
  <si>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</si>
  <si>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</si>
  <si>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</si>
  <si>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</si>
  <si>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</si>
  <si>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</si>
  <si>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</si>
  <si>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</si>
  <si>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</si>
  <si>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</si>
  <si>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</si>
  <si>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</si>
  <si>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</si>
  <si>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</si>
  <si>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</si>
  <si>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</si>
  <si>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</si>
  <si>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</si>
  <si>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</si>
  <si>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</si>
  <si>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</si>
  <si>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</si>
  <si>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</si>
  <si>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</si>
  <si>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</si>
  <si>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</si>
  <si>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</si>
  <si>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</si>
  <si>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</si>
  <si>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</si>
  <si>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</si>
  <si>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</si>
  <si>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</si>
  <si>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</si>
  <si>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</si>
  <si>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</si>
  <si>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</si>
  <si>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</si>
  <si>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</si>
  <si>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</si>
  <si>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</si>
  <si>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</si>
  <si>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</si>
  <si>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</si>
  <si>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</si>
  <si>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</si>
  <si>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</si>
  <si>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</si>
  <si>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</si>
  <si>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</si>
  <si>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</si>
  <si>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</si>
  <si>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</si>
  <si>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</si>
  <si>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</si>
  <si>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</si>
  <si>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</si>
  <si>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</si>
  <si>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</si>
  <si>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</si>
  <si>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</si>
  <si>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</si>
  <si>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</si>
  <si>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</si>
  <si>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</si>
  <si>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</si>
  <si>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</si>
  <si>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</si>
  <si>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</si>
  <si>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</si>
  <si>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</si>
  <si>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</si>
  <si>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</si>
  <si>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</si>
  <si>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</si>
  <si>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</si>
  <si>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</si>
  <si>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</si>
  <si>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</si>
  <si>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</si>
  <si>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</si>
  <si>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</si>
  <si>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</si>
  <si>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</si>
  <si>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</si>
  <si>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</si>
  <si>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</si>
  <si>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</si>
  <si>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</si>
  <si>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</si>
  <si>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</si>
  <si>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</si>
  <si>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</si>
  <si>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</si>
  <si>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</si>
  <si>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</si>
  <si>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</si>
  <si>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</si>
  <si>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</si>
  <si>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</si>
  <si>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</si>
  <si>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</si>
  <si>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</si>
  <si>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</si>
  <si>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</si>
  <si>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</si>
  <si>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</si>
  <si>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</si>
  <si>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</si>
  <si>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</si>
  <si>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</si>
  <si>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</si>
  <si>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</si>
  <si>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</si>
  <si>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</si>
  <si>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</si>
  <si>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</si>
  <si>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</si>
  <si>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</si>
  <si>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</si>
  <si>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</si>
  <si>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</si>
  <si>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</si>
  <si>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</si>
  <si>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</si>
  <si>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</si>
  <si>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</si>
  <si>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</si>
  <si>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</si>
  <si>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</si>
  <si>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</si>
  <si>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</si>
  <si>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</si>
  <si>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</si>
  <si>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</si>
  <si>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</si>
  <si>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</si>
  <si>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</si>
  <si>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</si>
  <si>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</si>
  <si>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</si>
  <si>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</si>
  <si>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</si>
  <si>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</si>
  <si>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</si>
  <si>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</si>
  <si>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</si>
  <si>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</si>
  <si>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</si>
  <si>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</si>
  <si>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</si>
  <si>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</si>
  <si>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</si>
  <si>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</si>
  <si>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</si>
  <si>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</si>
  <si>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</si>
  <si>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</si>
  <si>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</si>
  <si>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</si>
  <si>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</si>
  <si>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</si>
  <si>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</si>
  <si>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</si>
  <si>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</si>
  <si>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</si>
  <si>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</si>
  <si>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</si>
  <si>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</si>
  <si>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</si>
  <si>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</si>
  <si>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</si>
  <si>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</si>
  <si>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</si>
  <si>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</si>
  <si>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</si>
  <si>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</si>
  <si>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</si>
  <si>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</si>
  <si>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</si>
  <si>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</si>
  <si>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</si>
  <si>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</si>
  <si>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</si>
  <si>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</si>
  <si>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</si>
  <si>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</si>
  <si>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</si>
  <si>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</si>
  <si>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</si>
  <si>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</si>
  <si>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</si>
  <si>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</si>
  <si>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</si>
  <si>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</si>
  <si>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</si>
  <si>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</si>
  <si>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</si>
  <si>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</si>
  <si>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</si>
  <si>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</si>
  <si>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</si>
  <si>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</si>
  <si>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</si>
  <si>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</si>
  <si>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</si>
  <si>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</si>
  <si>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</si>
  <si>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</si>
  <si>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</si>
  <si>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</si>
  <si>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</si>
  <si>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</si>
  <si>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</si>
  <si>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</si>
  <si>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</si>
  <si>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</si>
  <si>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</si>
  <si>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</si>
  <si>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</si>
  <si>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</si>
  <si>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</si>
  <si>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</si>
  <si>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</si>
  <si>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</si>
  <si>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</si>
  <si>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</si>
  <si>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</si>
  <si>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</si>
  <si>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</si>
  <si>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</si>
  <si>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</si>
  <si>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</si>
  <si>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</si>
  <si>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</si>
  <si>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</si>
  <si>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</si>
  <si>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</si>
  <si>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</si>
  <si>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</si>
  <si>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</si>
  <si>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</si>
  <si>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</si>
  <si>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</si>
  <si>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</si>
  <si>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</si>
  <si>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</si>
  <si>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</si>
  <si>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</si>
  <si>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</si>
  <si>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</si>
  <si>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</si>
  <si>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</si>
  <si>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</si>
  <si>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</si>
  <si>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</si>
  <si>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</si>
  <si>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</si>
  <si>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</si>
  <si>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</si>
  <si>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</si>
  <si>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</si>
  <si>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</si>
  <si>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</si>
  <si>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</si>
  <si>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</si>
  <si>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</si>
  <si>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</si>
  <si>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</si>
  <si>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</si>
  <si>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</si>
  <si>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</si>
  <si>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</si>
  <si>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</si>
  <si>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</si>
  <si>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</si>
  <si>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</si>
  <si>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</si>
  <si>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</si>
  <si>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</si>
  <si>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</si>
  <si>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</si>
  <si>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</si>
  <si>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</si>
  <si>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</si>
  <si>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</si>
  <si>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</si>
  <si>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</si>
  <si>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</si>
  <si>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</si>
  <si>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</si>
  <si>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</si>
  <si>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</si>
  <si>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</si>
  <si>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</si>
  <si>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</si>
  <si>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</si>
  <si>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</si>
  <si>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</si>
  <si>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</si>
  <si>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</si>
  <si>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</si>
  <si>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</si>
  <si>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</si>
  <si>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</si>
  <si>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</si>
  <si>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</si>
  <si>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</si>
  <si>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</si>
  <si>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</si>
  <si>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</si>
  <si>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</si>
  <si>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</si>
  <si>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</si>
  <si>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</si>
  <si>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</si>
  <si>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</si>
  <si>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</si>
  <si>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</si>
  <si>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</si>
  <si>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</si>
  <si>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</si>
  <si>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</si>
  <si>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</si>
  <si>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</si>
  <si>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</si>
  <si>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</si>
  <si>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</si>
  <si>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</si>
  <si>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</si>
  <si>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</si>
  <si>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</si>
  <si>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</si>
  <si>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</si>
  <si>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</si>
  <si>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</si>
  <si>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</si>
  <si>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</si>
  <si>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</si>
  <si>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</si>
  <si>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</si>
  <si>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</si>
  <si>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</si>
  <si>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</si>
  <si>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</si>
  <si>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</si>
  <si>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</si>
  <si>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</si>
  <si>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</si>
  <si>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</si>
  <si>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</si>
  <si>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</si>
  <si>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</si>
  <si>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</si>
  <si>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</si>
  <si>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</si>
  <si>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</si>
  <si>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</si>
  <si>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</si>
  <si>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</si>
  <si>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</si>
  <si>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</si>
  <si>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</si>
  <si>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</si>
  <si>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</si>
  <si>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</si>
  <si>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</si>
  <si>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</si>
  <si>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</si>
  <si>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</si>
  <si>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</si>
  <si>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</si>
  <si>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</si>
  <si>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</si>
  <si>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</si>
  <si>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</si>
  <si>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</si>
  <si>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</si>
  <si>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</si>
  <si>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</si>
  <si>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</si>
  <si>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</si>
  <si>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</si>
  <si>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</si>
  <si>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</si>
  <si>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</si>
  <si>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</si>
  <si>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</si>
  <si>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</si>
  <si>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</si>
  <si>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</si>
  <si>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</si>
  <si>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</si>
  <si>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</si>
  <si>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</si>
  <si>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</si>
  <si>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</si>
  <si>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</si>
  <si>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</si>
  <si>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</si>
  <si>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</si>
  <si>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</si>
  <si>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</si>
  <si>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</si>
  <si>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</si>
  <si>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</si>
  <si>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</si>
  <si>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</si>
  <si>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</si>
  <si>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</si>
  <si>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</si>
  <si>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</si>
  <si>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</si>
  <si>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</si>
  <si>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</si>
  <si>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</si>
  <si>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</si>
  <si>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</si>
  <si>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</si>
  <si>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</si>
  <si>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</si>
  <si>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</si>
  <si>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</si>
  <si>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</si>
  <si>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</si>
  <si>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</si>
  <si>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</si>
  <si>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</si>
  <si>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</si>
  <si>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</si>
  <si>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</si>
  <si>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</si>
  <si>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</si>
  <si>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</si>
  <si>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</si>
  <si>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</si>
  <si>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</si>
  <si>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</si>
  <si>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</si>
  <si>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</si>
  <si>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</si>
  <si>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</si>
  <si>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</si>
  <si>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</si>
  <si>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</si>
  <si>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</si>
  <si>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</si>
  <si>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</si>
  <si>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</si>
  <si>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</si>
  <si>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</si>
  <si>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</si>
  <si>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</si>
  <si>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</si>
  <si>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</si>
  <si>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</si>
  <si>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</si>
  <si>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</si>
  <si>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</si>
  <si>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</si>
  <si>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</si>
  <si>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</si>
  <si>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</si>
  <si>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</si>
  <si>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</si>
  <si>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</si>
  <si>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</si>
  <si>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</si>
  <si>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</si>
  <si>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</si>
  <si>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</si>
  <si>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</si>
  <si>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</si>
  <si>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</si>
  <si>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</si>
  <si>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</si>
  <si>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</si>
  <si>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</si>
  <si>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</si>
  <si>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</si>
  <si>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</si>
  <si>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</si>
  <si>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</si>
  <si>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</si>
  <si>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</si>
  <si>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</si>
  <si>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</si>
  <si>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</si>
  <si>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</si>
  <si>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</si>
  <si>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</si>
  <si>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</si>
  <si>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</si>
  <si>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</si>
  <si>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</si>
  <si>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</si>
  <si>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</si>
  <si>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</si>
  <si>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</si>
  <si>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</si>
  <si>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</si>
  <si>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</si>
  <si>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</si>
  <si>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</si>
  <si>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</si>
  <si>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</si>
  <si>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</si>
  <si>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</si>
  <si>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</si>
  <si>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</si>
  <si>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</si>
  <si>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</si>
  <si>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</si>
  <si>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</si>
  <si>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</si>
  <si>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</si>
  <si>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</si>
  <si>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</si>
  <si>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</si>
  <si>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</si>
  <si>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</si>
  <si>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</si>
  <si>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</si>
  <si>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</si>
  <si>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</si>
  <si>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</si>
  <si>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</si>
  <si>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</si>
  <si>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</si>
  <si>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</si>
  <si>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</si>
  <si>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</si>
  <si>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</si>
  <si>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</si>
  <si>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</si>
  <si>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</si>
  <si>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</si>
  <si>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</si>
  <si>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</si>
  <si>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</si>
  <si>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</si>
  <si>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</si>
  <si>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</si>
  <si>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</si>
  <si>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</si>
  <si>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</si>
  <si>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</si>
  <si>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</si>
  <si>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</si>
  <si>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</si>
  <si>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</si>
  <si>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</si>
  <si>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</si>
  <si>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</si>
  <si>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</si>
  <si>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</si>
  <si>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</si>
  <si>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</si>
  <si>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</si>
  <si>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</si>
  <si>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</si>
  <si>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</si>
  <si>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</si>
  <si>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</si>
  <si>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</si>
  <si>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</si>
  <si>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</si>
  <si>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</si>
  <si>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</si>
  <si>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</si>
  <si>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</si>
  <si>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</si>
  <si>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</si>
  <si>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</si>
  <si>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</si>
  <si>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</si>
  <si>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</si>
  <si>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</si>
  <si>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</si>
  <si>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</si>
  <si>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</si>
  <si>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</si>
  <si>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</si>
  <si>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</si>
  <si>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</si>
  <si>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</si>
  <si>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</si>
  <si>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</si>
  <si>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</si>
  <si>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</si>
  <si>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</si>
  <si>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</si>
  <si>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</si>
  <si>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</si>
  <si>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</si>
  <si>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</si>
  <si>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</si>
  <si>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</si>
  <si>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</si>
  <si>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</si>
  <si>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</si>
  <si>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</si>
  <si>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</si>
  <si>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</si>
  <si>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</si>
  <si>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</si>
  <si>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</si>
  <si>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</si>
  <si>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</si>
  <si>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</si>
  <si>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</si>
  <si>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</si>
  <si>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</si>
  <si>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</si>
  <si>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</si>
  <si>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</si>
  <si>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</si>
  <si>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</si>
  <si>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</si>
  <si>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</si>
  <si>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</si>
  <si>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</si>
  <si>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</si>
  <si>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</si>
  <si>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</si>
  <si>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</si>
  <si>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</si>
  <si>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</si>
  <si>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</si>
  <si>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</si>
  <si>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</si>
  <si>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</si>
  <si>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</si>
  <si>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</si>
  <si>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</si>
  <si>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</si>
  <si>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</si>
  <si>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</si>
  <si>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</si>
  <si>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</si>
  <si>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</si>
  <si>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</si>
  <si>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</si>
  <si>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</si>
  <si>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</si>
  <si>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</si>
  <si>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</si>
  <si>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</si>
  <si>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</si>
  <si>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</si>
  <si>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</si>
  <si>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</si>
  <si>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</si>
  <si>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</si>
  <si>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</si>
  <si>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</si>
  <si>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</si>
  <si>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</si>
  <si>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</si>
  <si>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</si>
  <si>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</si>
  <si>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</si>
  <si>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</si>
  <si>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</si>
  <si>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</si>
  <si>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</si>
  <si>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</si>
  <si>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</si>
  <si>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</si>
  <si>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</si>
  <si>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</si>
  <si>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</si>
  <si>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</si>
  <si>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</si>
  <si>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</si>
  <si>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</si>
  <si>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</si>
  <si>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</si>
  <si>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</si>
  <si>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</si>
  <si>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</si>
  <si>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</si>
  <si>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</si>
  <si>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</si>
  <si>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</si>
  <si>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</si>
  <si>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</si>
  <si>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</si>
  <si>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</si>
  <si>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</si>
  <si>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</si>
  <si>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</si>
  <si>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</si>
  <si>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</si>
  <si>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</si>
  <si>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</si>
  <si>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</si>
  <si>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</si>
  <si>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</si>
  <si>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</si>
  <si>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</si>
  <si>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</si>
  <si>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</si>
  <si>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</si>
  <si>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</si>
  <si>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</si>
  <si>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</si>
  <si>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</si>
  <si>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</si>
  <si>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</si>
  <si>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</si>
  <si>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</si>
  <si>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</si>
  <si>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</si>
  <si>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</si>
  <si>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</si>
  <si>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</si>
  <si>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</si>
  <si>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</si>
  <si>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</si>
  <si>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</si>
  <si>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</si>
  <si>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</si>
  <si>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</si>
  <si>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</si>
  <si>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</si>
  <si>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</si>
  <si>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</si>
  <si>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</si>
  <si>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</si>
  <si>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</si>
  <si>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</si>
  <si>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</si>
  <si>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</si>
  <si>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</si>
  <si>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</si>
  <si>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</si>
  <si>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</si>
  <si>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</si>
  <si>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</si>
  <si>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</si>
  <si>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</si>
  <si>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</si>
  <si>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</si>
  <si>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</si>
  <si>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</si>
  <si>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</si>
  <si>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</si>
  <si>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</si>
  <si>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</si>
  <si>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</si>
  <si>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</si>
  <si>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</si>
  <si>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</si>
  <si>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</si>
  <si>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</si>
  <si>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</si>
  <si>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</si>
  <si>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</si>
  <si>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</si>
  <si>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</si>
  <si>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</si>
  <si>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</si>
  <si>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</si>
  <si>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</si>
  <si>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</si>
  <si>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</si>
  <si>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</si>
  <si>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</si>
  <si>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</si>
  <si>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</si>
  <si>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</si>
  <si>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</si>
  <si>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</si>
  <si>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</si>
  <si>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</si>
  <si>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</si>
  <si>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</si>
  <si>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</si>
  <si>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</si>
  <si>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</si>
  <si>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</si>
  <si>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</si>
  <si>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</si>
  <si>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</si>
  <si>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</si>
  <si>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</si>
  <si>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</si>
  <si>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</si>
  <si>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</si>
  <si>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</si>
  <si>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</si>
  <si>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</si>
  <si>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</si>
  <si>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</si>
  <si>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</si>
  <si>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</si>
  <si>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</si>
  <si>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</si>
  <si>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</si>
  <si>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</si>
  <si>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</si>
  <si>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</si>
  <si>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</si>
  <si>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</si>
  <si>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</si>
  <si>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</si>
  <si>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</si>
  <si>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</si>
  <si>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</si>
  <si>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</si>
  <si>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</si>
  <si>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</si>
  <si>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</si>
  <si>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</si>
  <si>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</si>
  <si>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</si>
  <si>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</si>
  <si>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</si>
  <si>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</si>
  <si>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</si>
  <si>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</si>
  <si>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</si>
  <si>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</si>
  <si>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</si>
  <si>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</si>
  <si>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</si>
  <si>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</si>
  <si>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</si>
  <si>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</si>
  <si>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</si>
  <si>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</si>
  <si>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</si>
  <si>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</si>
  <si>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</si>
  <si>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</si>
  <si>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</si>
  <si>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</si>
  <si>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</si>
  <si>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</si>
  <si>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</si>
  <si>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</si>
  <si>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</si>
  <si>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</si>
  <si>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</si>
  <si>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</si>
  <si>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</si>
  <si>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</si>
  <si>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</si>
  <si>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</si>
  <si>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</si>
  <si>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</si>
  <si>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</si>
  <si>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</si>
  <si>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</si>
  <si>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</si>
  <si>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</si>
  <si>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</si>
  <si>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</si>
  <si>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</si>
  <si>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</si>
  <si>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</si>
  <si>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</si>
  <si>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</si>
  <si>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</si>
  <si>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</si>
  <si>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</si>
  <si>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</si>
  <si>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</si>
  <si>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</si>
  <si>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</si>
  <si>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</si>
  <si>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</si>
  <si>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</si>
  <si>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</si>
  <si>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</si>
  <si>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</si>
  <si>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</si>
  <si>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</si>
  <si>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</si>
  <si>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</si>
  <si>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</si>
  <si>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</si>
  <si>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</si>
  <si>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</si>
  <si>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</si>
  <si>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</si>
  <si>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</si>
  <si>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</si>
  <si>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</si>
  <si>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</si>
  <si>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</si>
  <si>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</si>
  <si>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</si>
  <si>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</si>
  <si>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</si>
  <si>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</si>
  <si>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</si>
  <si>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</si>
  <si>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</si>
  <si>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</si>
  <si>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</si>
  <si>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</si>
  <si>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</si>
  <si>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</si>
  <si>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</si>
  <si>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</si>
  <si>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</si>
  <si>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</si>
  <si>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</si>
  <si>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</si>
  <si>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</si>
  <si>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</si>
  <si>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</si>
  <si>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</si>
  <si>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</si>
  <si>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</si>
  <si>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</si>
  <si>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</si>
  <si>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</si>
  <si>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</si>
  <si>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</si>
  <si>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</si>
  <si>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</si>
  <si>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</si>
  <si>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</si>
  <si>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</si>
  <si>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</si>
  <si>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</si>
  <si>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</si>
  <si>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</si>
  <si>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</si>
  <si>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</si>
  <si>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</si>
  <si>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</si>
  <si>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</si>
  <si>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</si>
  <si>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</si>
  <si>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</si>
  <si>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</si>
  <si>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</si>
  <si>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</si>
  <si>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</si>
  <si>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</si>
  <si>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</si>
  <si>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</si>
  <si>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</si>
  <si>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</si>
  <si>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</si>
  <si>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</si>
  <si>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</si>
  <si>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</si>
  <si>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</si>
  <si>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</si>
  <si>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</si>
  <si>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</si>
  <si>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</si>
  <si>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</si>
  <si>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</si>
  <si>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</si>
  <si>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</si>
  <si>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</si>
  <si>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</si>
  <si>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</si>
  <si>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</si>
  <si>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</si>
  <si>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</si>
  <si>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</si>
  <si>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</si>
  <si>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</si>
  <si>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</si>
  <si>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</si>
  <si>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</si>
  <si>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</si>
  <si>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</si>
  <si>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</si>
  <si>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</si>
  <si>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</si>
  <si>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</si>
  <si>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</si>
  <si>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</si>
  <si>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</si>
  <si>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</si>
  <si>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</si>
  <si>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</si>
  <si>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</si>
  <si>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</si>
  <si>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</si>
  <si>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</si>
  <si>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</si>
  <si>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</si>
  <si>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</si>
  <si>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</si>
  <si>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</si>
  <si>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</si>
  <si>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</si>
  <si>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</si>
  <si>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</si>
  <si>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</si>
  <si>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</si>
  <si>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</si>
  <si>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</si>
  <si>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</si>
  <si>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</si>
  <si>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</si>
  <si>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</si>
  <si>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</si>
  <si>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</si>
  <si>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</si>
  <si>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</si>
  <si>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</si>
  <si>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</si>
  <si>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</si>
  <si>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</si>
  <si>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</si>
  <si>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</si>
  <si>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</si>
  <si>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</si>
  <si>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</si>
  <si>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</si>
  <si>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</si>
  <si>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</si>
  <si>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</si>
  <si>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</si>
  <si>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</si>
  <si>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</si>
  <si>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</si>
  <si>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</si>
  <si>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</si>
  <si>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</si>
  <si>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</si>
  <si>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</si>
  <si>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</si>
  <si>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</si>
  <si>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</si>
  <si>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</si>
  <si>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</si>
  <si>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</si>
  <si>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</si>
  <si>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</si>
  <si>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</si>
  <si>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</si>
  <si>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</si>
  <si>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</si>
  <si>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</si>
  <si>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</si>
  <si>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</si>
  <si>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</si>
  <si>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</si>
  <si>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</si>
  <si>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</si>
  <si>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</si>
  <si>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</si>
  <si>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</si>
  <si>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</si>
  <si>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</si>
  <si>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</si>
  <si>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</si>
  <si>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</si>
  <si>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</si>
  <si>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</si>
  <si>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</si>
  <si>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</si>
  <si>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</si>
  <si>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</si>
  <si>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</si>
  <si>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</si>
  <si>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</si>
  <si>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</si>
  <si>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</si>
  <si>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</si>
  <si>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</si>
  <si>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</si>
  <si>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</si>
  <si>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</si>
  <si>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</si>
  <si>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</si>
  <si>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</si>
  <si>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</si>
  <si>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</si>
  <si>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</si>
  <si>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</si>
  <si>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</si>
  <si>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</si>
  <si>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</si>
  <si>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</si>
  <si>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</si>
  <si>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</si>
  <si>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</si>
  <si>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</si>
  <si>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</si>
  <si>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</si>
  <si>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</si>
  <si>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</si>
  <si>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</si>
  <si>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</si>
  <si>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</si>
  <si>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</si>
  <si>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</si>
  <si>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</si>
  <si>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</si>
  <si>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</si>
  <si>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</si>
  <si>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</si>
  <si>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</si>
  <si>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</si>
  <si>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</si>
  <si>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</si>
  <si>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</si>
  <si>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</si>
  <si>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</si>
  <si>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</si>
  <si>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</si>
  <si>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</si>
  <si>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</si>
  <si>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</si>
  <si>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</si>
  <si>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</si>
  <si>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</si>
  <si>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</si>
  <si>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</si>
  <si>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</si>
  <si>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</si>
  <si>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</si>
  <si>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</si>
  <si>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</si>
  <si>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</si>
  <si>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</si>
  <si>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</si>
  <si>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</si>
  <si>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</si>
  <si>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</si>
  <si>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</si>
  <si>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</si>
  <si>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</si>
  <si>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</si>
  <si>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</si>
  <si>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</si>
  <si>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</si>
  <si>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</si>
  <si>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</si>
  <si>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</si>
  <si>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</si>
  <si>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</si>
  <si>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</si>
  <si>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</si>
  <si>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</si>
  <si>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</si>
  <si>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</si>
  <si>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</si>
  <si>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</si>
  <si>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</si>
  <si>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</si>
  <si>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</si>
  <si>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</si>
  <si>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</si>
  <si>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</si>
  <si>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</si>
  <si>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</si>
  <si>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</si>
  <si>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</si>
  <si>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</si>
  <si>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</si>
  <si>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</si>
  <si>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</si>
  <si>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</si>
  <si>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</si>
  <si>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</si>
  <si>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</si>
  <si>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</si>
  <si>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</si>
  <si>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</si>
  <si>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</si>
  <si>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</si>
  <si>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</si>
  <si>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</si>
  <si>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</si>
  <si>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</si>
  <si>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</si>
  <si>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</si>
  <si>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</si>
  <si>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</si>
  <si>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</si>
  <si>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</si>
  <si>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</si>
  <si>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</si>
  <si>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</si>
  <si>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</si>
  <si>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</si>
  <si>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</si>
  <si>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</si>
  <si>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</si>
  <si>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</si>
  <si>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</si>
  <si>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</si>
  <si>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</si>
  <si>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</si>
  <si>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</si>
  <si>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</si>
  <si>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</si>
  <si>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</si>
  <si>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</si>
  <si>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</si>
  <si>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</si>
  <si>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</si>
  <si>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</si>
  <si>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</si>
  <si>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</si>
  <si>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</si>
  <si>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</si>
  <si>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</si>
  <si>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</si>
  <si>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</si>
  <si>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</si>
  <si>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</si>
  <si>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</si>
  <si>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</si>
  <si>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</si>
  <si>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</si>
  <si>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</si>
  <si>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</si>
  <si>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</si>
  <si>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</si>
  <si>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</si>
  <si>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</si>
  <si>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</si>
  <si>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</si>
  <si>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</si>
  <si>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</si>
  <si>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</si>
  <si>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</si>
  <si>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</si>
  <si>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</si>
  <si>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</si>
  <si>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</si>
  <si>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</si>
  <si>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</si>
  <si>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</si>
  <si>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</si>
  <si>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</si>
  <si>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</si>
  <si>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</si>
  <si>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</si>
  <si>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</si>
  <si>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</si>
  <si>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</si>
  <si>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</si>
  <si>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</si>
  <si>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</si>
  <si>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</si>
  <si>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</si>
  <si>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</si>
  <si>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</si>
  <si>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</si>
  <si>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</si>
  <si>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</si>
  <si>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</si>
  <si>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</si>
  <si>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</si>
  <si>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</si>
  <si>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</si>
  <si>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</si>
  <si>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</si>
  <si>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</si>
  <si>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</si>
  <si>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</si>
  <si>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</si>
  <si>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</si>
  <si>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</si>
  <si>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</si>
  <si>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</si>
  <si>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</si>
  <si>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</si>
  <si>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</si>
  <si>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</si>
  <si>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</si>
  <si>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</si>
  <si>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</si>
  <si>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</si>
  <si>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</si>
  <si>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</si>
  <si>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</si>
  <si>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</si>
  <si>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</si>
  <si>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</si>
  <si>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</si>
  <si>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</si>
  <si>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</si>
  <si>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</si>
  <si>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</si>
  <si>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</si>
  <si>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</si>
  <si>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</si>
  <si>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</si>
  <si>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</si>
  <si>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</si>
  <si>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</si>
  <si>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</si>
  <si>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</si>
  <si>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</si>
  <si>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</si>
  <si>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</si>
  <si>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</si>
  <si>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</si>
  <si>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</si>
  <si>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</si>
  <si>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</si>
  <si>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</si>
  <si>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</si>
  <si>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</si>
  <si>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</si>
  <si>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</si>
  <si>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</si>
  <si>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</si>
  <si>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</si>
  <si>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</si>
  <si>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</si>
  <si>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</si>
  <si>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</si>
  <si>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</si>
  <si>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</si>
  <si>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</si>
  <si>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</si>
  <si>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</si>
  <si>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</si>
  <si>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</si>
  <si>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</si>
  <si>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</si>
  <si>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</si>
  <si>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</si>
  <si>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</si>
  <si>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</si>
  <si>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</si>
  <si>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</si>
  <si>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</si>
  <si>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</si>
  <si>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</si>
  <si>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</si>
  <si>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</si>
  <si>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</si>
  <si>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</si>
  <si>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</si>
  <si>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</si>
  <si>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</si>
  <si>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</si>
  <si>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</si>
  <si>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</si>
  <si>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</si>
  <si>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</si>
  <si>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</si>
  <si>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</si>
  <si>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</si>
  <si>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</si>
  <si>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</si>
  <si>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</si>
  <si>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</si>
  <si>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</si>
  <si>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</si>
  <si>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</si>
  <si>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</si>
  <si>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</si>
  <si>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</si>
  <si>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</si>
  <si>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</si>
  <si>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</si>
  <si>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</si>
  <si>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</si>
  <si>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</si>
  <si>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</si>
  <si>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</si>
  <si>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</si>
  <si>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</si>
  <si>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</si>
  <si>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</si>
  <si>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</si>
  <si>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</si>
  <si>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</si>
  <si>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</si>
  <si>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</si>
  <si>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</si>
  <si>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</si>
  <si>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</si>
  <si>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</si>
  <si>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</si>
  <si>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</si>
  <si>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</si>
  <si>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</si>
  <si>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</si>
  <si>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</si>
  <si>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</si>
  <si>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</si>
  <si>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</si>
  <si>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</si>
  <si>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</si>
  <si>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</si>
  <si>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</si>
  <si>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</si>
  <si>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</si>
  <si>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</si>
  <si>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</si>
  <si>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</si>
  <si>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</si>
  <si>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</si>
  <si>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</si>
  <si>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</si>
  <si>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</si>
  <si>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</si>
  <si>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</si>
  <si>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</si>
  <si>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</si>
  <si>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</si>
  <si>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</si>
  <si>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</si>
  <si>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</si>
  <si>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</si>
  <si>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</si>
  <si>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</si>
  <si>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</si>
  <si>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</si>
  <si>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</si>
  <si>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</si>
  <si>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</si>
  <si>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</si>
  <si>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</si>
  <si>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</si>
  <si>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</si>
  <si>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</si>
  <si>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</si>
  <si>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</si>
  <si>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</si>
  <si>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</si>
  <si>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</si>
  <si>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</si>
  <si>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</si>
  <si>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</si>
  <si>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</si>
  <si>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</si>
  <si>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</si>
  <si>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</si>
  <si>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</si>
  <si>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</si>
  <si>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</si>
  <si>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</si>
  <si>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</si>
  <si>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</si>
  <si>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</si>
  <si>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</si>
  <si>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</si>
  <si>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</si>
  <si>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</si>
  <si>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</si>
  <si>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</si>
  <si>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</si>
  <si>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</si>
  <si>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</si>
  <si>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</si>
  <si>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</si>
  <si>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</si>
  <si>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</si>
  <si>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</si>
  <si>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</si>
  <si>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</si>
  <si>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</si>
  <si>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</si>
  <si>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</si>
  <si>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</si>
  <si>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</si>
  <si>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</si>
  <si>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</si>
  <si>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</si>
  <si>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</si>
  <si>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</si>
  <si>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</si>
  <si>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</si>
  <si>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</si>
  <si>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</si>
  <si>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</si>
  <si>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</si>
  <si>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</si>
  <si>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</si>
  <si>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</si>
  <si>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</si>
  <si>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</si>
  <si>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</si>
  <si>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</si>
  <si>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</si>
  <si>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</si>
  <si>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</si>
  <si>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</si>
  <si>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</si>
  <si>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</si>
  <si>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</si>
  <si>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</si>
  <si>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</si>
  <si>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</si>
  <si>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</si>
  <si>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</si>
  <si>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</si>
  <si>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</si>
  <si>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</si>
  <si>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</si>
  <si>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</si>
  <si>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</si>
  <si>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</si>
  <si>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</si>
  <si>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</si>
  <si>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</si>
  <si>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</si>
  <si>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</si>
  <si>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</si>
  <si>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</si>
  <si>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</si>
  <si>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</si>
  <si>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</si>
  <si>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</si>
  <si>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</si>
  <si>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</si>
  <si>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</si>
  <si>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</si>
  <si>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</si>
  <si>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</si>
  <si>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</si>
  <si>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</si>
  <si>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</si>
  <si>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</si>
  <si>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</si>
  <si>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</si>
  <si>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</si>
  <si>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</si>
  <si>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</si>
  <si>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</si>
  <si>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</si>
  <si>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</si>
  <si>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</si>
  <si>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</si>
  <si>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</si>
  <si>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</si>
  <si>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</si>
  <si>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</si>
  <si>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</si>
  <si>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</si>
  <si>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</si>
  <si>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</si>
  <si>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</si>
  <si>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</si>
  <si>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</si>
  <si>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</si>
  <si>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</si>
  <si>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</si>
  <si>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</si>
  <si>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</si>
  <si>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</si>
  <si>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</si>
  <si>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</si>
  <si>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</si>
  <si>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</si>
  <si>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</si>
  <si>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</si>
  <si>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</si>
  <si>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</si>
  <si>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</si>
  <si>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</si>
  <si>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</si>
  <si>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</si>
  <si>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</si>
  <si>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</si>
  <si>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</si>
  <si>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</si>
  <si>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</si>
  <si>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</si>
  <si>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</si>
  <si>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</si>
  <si>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</si>
  <si>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</si>
  <si>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</si>
  <si>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</si>
  <si>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</si>
  <si>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</si>
  <si>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</si>
  <si>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</si>
  <si>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</si>
  <si>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</si>
  <si>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</si>
  <si>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</si>
  <si>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</si>
  <si>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</si>
  <si>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</si>
  <si>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</si>
  <si>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</si>
  <si>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</si>
  <si>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</si>
  <si>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</si>
  <si>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</si>
  <si>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</si>
  <si>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</si>
  <si>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</si>
  <si>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</si>
  <si>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</si>
  <si>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</si>
  <si>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</si>
  <si>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</si>
  <si>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</si>
  <si>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</si>
  <si>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</si>
  <si>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</si>
  <si>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</si>
  <si>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</si>
  <si>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</si>
  <si>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</si>
  <si>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</si>
  <si>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</si>
  <si>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</si>
  <si>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</si>
  <si>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</si>
  <si>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</si>
  <si>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</si>
  <si>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</si>
  <si>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</si>
  <si>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</si>
  <si>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</si>
  <si>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</si>
  <si>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</si>
  <si>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</si>
  <si>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</si>
  <si>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</si>
  <si>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</si>
  <si>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</si>
  <si>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</si>
  <si>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</si>
  <si>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</si>
  <si>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</si>
  <si>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</si>
  <si>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</si>
  <si>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</si>
  <si>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</si>
  <si>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</si>
  <si>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</si>
  <si>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</si>
  <si>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</si>
  <si>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</si>
  <si>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</si>
  <si>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</si>
  <si>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</si>
  <si>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</si>
  <si>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</si>
  <si>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</si>
  <si>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</si>
  <si>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</si>
  <si>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</si>
  <si>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</si>
  <si>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</si>
  <si>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</si>
  <si>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</si>
  <si>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</si>
  <si>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</si>
  <si>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</si>
  <si>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</si>
  <si>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</si>
  <si>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</si>
  <si>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</si>
  <si>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</si>
  <si>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</si>
  <si>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</si>
  <si>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</si>
  <si>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</si>
  <si>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</si>
  <si>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</si>
  <si>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</si>
  <si>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</si>
  <si>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</si>
  <si>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</si>
  <si>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</si>
  <si>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</si>
  <si>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</si>
  <si>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</si>
  <si>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</si>
  <si>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</si>
  <si>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</si>
  <si>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</si>
  <si>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</si>
  <si>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</si>
  <si>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</si>
  <si>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</si>
  <si>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</si>
  <si>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</si>
  <si>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</si>
  <si>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</si>
  <si>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</si>
  <si>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</si>
  <si>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</si>
  <si>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</si>
  <si>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</si>
  <si>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</si>
  <si>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</si>
  <si>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</si>
  <si>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</si>
  <si>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</si>
  <si>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</si>
  <si>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</si>
  <si>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</si>
  <si>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</si>
  <si>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</si>
  <si>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</si>
  <si>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</si>
  <si>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</si>
  <si>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</si>
  <si>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</si>
  <si>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</si>
  <si>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</si>
  <si>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</si>
  <si>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</si>
  <si>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</si>
  <si>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</si>
  <si>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</si>
  <si>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</si>
  <si>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</si>
  <si>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</si>
  <si>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</si>
  <si>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</si>
  <si>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</si>
  <si>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</si>
  <si>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</si>
  <si>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</si>
  <si>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</si>
  <si>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</si>
  <si>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</si>
  <si>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</si>
  <si>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</si>
  <si>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</si>
  <si>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</si>
  <si>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</si>
  <si>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</si>
  <si>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</si>
  <si>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</si>
  <si>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</si>
  <si>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</si>
  <si>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</si>
  <si>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</si>
  <si>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</si>
  <si>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</si>
  <si>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</si>
  <si>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</si>
  <si>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</si>
  <si>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</si>
  <si>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</si>
  <si>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</si>
  <si>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</si>
  <si>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</si>
  <si>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</si>
  <si>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</si>
  <si>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</si>
  <si>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</si>
  <si>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</si>
  <si>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</si>
  <si>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</si>
  <si>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</si>
  <si>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</si>
  <si>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</si>
  <si>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</si>
  <si>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</si>
  <si>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</si>
  <si>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</si>
  <si>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</si>
  <si>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</si>
  <si>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</si>
  <si>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</si>
  <si>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</si>
  <si>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</si>
  <si>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</si>
  <si>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</si>
  <si>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</si>
  <si>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</si>
  <si>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</si>
  <si>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</si>
  <si>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</si>
  <si>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</si>
  <si>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</si>
  <si>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</si>
  <si>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</si>
  <si>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</si>
  <si>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</si>
  <si>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</si>
  <si>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</si>
  <si>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</si>
  <si>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</si>
  <si>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</si>
  <si>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</si>
  <si>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</si>
  <si>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</si>
  <si>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</si>
  <si>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</si>
  <si>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</si>
  <si>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</si>
  <si>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</si>
  <si>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</si>
  <si>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</si>
  <si>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</si>
  <si>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</si>
  <si>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</si>
  <si>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</si>
  <si>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</si>
  <si>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</si>
  <si>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</si>
  <si>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</si>
  <si>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</si>
  <si>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</si>
  <si>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</si>
  <si>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</si>
  <si>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</si>
  <si>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</si>
  <si>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</si>
  <si>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</si>
  <si>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</si>
  <si>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</si>
  <si>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</si>
  <si>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</si>
  <si>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</si>
  <si>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</si>
  <si>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</si>
  <si>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</si>
  <si>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</si>
  <si>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</si>
  <si>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</si>
  <si>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</si>
  <si>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</si>
  <si>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</si>
  <si>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</si>
  <si>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</si>
  <si>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</si>
  <si>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</si>
  <si>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</si>
  <si>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</si>
  <si>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</si>
  <si>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</si>
  <si>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</si>
  <si>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</si>
  <si>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</si>
  <si>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</si>
  <si>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</si>
  <si>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</si>
  <si>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</si>
  <si>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</si>
  <si>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</si>
  <si>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</si>
  <si>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</si>
  <si>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</si>
  <si>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</si>
  <si>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</si>
  <si>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</si>
  <si>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</si>
  <si>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</si>
  <si>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</si>
  <si>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</si>
  <si>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</si>
  <si>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</si>
  <si>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</si>
  <si>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</si>
  <si>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</si>
  <si>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</si>
  <si>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</si>
  <si>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</si>
  <si>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</si>
  <si>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</si>
  <si>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</si>
  <si>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</si>
  <si>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</si>
  <si>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</si>
  <si>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</si>
  <si>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</si>
  <si>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</si>
  <si>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</si>
  <si>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</si>
  <si>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</si>
  <si>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</si>
  <si>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</si>
  <si>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</si>
  <si>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</si>
  <si>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</si>
  <si>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</si>
  <si>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</si>
  <si>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</si>
  <si>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</si>
  <si>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</si>
  <si>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</si>
  <si>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</si>
  <si>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</si>
  <si>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</si>
  <si>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</si>
  <si>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</si>
  <si>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</si>
  <si>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</si>
  <si>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</si>
  <si>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</si>
  <si>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</si>
  <si>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</si>
  <si>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</si>
  <si>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</si>
  <si>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</si>
  <si>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</si>
  <si>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</si>
  <si>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</si>
  <si>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</si>
  <si>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</si>
  <si>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</si>
  <si>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</si>
  <si>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</si>
  <si>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</si>
  <si>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</si>
  <si>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</si>
  <si>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</si>
  <si>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</si>
  <si>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</si>
  <si>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</si>
  <si>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</si>
  <si>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</si>
  <si>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</si>
  <si>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</si>
  <si>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</si>
  <si>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</si>
  <si>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</si>
  <si>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</si>
  <si>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</si>
  <si>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</si>
  <si>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</si>
  <si>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</si>
  <si>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</si>
  <si>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</si>
  <si>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</si>
  <si>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</si>
  <si>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</si>
  <si>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</si>
  <si>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</si>
  <si>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</si>
  <si>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</si>
  <si>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</si>
  <si>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</si>
  <si>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</si>
  <si>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</si>
  <si>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</si>
  <si>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</si>
  <si>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</si>
  <si>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</si>
  <si>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</si>
  <si>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</si>
  <si>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</si>
  <si>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</si>
  <si>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</si>
  <si>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</si>
  <si>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</si>
  <si>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</si>
  <si>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</si>
  <si>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</si>
  <si>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</si>
  <si>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</si>
  <si>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</si>
  <si>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</si>
  <si>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</si>
  <si>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</si>
  <si>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</si>
  <si>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</si>
  <si>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</si>
  <si>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</si>
  <si>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</si>
  <si>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</si>
  <si>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</si>
  <si>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</si>
  <si>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</si>
  <si>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</si>
  <si>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</si>
  <si>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</si>
  <si>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</si>
  <si>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</si>
  <si>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</si>
  <si>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</si>
  <si>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</si>
  <si>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</si>
  <si>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</si>
  <si>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</si>
  <si>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</si>
  <si>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</si>
  <si>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</si>
  <si>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</si>
  <si>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</si>
  <si>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</si>
  <si>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</si>
  <si>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</si>
  <si>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</si>
  <si>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</si>
  <si>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</si>
  <si>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</si>
  <si>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</si>
  <si>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</si>
  <si>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</si>
  <si>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</si>
  <si>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</si>
  <si>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</si>
  <si>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</si>
  <si>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</si>
  <si>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</si>
  <si>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</si>
  <si>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</si>
  <si>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</si>
  <si>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</si>
  <si>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</si>
  <si>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</si>
  <si>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</si>
  <si>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</si>
  <si>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</si>
  <si>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</si>
  <si>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</si>
  <si>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</si>
  <si>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</si>
  <si>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</si>
  <si>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</si>
  <si>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</si>
  <si>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</si>
  <si>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</si>
  <si>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</si>
  <si>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</si>
  <si>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</si>
  <si>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</si>
  <si>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</si>
  <si>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</si>
  <si>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</si>
  <si>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</si>
  <si>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</si>
  <si>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</si>
  <si>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</si>
  <si>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</si>
  <si>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</si>
  <si>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</si>
  <si>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</si>
  <si>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</si>
  <si>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</si>
  <si>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</si>
  <si>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</si>
  <si>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</si>
  <si>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</si>
  <si>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</si>
  <si>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</si>
  <si>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</si>
  <si>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</si>
  <si>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</si>
  <si>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</si>
  <si>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</si>
  <si>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</si>
  <si>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</si>
  <si>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</si>
  <si>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</si>
  <si>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</si>
  <si>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</si>
  <si>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</si>
  <si>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</si>
  <si>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</si>
  <si>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</si>
  <si>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</si>
  <si>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</si>
  <si>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</si>
  <si>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</si>
  <si>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</si>
  <si>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</si>
  <si>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</si>
  <si>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</si>
  <si>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</si>
  <si>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</si>
  <si>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</si>
  <si>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</si>
  <si>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</si>
  <si>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</si>
  <si>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</si>
  <si>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</si>
  <si>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</si>
  <si>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</si>
  <si>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</si>
  <si>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</si>
  <si>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</si>
  <si>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</si>
  <si>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</si>
  <si>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</si>
  <si>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</si>
  <si>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</si>
  <si>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</si>
  <si>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</si>
  <si>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</si>
  <si>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</si>
  <si>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</si>
  <si>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</si>
  <si>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</si>
  <si>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</si>
  <si>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</si>
  <si>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</si>
  <si>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</si>
  <si>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</si>
  <si>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</si>
  <si>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</si>
  <si>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</si>
  <si>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</si>
  <si>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</si>
  <si>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</si>
  <si>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</si>
  <si>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</si>
  <si>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</si>
  <si>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</si>
  <si>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</si>
  <si>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</si>
  <si>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</si>
  <si>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</si>
  <si>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</si>
  <si>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</si>
  <si>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</si>
  <si>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</si>
  <si>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</si>
  <si>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</si>
  <si>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</si>
  <si>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</si>
  <si>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</si>
  <si>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</si>
  <si>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</si>
  <si>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</si>
  <si>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</si>
  <si>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</si>
  <si>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</si>
  <si>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</si>
  <si>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</si>
  <si>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</si>
  <si>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</si>
  <si>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</si>
  <si>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</si>
  <si>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</si>
  <si>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</si>
  <si>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</si>
  <si>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</si>
  <si>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</si>
  <si>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</si>
  <si>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</si>
  <si>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</si>
  <si>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</si>
  <si>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</si>
  <si>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</si>
  <si>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</si>
  <si>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</si>
  <si>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</si>
  <si>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</si>
  <si>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</si>
  <si>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</si>
  <si>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</si>
  <si>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</si>
  <si>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</si>
  <si>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</si>
  <si>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</si>
  <si>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</si>
  <si>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</si>
  <si>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</si>
  <si>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</si>
  <si>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</si>
  <si>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</si>
  <si>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</si>
  <si>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</si>
  <si>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</si>
  <si>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</si>
  <si>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</si>
  <si>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</si>
  <si>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</si>
  <si>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</si>
  <si>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</si>
  <si>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</si>
  <si>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</si>
  <si>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</si>
  <si>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</si>
  <si>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</si>
  <si>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</si>
  <si>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</si>
  <si>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</si>
  <si>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</si>
  <si>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</si>
  <si>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</si>
  <si>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</si>
  <si>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</si>
  <si>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</si>
  <si>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</si>
  <si>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</si>
  <si>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</si>
  <si>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</si>
  <si>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</si>
  <si>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</si>
  <si>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</si>
  <si>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</si>
  <si>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</si>
  <si>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</si>
  <si>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</si>
  <si>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</si>
  <si>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</si>
  <si>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</si>
  <si>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</si>
  <si>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</si>
  <si>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</si>
  <si>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</si>
  <si>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</si>
  <si>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</si>
  <si>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</si>
  <si>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</si>
  <si>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</si>
  <si>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</si>
  <si>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</si>
  <si>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</si>
  <si>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</si>
  <si>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</si>
  <si>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</si>
  <si>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</si>
  <si>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</si>
  <si>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</si>
  <si>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</si>
  <si>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</si>
  <si>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</si>
  <si>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</si>
  <si>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</si>
  <si>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</si>
  <si>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</si>
  <si>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</si>
  <si>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</si>
  <si>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</si>
  <si>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</si>
  <si>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</si>
  <si>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</si>
  <si>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</si>
  <si>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</si>
  <si>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</si>
  <si>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</si>
  <si>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</si>
  <si>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</si>
  <si>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</si>
  <si>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</si>
  <si>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</si>
  <si>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</si>
  <si>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</si>
  <si>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</si>
  <si>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</si>
  <si>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</si>
  <si>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</si>
  <si>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</si>
  <si>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</si>
  <si>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</si>
  <si>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</si>
  <si>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</si>
  <si>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</si>
  <si>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</si>
  <si>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</si>
  <si>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</si>
  <si>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</si>
  <si>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</si>
  <si>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</si>
  <si>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</si>
  <si>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</si>
  <si>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</si>
  <si>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</si>
  <si>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</si>
  <si>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</si>
  <si>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</si>
  <si>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</si>
  <si>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</si>
  <si>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</si>
  <si>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</si>
  <si>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</si>
  <si>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</si>
  <si>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</si>
  <si>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</si>
  <si>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</si>
  <si>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</si>
  <si>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</si>
  <si>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</si>
  <si>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</si>
  <si>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</si>
  <si>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</si>
  <si>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</si>
  <si>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</si>
  <si>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</si>
  <si>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</si>
  <si>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</si>
  <si>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</si>
  <si>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</si>
  <si>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</si>
  <si>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</si>
  <si>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</si>
  <si>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</si>
  <si>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</si>
  <si>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</si>
  <si>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</si>
  <si>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</si>
  <si>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</si>
  <si>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</si>
  <si>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</si>
  <si>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</si>
  <si>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</si>
  <si>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</si>
  <si>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</si>
  <si>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</si>
  <si>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</si>
  <si>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</si>
  <si>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</si>
  <si>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</si>
  <si>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</si>
  <si>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</si>
  <si>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</si>
  <si>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</si>
  <si>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</si>
  <si>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</si>
  <si>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</si>
  <si>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</si>
  <si>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</si>
  <si>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</si>
  <si>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</si>
  <si>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</si>
  <si>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</si>
  <si>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</si>
  <si>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</si>
  <si>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</si>
  <si>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</si>
  <si>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</si>
  <si>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</si>
  <si>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</si>
  <si>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</si>
  <si>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</si>
  <si>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</si>
  <si>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</si>
  <si>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</si>
  <si>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</si>
  <si>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</si>
  <si>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</si>
  <si>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</si>
  <si>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</si>
  <si>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</si>
  <si>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</si>
  <si>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</si>
  <si>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</si>
  <si>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</si>
  <si>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</si>
  <si>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</si>
  <si>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</si>
  <si>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</si>
  <si>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</si>
  <si>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</si>
  <si>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</si>
  <si>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</si>
  <si>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</si>
  <si>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</si>
  <si>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</si>
  <si>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</si>
  <si>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</si>
  <si>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</si>
  <si>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</si>
  <si>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</si>
  <si>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</si>
  <si>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</si>
  <si>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</si>
  <si>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</si>
  <si>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</si>
  <si>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</si>
  <si>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</si>
  <si>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</si>
  <si>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</si>
  <si>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</si>
  <si>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</si>
  <si>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</si>
  <si>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</si>
  <si>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</si>
  <si>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</si>
  <si>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</si>
  <si>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</si>
  <si>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</si>
  <si>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</si>
  <si>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</si>
  <si>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</si>
  <si>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</si>
  <si>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</si>
  <si>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</si>
  <si>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</si>
  <si>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</si>
  <si>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</si>
  <si>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</si>
  <si>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</si>
  <si>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</si>
  <si>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</si>
  <si>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</si>
  <si>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</si>
  <si>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</si>
  <si>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</si>
  <si>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</si>
  <si>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</si>
  <si>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</si>
  <si>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</si>
  <si>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</si>
  <si>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</si>
  <si>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</si>
  <si>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</si>
  <si>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</si>
  <si>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</si>
  <si>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</si>
  <si>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</si>
  <si>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</si>
  <si>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</si>
  <si>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</si>
  <si>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</si>
  <si>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</si>
  <si>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</si>
  <si>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</si>
  <si>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</si>
  <si>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</si>
  <si>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</si>
  <si>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</si>
  <si>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</si>
  <si>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</si>
  <si>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</si>
  <si>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</si>
  <si>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</si>
  <si>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</si>
  <si>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</si>
  <si>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</si>
  <si>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</si>
  <si>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</si>
  <si>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</si>
  <si>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</si>
  <si>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</si>
  <si>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</si>
  <si>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</si>
  <si>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</si>
  <si>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</si>
  <si>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</si>
  <si>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</si>
  <si>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</si>
  <si>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</si>
  <si>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</si>
  <si>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</si>
  <si>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</si>
  <si>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</si>
  <si>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</si>
  <si>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</si>
  <si>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</si>
  <si>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</si>
  <si>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</si>
  <si>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</si>
  <si>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</si>
  <si>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</si>
  <si>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</si>
  <si>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</si>
  <si>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</si>
  <si>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</si>
  <si>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</si>
  <si>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</si>
  <si>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</si>
  <si>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</si>
  <si>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</si>
  <si>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</si>
  <si>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</si>
  <si>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</si>
  <si>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</si>
  <si>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</si>
  <si>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</si>
  <si>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</si>
  <si>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</si>
  <si>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</si>
  <si>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</si>
  <si>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</si>
  <si>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</si>
  <si>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</si>
  <si>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</si>
  <si>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</si>
  <si>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</si>
  <si>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</si>
  <si>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</si>
  <si>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</si>
  <si>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</si>
  <si>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</si>
  <si>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</si>
  <si>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</si>
  <si>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</si>
  <si>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</si>
  <si>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</si>
  <si>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</si>
  <si>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</si>
  <si>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</si>
  <si>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</si>
  <si>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</si>
  <si>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</si>
  <si>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</si>
  <si>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</si>
  <si>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</si>
  <si>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</si>
  <si>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</si>
  <si>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</si>
  <si>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</si>
  <si>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</si>
  <si>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</si>
  <si>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</si>
  <si>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</si>
  <si>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</si>
  <si>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</si>
  <si>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</si>
  <si>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</si>
  <si>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</si>
  <si>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</si>
  <si>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</si>
  <si>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</si>
  <si>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</si>
  <si>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</si>
  <si>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</si>
  <si>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</si>
  <si>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</si>
  <si>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</si>
  <si>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</si>
  <si>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</si>
  <si>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</si>
  <si>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</si>
  <si>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</si>
  <si>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</si>
  <si>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</si>
  <si>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</si>
  <si>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</si>
  <si>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</si>
  <si>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</si>
  <si>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</si>
  <si>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</si>
  <si>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</si>
  <si>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</si>
  <si>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</si>
  <si>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</si>
  <si>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</si>
  <si>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</si>
  <si>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</si>
  <si>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</si>
  <si>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</si>
  <si>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</si>
  <si>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</si>
  <si>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</si>
  <si>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</si>
  <si>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</si>
  <si>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</si>
  <si>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</si>
  <si>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</si>
  <si>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</si>
  <si>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</si>
  <si>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</si>
  <si>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</si>
  <si>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</si>
  <si>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</si>
  <si>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</si>
  <si>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</si>
  <si>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</si>
  <si>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</si>
  <si>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</si>
  <si>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</si>
  <si>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</si>
  <si>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</si>
  <si>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</si>
  <si>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</si>
  <si>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</si>
  <si>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</si>
  <si>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</si>
  <si>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</si>
  <si>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</si>
  <si>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</si>
  <si>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</si>
  <si>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</si>
  <si>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</si>
  <si>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</si>
  <si>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</si>
  <si>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</si>
  <si>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</si>
  <si>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</si>
  <si>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</si>
  <si>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</si>
  <si>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</si>
  <si>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</si>
  <si>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</si>
  <si>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</si>
  <si>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</si>
  <si>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</si>
  <si>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</si>
  <si>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</si>
  <si>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</si>
  <si>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</si>
  <si>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</si>
  <si>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</si>
  <si>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</si>
  <si>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</si>
  <si>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</si>
  <si>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</si>
  <si>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</si>
  <si>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</si>
  <si>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</si>
  <si>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</si>
  <si>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</si>
  <si>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</si>
  <si>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</si>
  <si>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</si>
  <si>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</si>
  <si>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</si>
  <si>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</si>
  <si>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</si>
  <si>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</si>
  <si>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</si>
  <si>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</si>
  <si>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</si>
  <si>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</si>
  <si>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</si>
  <si>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</si>
  <si>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</si>
  <si>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</si>
  <si>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</si>
  <si>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</si>
  <si>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</si>
  <si>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</si>
  <si>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</si>
  <si>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</si>
  <si>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</si>
  <si>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</si>
  <si>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</si>
  <si>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</si>
  <si>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</si>
  <si>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</si>
  <si>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</si>
  <si>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</si>
  <si>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</si>
  <si>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</si>
  <si>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</si>
  <si>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</si>
  <si>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</si>
  <si>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</si>
  <si>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</si>
  <si>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</si>
  <si>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</si>
  <si>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</si>
  <si>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</si>
  <si>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</si>
  <si>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</si>
  <si>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</si>
  <si>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</si>
  <si>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</si>
  <si>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</si>
  <si>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</si>
  <si>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</si>
  <si>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</si>
  <si>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</si>
  <si>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</si>
  <si>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</si>
  <si>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</si>
  <si>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</si>
  <si>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</si>
  <si>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</si>
  <si>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</si>
  <si>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</si>
  <si>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</si>
  <si>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</si>
  <si>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</si>
  <si>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</si>
  <si>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</si>
  <si>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</si>
  <si>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</si>
  <si>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</si>
  <si>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</si>
  <si>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</si>
  <si>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</si>
  <si>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</si>
  <si>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</si>
  <si>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</si>
  <si>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</si>
  <si>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</si>
  <si>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</si>
  <si>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</si>
  <si>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</si>
  <si>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</si>
  <si>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</si>
  <si>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</si>
  <si>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</si>
  <si>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</si>
  <si>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</si>
  <si>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</si>
  <si>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</si>
  <si>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</si>
  <si>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</si>
  <si>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</si>
  <si>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</si>
  <si>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</si>
  <si>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</si>
  <si>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</si>
  <si>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</si>
  <si>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</si>
  <si>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</si>
  <si>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</si>
  <si>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</si>
  <si>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</si>
  <si>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</si>
  <si>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</si>
  <si>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</si>
  <si>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</si>
  <si>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</si>
  <si>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</si>
  <si>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</si>
  <si>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</si>
  <si>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</si>
  <si>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</si>
  <si>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</si>
  <si>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</si>
  <si>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</si>
  <si>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</si>
  <si>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</si>
  <si>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</si>
  <si>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</si>
  <si>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</si>
  <si>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</si>
  <si>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</si>
  <si>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</si>
  <si>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</si>
  <si>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</si>
  <si>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</si>
  <si>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</si>
  <si>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</si>
  <si>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</si>
  <si>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</si>
  <si>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</si>
  <si>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</si>
  <si>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</si>
  <si>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</si>
  <si>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</si>
  <si>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</si>
  <si>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</si>
  <si>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</si>
  <si>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</si>
  <si>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</si>
  <si>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</si>
  <si>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</si>
  <si>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</si>
  <si>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</si>
  <si>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</si>
  <si>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</si>
  <si>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</si>
  <si>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</si>
  <si>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</si>
  <si>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</si>
  <si>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</si>
  <si>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</si>
  <si>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</si>
  <si>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</si>
  <si>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</si>
  <si>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</si>
  <si>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</si>
  <si>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</si>
  <si>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</si>
  <si>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</si>
  <si>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</si>
  <si>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</si>
  <si>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</si>
  <si>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</si>
  <si>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</si>
  <si>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</si>
  <si>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</si>
  <si>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</si>
  <si>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</si>
  <si>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</si>
  <si>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</si>
  <si>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</si>
  <si>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</si>
  <si>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</si>
  <si>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</si>
  <si>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</si>
  <si>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</si>
  <si>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</si>
  <si>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</si>
  <si>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</si>
  <si>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</si>
  <si>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</si>
  <si>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</si>
  <si>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</si>
  <si>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</si>
  <si>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</si>
  <si>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</si>
  <si>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</si>
  <si>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</si>
  <si>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</si>
  <si>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</si>
  <si>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</si>
  <si>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</si>
  <si>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</si>
  <si>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</si>
  <si>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</si>
  <si>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</si>
  <si>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</si>
  <si>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</si>
  <si>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</si>
  <si>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</si>
  <si>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</si>
  <si>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</si>
  <si>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</si>
  <si>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</si>
  <si>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</si>
  <si>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</si>
  <si>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</si>
  <si>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</si>
  <si>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</si>
  <si>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</si>
  <si>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</si>
  <si>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</si>
  <si>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</si>
  <si>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</si>
  <si>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</si>
  <si>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</si>
  <si>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</si>
  <si>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</si>
  <si>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</si>
  <si>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</si>
  <si>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</si>
  <si>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</si>
  <si>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</si>
  <si>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</si>
  <si>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</si>
  <si>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</si>
  <si>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</si>
  <si>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</si>
  <si>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</si>
  <si>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</si>
  <si>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</si>
  <si>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</si>
  <si>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</si>
  <si>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</si>
  <si>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</si>
  <si>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</si>
  <si>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</si>
  <si>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</si>
  <si>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</si>
  <si>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</si>
  <si>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</si>
  <si>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</si>
  <si>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</si>
  <si>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</si>
  <si>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</si>
  <si>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</si>
  <si>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</si>
  <si>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</si>
  <si>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</si>
  <si>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</si>
  <si>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</si>
  <si>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</si>
  <si>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</si>
  <si>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</si>
  <si>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</si>
  <si>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</si>
  <si>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</si>
  <si>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</si>
  <si>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</si>
  <si>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</si>
  <si>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</si>
  <si>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</si>
  <si>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</si>
  <si>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</si>
  <si>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</si>
  <si>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</si>
  <si>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</si>
  <si>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</si>
  <si>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</si>
  <si>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</si>
  <si>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</si>
  <si>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</si>
  <si>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</si>
  <si>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</si>
  <si>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</si>
  <si>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</si>
  <si>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</si>
  <si>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</si>
  <si>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</si>
  <si>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</si>
  <si>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</si>
  <si>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</si>
  <si>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</si>
  <si>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</si>
  <si>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</si>
  <si>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</si>
  <si>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</si>
  <si>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</si>
  <si>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</si>
  <si>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</si>
  <si>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</si>
  <si>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</si>
  <si>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</si>
  <si>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</si>
  <si>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</si>
  <si>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</si>
  <si>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</si>
  <si>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</si>
  <si>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</si>
  <si>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</si>
  <si>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</si>
  <si>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</si>
  <si>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</si>
  <si>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</si>
  <si>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</si>
  <si>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</si>
  <si>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</si>
  <si>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</si>
  <si>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</si>
  <si>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</si>
  <si>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</si>
  <si>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</si>
  <si>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</si>
  <si>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</si>
  <si>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</si>
  <si>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</si>
  <si>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</si>
  <si>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</si>
  <si>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</si>
  <si>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</si>
  <si>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</si>
  <si>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</si>
  <si>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</si>
  <si>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</si>
  <si>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</si>
  <si>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</si>
  <si>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</si>
  <si>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</si>
  <si>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</si>
  <si>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</si>
  <si>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</si>
  <si>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</si>
  <si>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</si>
  <si>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</si>
  <si>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</si>
  <si>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</si>
  <si>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</si>
  <si>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</si>
  <si>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</si>
  <si>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</si>
  <si>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</si>
  <si>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</si>
  <si>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</si>
  <si>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</si>
  <si>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</si>
  <si>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</si>
  <si>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</si>
  <si>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</si>
  <si>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</si>
  <si>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</si>
  <si>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</si>
  <si>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</si>
  <si>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</si>
  <si>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</si>
  <si>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</si>
  <si>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</si>
  <si>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</si>
  <si>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</si>
  <si>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</si>
  <si>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</si>
  <si>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</si>
  <si>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</si>
  <si>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</si>
  <si>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</si>
  <si>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</si>
  <si>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</si>
  <si>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</si>
  <si>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</si>
  <si>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</si>
  <si>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</si>
  <si>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</si>
  <si>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</si>
  <si>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</si>
  <si>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</si>
  <si>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</si>
  <si>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</si>
  <si>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</si>
  <si>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</si>
  <si>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</si>
  <si>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</si>
  <si>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</si>
  <si>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</si>
  <si>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</si>
  <si>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</si>
  <si>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</si>
  <si>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</si>
  <si>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</si>
  <si>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</si>
  <si>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</si>
  <si>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</si>
  <si>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</si>
  <si>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</si>
  <si>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</si>
  <si>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</si>
  <si>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</si>
  <si>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</si>
  <si>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</si>
  <si>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</si>
  <si>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</si>
  <si>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</si>
  <si>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</si>
  <si>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</si>
  <si>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</si>
  <si>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</si>
  <si>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</si>
  <si>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</si>
  <si>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</si>
  <si>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</si>
  <si>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</si>
  <si>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</si>
  <si>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</si>
  <si>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</si>
  <si>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</si>
  <si>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</si>
  <si>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</si>
  <si>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</si>
  <si>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</si>
  <si>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</si>
  <si>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</si>
  <si>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</si>
  <si>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</si>
  <si>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</si>
  <si>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</si>
  <si>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</si>
  <si>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</si>
  <si>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</si>
  <si>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</si>
  <si>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</si>
  <si>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</si>
  <si>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</si>
  <si>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</si>
  <si>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</si>
  <si>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</si>
  <si>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</si>
  <si>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</si>
  <si>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</si>
  <si>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</si>
  <si>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</si>
  <si>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</si>
  <si>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</si>
  <si>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</si>
  <si>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</si>
  <si>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</si>
  <si>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</si>
  <si>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</si>
  <si>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</si>
  <si>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</si>
  <si>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</si>
  <si>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</si>
  <si>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</si>
  <si>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</si>
  <si>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</si>
  <si>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</si>
  <si>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</si>
  <si>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</si>
  <si>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</si>
  <si>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</si>
  <si>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</si>
  <si>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</si>
  <si>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</si>
  <si>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</si>
  <si>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</si>
  <si>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</si>
  <si>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</si>
  <si>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</si>
  <si>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</si>
  <si>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</si>
  <si>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</si>
  <si>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</si>
  <si>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</si>
  <si>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</si>
  <si>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</si>
  <si>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</si>
  <si>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</si>
  <si>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</si>
  <si>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</si>
  <si>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</si>
  <si>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</si>
  <si>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</si>
  <si>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</si>
  <si>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</si>
  <si>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</si>
  <si>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</si>
  <si>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</si>
  <si>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</si>
  <si>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</si>
  <si>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</si>
  <si>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</si>
  <si>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</si>
  <si>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</si>
  <si>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</si>
  <si>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</si>
  <si>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</si>
  <si>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</si>
  <si>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</si>
  <si>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</si>
  <si>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</si>
  <si>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</si>
  <si>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</si>
  <si>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</si>
  <si>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</si>
  <si>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</si>
  <si>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</si>
  <si>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</si>
  <si>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</si>
  <si>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</si>
  <si>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</si>
  <si>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</si>
  <si>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</si>
  <si>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</si>
  <si>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</si>
  <si>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</si>
  <si>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</si>
  <si>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</si>
  <si>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</si>
  <si>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</si>
  <si>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</si>
  <si>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</si>
  <si>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</si>
  <si>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</si>
  <si>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</si>
  <si>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</si>
  <si>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</si>
  <si>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</si>
  <si>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</si>
  <si>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</si>
  <si>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</si>
  <si>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</si>
  <si>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</si>
  <si>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</si>
  <si>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</si>
  <si>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</si>
  <si>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</si>
  <si>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</si>
  <si>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</si>
  <si>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</si>
  <si>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</si>
  <si>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</si>
  <si>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</si>
  <si>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</si>
  <si>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</si>
  <si>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</si>
  <si>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</si>
  <si>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</si>
  <si>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</si>
  <si>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</si>
  <si>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</si>
  <si>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</si>
  <si>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</si>
  <si>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</si>
  <si>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</si>
  <si>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</si>
  <si>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</si>
  <si>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</si>
  <si>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</si>
  <si>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</si>
  <si>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</si>
  <si>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</si>
  <si>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</si>
  <si>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</si>
  <si>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</si>
  <si>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</si>
  <si>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</si>
  <si>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</si>
  <si>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</si>
  <si>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</si>
  <si>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</si>
  <si>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</si>
  <si>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</si>
  <si>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</si>
  <si>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</si>
  <si>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</si>
  <si>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</si>
  <si>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</si>
  <si>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</si>
  <si>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</si>
  <si>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</si>
  <si>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</si>
  <si>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</si>
  <si>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</si>
  <si>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</si>
  <si>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</si>
  <si>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</si>
  <si>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</si>
  <si>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</si>
  <si>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</si>
  <si>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</si>
  <si>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</si>
  <si>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</si>
  <si>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</si>
  <si>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</si>
  <si>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</si>
  <si>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</si>
  <si>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</si>
  <si>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</si>
  <si>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</si>
  <si>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</si>
  <si>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</si>
  <si>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</si>
  <si>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</si>
  <si>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</si>
  <si>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</si>
  <si>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</si>
  <si>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</si>
  <si>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</si>
  <si>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</si>
  <si>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</si>
  <si>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</si>
  <si>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</si>
  <si>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</si>
  <si>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</si>
  <si>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</si>
  <si>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</si>
  <si>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</si>
  <si>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</si>
  <si>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</si>
  <si>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</si>
  <si>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</si>
  <si>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</si>
  <si>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</si>
  <si>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</si>
  <si>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</si>
  <si>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</si>
  <si>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</si>
  <si>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</si>
  <si>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</si>
  <si>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</si>
  <si>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</si>
  <si>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</si>
  <si>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</si>
  <si>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</si>
  <si>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</si>
  <si>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</si>
  <si>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</si>
  <si>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</si>
  <si>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</si>
  <si>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</si>
  <si>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</si>
  <si>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</si>
  <si>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</si>
  <si>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</si>
  <si>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</si>
  <si>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</si>
  <si>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</si>
  <si>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</si>
  <si>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</si>
  <si>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</si>
  <si>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</si>
  <si>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</si>
  <si>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</si>
  <si>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</si>
  <si>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</si>
  <si>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</si>
  <si>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</si>
  <si>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</si>
  <si>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</si>
  <si>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</si>
  <si>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</si>
  <si>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</si>
  <si>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</si>
  <si>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</si>
  <si>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</si>
  <si>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</si>
  <si>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</si>
  <si>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</si>
  <si>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</si>
  <si>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</si>
  <si>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</si>
  <si>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</si>
  <si>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</si>
  <si>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</si>
  <si>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</si>
  <si>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</si>
  <si>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</si>
  <si>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</si>
  <si>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</si>
  <si>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</si>
  <si>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</si>
  <si>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</si>
  <si>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</si>
  <si>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</si>
  <si>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</si>
  <si>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</si>
  <si>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</si>
  <si>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</si>
  <si>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</si>
  <si>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</si>
  <si>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</si>
  <si>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</si>
  <si>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</si>
  <si>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</si>
  <si>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</si>
  <si>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</si>
  <si>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</si>
  <si>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</si>
  <si>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</si>
  <si>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</si>
  <si>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</si>
  <si>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</si>
  <si>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</si>
  <si>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</si>
  <si>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</si>
  <si>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</si>
  <si>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</si>
  <si>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</si>
  <si>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</si>
  <si>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</si>
  <si>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</si>
  <si>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</si>
  <si>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</si>
  <si>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</si>
  <si>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</si>
  <si>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</si>
  <si>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</si>
  <si>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</si>
  <si>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</si>
  <si>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</si>
  <si>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</si>
  <si>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</si>
  <si>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</si>
  <si>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</si>
  <si>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</si>
  <si>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</si>
  <si>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</si>
  <si>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</si>
  <si>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</si>
  <si>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</si>
  <si>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</si>
  <si>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</si>
  <si>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</si>
  <si>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</si>
  <si>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</si>
  <si>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</si>
  <si>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</si>
  <si>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</si>
  <si>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</si>
  <si>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</si>
  <si>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</si>
  <si>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</si>
  <si>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</si>
  <si>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</si>
  <si>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</si>
  <si>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</si>
  <si>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</si>
  <si>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</si>
  <si>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</si>
  <si>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</si>
  <si>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</si>
  <si>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</si>
  <si>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</si>
  <si>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</si>
  <si>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</si>
  <si>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</si>
  <si>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</si>
  <si>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</si>
  <si>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</si>
  <si>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</si>
  <si>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</si>
  <si>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</si>
  <si>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</si>
  <si>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</si>
  <si>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</si>
  <si>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</si>
  <si>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</si>
  <si>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</si>
  <si>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</si>
  <si>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</si>
  <si>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</si>
  <si>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</si>
  <si>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</si>
  <si>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</si>
  <si>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</si>
  <si>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</si>
  <si>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</si>
  <si>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</si>
  <si>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</si>
  <si>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</si>
  <si>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</si>
  <si>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</si>
  <si>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</si>
  <si>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</si>
  <si>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</si>
  <si>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</si>
  <si>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</si>
  <si>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</si>
  <si>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</si>
  <si>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</si>
  <si>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</si>
  <si>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</si>
  <si>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</si>
  <si>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</si>
  <si>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</si>
  <si>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</si>
  <si>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</si>
  <si>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</si>
  <si>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</si>
  <si>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</si>
  <si>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</si>
  <si>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</si>
  <si>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</si>
  <si>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</si>
  <si>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</si>
  <si>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</si>
  <si>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</si>
  <si>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</si>
  <si>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</si>
  <si>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</si>
  <si>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</si>
  <si>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</si>
  <si>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</si>
  <si>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</si>
  <si>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</si>
  <si>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</si>
  <si>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</si>
  <si>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</si>
  <si>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</si>
  <si>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</si>
  <si>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</si>
  <si>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</si>
  <si>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</si>
  <si>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</si>
  <si>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</si>
  <si>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</si>
  <si>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</si>
  <si>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</si>
  <si>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</si>
  <si>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</si>
  <si>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</si>
  <si>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</si>
  <si>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</si>
  <si>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</si>
  <si>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</si>
  <si>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</si>
  <si>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</si>
  <si>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</si>
  <si>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</si>
  <si>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</si>
  <si>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</si>
  <si>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</si>
  <si>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</si>
  <si>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</si>
  <si>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</si>
  <si>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</si>
  <si>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</si>
  <si>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</si>
  <si>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</si>
  <si>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</si>
  <si>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</si>
  <si>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</si>
  <si>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</si>
  <si>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</si>
  <si>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</si>
  <si>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</si>
  <si>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</si>
  <si>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</si>
  <si>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</si>
  <si>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</si>
  <si>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</si>
  <si>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</si>
  <si>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</si>
  <si>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</si>
  <si>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</si>
  <si>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</si>
  <si>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</si>
  <si>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</si>
  <si>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</si>
  <si>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</si>
  <si>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</si>
  <si>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</si>
  <si>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</si>
  <si>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</si>
  <si>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</si>
  <si>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</si>
  <si>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</si>
  <si>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</si>
  <si>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</si>
  <si>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</si>
  <si>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</si>
  <si>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</si>
  <si>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</si>
  <si>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</si>
  <si>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</si>
  <si>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</si>
  <si>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</si>
  <si>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</si>
  <si>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</si>
  <si>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</si>
  <si>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</si>
  <si>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</si>
  <si>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</si>
  <si>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</si>
  <si>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</si>
  <si>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</si>
  <si>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</si>
  <si>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</si>
  <si>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</si>
  <si>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</si>
  <si>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</si>
  <si>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</si>
  <si>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</si>
  <si>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</si>
  <si>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</si>
  <si>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</si>
  <si>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</si>
  <si>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</si>
  <si>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</si>
  <si>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</si>
  <si>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</si>
  <si>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</si>
  <si>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</si>
  <si>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</si>
  <si>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</si>
  <si>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</si>
  <si>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</si>
  <si>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</si>
  <si>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</si>
  <si>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</si>
  <si>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</si>
  <si>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</si>
  <si>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</si>
  <si>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</si>
  <si>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</si>
  <si>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</si>
  <si>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</si>
  <si>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</si>
  <si>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</si>
  <si>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</si>
  <si>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</si>
  <si>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</si>
  <si>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</si>
  <si>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</si>
  <si>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</si>
  <si>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</si>
  <si>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</si>
  <si>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</si>
  <si>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</si>
  <si>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</si>
  <si>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</si>
  <si>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</si>
  <si>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</si>
  <si>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</si>
  <si>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</si>
  <si>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</si>
  <si>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</si>
  <si>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</si>
  <si>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</si>
  <si>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</si>
  <si>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</si>
  <si>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</si>
  <si>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</si>
  <si>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</si>
  <si>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</si>
  <si>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</si>
  <si>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</si>
  <si>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</si>
  <si>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</si>
  <si>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</si>
  <si>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</si>
  <si>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</si>
  <si>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</si>
  <si>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</si>
  <si>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</si>
  <si>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</si>
  <si>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</si>
  <si>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</si>
  <si>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</si>
  <si>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</si>
  <si>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</si>
  <si>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</si>
  <si>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</si>
  <si>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</si>
  <si>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</si>
  <si>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</si>
  <si>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</si>
  <si>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</si>
  <si>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</si>
  <si>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</si>
  <si>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</si>
  <si>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</si>
  <si>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</si>
  <si>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</si>
  <si>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</si>
  <si>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</si>
  <si>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</si>
  <si>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</si>
  <si>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</si>
  <si>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</si>
  <si>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</si>
  <si>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</si>
  <si>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</si>
  <si>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</si>
  <si>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</si>
  <si>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</si>
  <si>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</si>
  <si>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</si>
  <si>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</si>
  <si>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</si>
  <si>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</si>
  <si>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</si>
  <si>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</si>
  <si>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</si>
  <si>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</si>
  <si>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</si>
  <si>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</si>
  <si>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</si>
  <si>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</si>
  <si>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</si>
  <si>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</si>
  <si>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</si>
  <si>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</si>
  <si>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</si>
  <si>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</si>
  <si>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</si>
  <si>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</si>
  <si>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</si>
  <si>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</si>
  <si>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</si>
  <si>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</si>
  <si>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</si>
  <si>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</si>
  <si>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</si>
  <si>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</si>
  <si>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</si>
  <si>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</si>
  <si>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</si>
  <si>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</si>
  <si>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</si>
  <si>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</si>
  <si>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</si>
  <si>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</si>
  <si>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</si>
  <si>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</si>
  <si>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</si>
  <si>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</si>
  <si>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</si>
  <si>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</si>
  <si>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</si>
  <si>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</si>
  <si>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</si>
  <si>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</si>
  <si>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</si>
  <si>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</si>
  <si>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</si>
  <si>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</si>
  <si>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</si>
  <si>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</si>
  <si>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</si>
  <si>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</si>
  <si>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</si>
  <si>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</si>
  <si>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</si>
  <si>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</si>
  <si>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</si>
  <si>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</si>
  <si>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</si>
  <si>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</si>
  <si>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</si>
  <si>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</si>
  <si>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</si>
  <si>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</si>
  <si>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</si>
  <si>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</si>
  <si>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</si>
  <si>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</si>
  <si>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</si>
  <si>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</si>
  <si>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</si>
  <si>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</si>
  <si>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</si>
  <si>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</si>
  <si>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</si>
  <si>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</si>
  <si>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</si>
  <si>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</si>
  <si>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</si>
  <si>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</si>
  <si>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</si>
  <si>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</si>
  <si>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</si>
  <si>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</si>
  <si>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</si>
  <si>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</si>
  <si>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</si>
  <si>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</si>
  <si>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</si>
  <si>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</si>
  <si>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</si>
  <si>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</si>
  <si>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</si>
  <si>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</si>
  <si>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</si>
  <si>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</si>
  <si>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</si>
  <si>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</si>
  <si>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</si>
  <si>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</si>
  <si>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</si>
  <si>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</si>
  <si>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</si>
  <si>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</si>
  <si>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</si>
  <si>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</si>
  <si>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</si>
  <si>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</si>
  <si>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</si>
  <si>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</si>
  <si>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</si>
  <si>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</si>
  <si>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</si>
  <si>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</si>
  <si>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</si>
  <si>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</si>
  <si>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</si>
  <si>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</si>
  <si>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</si>
  <si>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</si>
  <si>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</si>
  <si>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</si>
  <si>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</si>
  <si>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</si>
  <si>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</si>
  <si>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</si>
  <si>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</si>
  <si>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</si>
  <si>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</si>
  <si>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</si>
  <si>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</si>
  <si>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</si>
  <si>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</si>
  <si>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</si>
  <si>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</si>
  <si>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</si>
  <si>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</si>
  <si>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</si>
  <si>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</si>
  <si>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</si>
  <si>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</si>
  <si>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</si>
  <si>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</si>
  <si>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</si>
  <si>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</si>
  <si>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</si>
  <si>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</si>
  <si>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</si>
  <si>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</si>
  <si>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</si>
  <si>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</si>
  <si>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</si>
  <si>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</si>
  <si>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</si>
  <si>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</si>
  <si>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</si>
  <si>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</si>
  <si>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</si>
  <si>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</si>
  <si>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</si>
  <si>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</si>
  <si>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</si>
  <si>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</si>
  <si>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</si>
  <si>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</si>
  <si>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</si>
  <si>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</si>
  <si>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</si>
  <si>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</si>
  <si>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</si>
  <si>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</si>
  <si>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</si>
  <si>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</si>
  <si>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</si>
  <si>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</si>
  <si>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</si>
  <si>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</si>
  <si>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</si>
  <si>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</si>
  <si>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</si>
  <si>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</si>
  <si>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</si>
  <si>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</si>
  <si>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</si>
  <si>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</si>
  <si>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</si>
  <si>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</si>
  <si>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</si>
  <si>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</si>
  <si>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</si>
  <si>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</si>
  <si>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</si>
  <si>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</si>
  <si>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</si>
  <si>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</si>
  <si>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</si>
  <si>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</si>
  <si>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</si>
  <si>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</si>
  <si>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</si>
  <si>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</si>
  <si>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</si>
  <si>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</si>
  <si>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</si>
  <si>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</si>
  <si>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</si>
  <si>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</si>
  <si>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</si>
  <si>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</si>
  <si>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</si>
  <si>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</si>
  <si>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</si>
  <si>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</si>
  <si>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</si>
  <si>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</si>
  <si>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</si>
  <si>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</si>
  <si>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</si>
  <si>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</si>
  <si>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</si>
  <si>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</si>
  <si>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</si>
  <si>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</si>
  <si>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</si>
  <si>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</si>
  <si>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</si>
  <si>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</si>
  <si>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</si>
  <si>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</si>
  <si>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</si>
  <si>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</si>
  <si>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</si>
  <si>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</si>
  <si>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</si>
  <si>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</si>
  <si>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</si>
  <si>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</si>
  <si>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</si>
  <si>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</si>
  <si>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</si>
  <si>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</si>
  <si>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</si>
  <si>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</si>
  <si>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</si>
  <si>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</si>
  <si>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</si>
  <si>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</si>
  <si>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</si>
  <si>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</si>
  <si>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</si>
  <si>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</si>
  <si>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</si>
  <si>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</si>
  <si>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</si>
  <si>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</si>
  <si>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</si>
  <si>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</si>
  <si>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</si>
  <si>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</si>
  <si>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</si>
  <si>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</si>
  <si>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</si>
  <si>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</si>
  <si>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</si>
  <si>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</si>
  <si>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</si>
  <si>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</si>
  <si>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</si>
  <si>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</si>
  <si>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</si>
  <si>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</si>
  <si>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</si>
  <si>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</si>
  <si>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</si>
  <si>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</si>
  <si>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</si>
  <si>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</si>
  <si>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</si>
  <si>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</si>
  <si>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</si>
  <si>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</si>
  <si>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</si>
  <si>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</si>
  <si>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</si>
  <si>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</si>
  <si>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</si>
  <si>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</si>
  <si>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</si>
  <si>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</si>
  <si>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</si>
  <si>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</si>
  <si>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</si>
  <si>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</si>
  <si>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</si>
  <si>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</si>
  <si>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</si>
  <si>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</si>
  <si>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</si>
  <si>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</si>
  <si>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</si>
  <si>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</si>
  <si>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</si>
  <si>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</si>
  <si>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</si>
  <si>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</si>
  <si>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</si>
  <si>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</si>
  <si>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</si>
  <si>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</si>
  <si>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</si>
  <si>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</si>
  <si>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</si>
  <si>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</si>
  <si>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</si>
  <si>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</si>
  <si>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</si>
  <si>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</si>
  <si>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</si>
  <si>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</si>
  <si>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</si>
  <si>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</si>
  <si>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</si>
  <si>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</si>
  <si>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</si>
  <si>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</si>
  <si>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</si>
  <si>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</si>
  <si>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</si>
  <si>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</si>
  <si>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</si>
  <si>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</si>
  <si>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</si>
  <si>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</si>
  <si>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</si>
  <si>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</si>
  <si>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</si>
  <si>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</si>
  <si>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</si>
  <si>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</si>
  <si>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</si>
  <si>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</si>
  <si>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</si>
  <si>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</si>
  <si>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</si>
  <si>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</si>
  <si>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</si>
  <si>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</si>
  <si>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</si>
  <si>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</si>
  <si>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</si>
  <si>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</si>
  <si>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</si>
  <si>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</si>
  <si>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</si>
  <si>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</si>
  <si>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</si>
  <si>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</si>
  <si>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</si>
  <si>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</si>
  <si>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</si>
  <si>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</si>
  <si>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</si>
  <si>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</si>
  <si>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</si>
  <si>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</si>
  <si>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</si>
  <si>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</si>
  <si>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</si>
  <si>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</si>
  <si>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</si>
  <si>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</si>
  <si>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</si>
  <si>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</si>
  <si>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</si>
  <si>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</si>
  <si>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</si>
  <si>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</si>
  <si>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</si>
  <si>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</si>
  <si>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</si>
  <si>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</si>
  <si>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</si>
  <si>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</si>
  <si>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</si>
  <si>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</si>
  <si>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</si>
  <si>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</si>
  <si>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</si>
  <si>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</si>
  <si>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</si>
  <si>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</si>
  <si>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</si>
  <si>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</si>
  <si>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</si>
  <si>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</si>
  <si>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</si>
  <si>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</si>
  <si>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</si>
  <si>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</si>
  <si>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</si>
  <si>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</si>
  <si>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</si>
  <si>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</si>
  <si>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</si>
  <si>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</si>
  <si>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</si>
  <si>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</si>
  <si>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</si>
  <si>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</si>
  <si>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</si>
  <si>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</si>
  <si>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</si>
  <si>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</si>
  <si>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</si>
  <si>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</si>
  <si>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</si>
  <si>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</si>
  <si>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</si>
  <si>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</si>
  <si>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</si>
  <si>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</si>
  <si>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</si>
  <si>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</si>
  <si>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</si>
  <si>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</si>
  <si>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</si>
  <si>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</si>
  <si>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</si>
  <si>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</si>
  <si>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</si>
  <si>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</si>
  <si>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</si>
  <si>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</si>
  <si>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</si>
  <si>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</si>
  <si>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</si>
  <si>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</si>
  <si>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</si>
  <si>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</si>
  <si>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</si>
  <si>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</si>
  <si>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</si>
  <si>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</si>
  <si>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</si>
  <si>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</si>
  <si>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</si>
  <si>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</si>
  <si>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</si>
  <si>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</si>
  <si>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</si>
  <si>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</si>
  <si>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</si>
  <si>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</si>
  <si>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</si>
  <si>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</si>
  <si>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</si>
  <si>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</si>
  <si>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</si>
  <si>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</si>
  <si>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</si>
  <si>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</si>
  <si>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</si>
  <si>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</si>
  <si>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</si>
  <si>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</si>
  <si>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</si>
  <si>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</si>
  <si>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</si>
  <si>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</si>
  <si>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</si>
  <si>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</si>
  <si>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</si>
  <si>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</si>
  <si>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</si>
  <si>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</si>
  <si>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</si>
  <si>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</si>
  <si>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</si>
  <si>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</si>
  <si>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</si>
  <si>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</si>
  <si>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</si>
  <si>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</si>
  <si>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</si>
  <si>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</si>
  <si>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</si>
  <si>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</si>
  <si>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</si>
  <si>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</si>
  <si>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</si>
  <si>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</si>
  <si>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</si>
  <si>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</si>
  <si>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</si>
  <si>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</si>
  <si>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</si>
  <si>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</si>
  <si>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</si>
  <si>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</si>
  <si>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</si>
  <si>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</si>
  <si>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</si>
  <si>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</si>
  <si>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</si>
  <si>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</si>
  <si>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</si>
  <si>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</si>
  <si>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</si>
  <si>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</si>
  <si>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</si>
  <si>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</si>
  <si>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</si>
  <si>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</si>
  <si>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</si>
  <si>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</si>
  <si>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</si>
  <si>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</si>
  <si>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</si>
  <si>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</si>
  <si>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</si>
  <si>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</si>
  <si>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</si>
  <si>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</si>
  <si>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</si>
  <si>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</si>
  <si>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</si>
  <si>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</si>
  <si>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</si>
  <si>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</si>
  <si>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</si>
  <si>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</si>
  <si>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</si>
  <si>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</si>
  <si>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</si>
  <si>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</si>
  <si>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</si>
  <si>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</si>
  <si>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</si>
  <si>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</si>
  <si>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</si>
  <si>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</si>
  <si>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</si>
  <si>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</si>
  <si>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</si>
  <si>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</si>
  <si>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</si>
  <si>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</si>
  <si>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</si>
  <si>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</si>
  <si>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</si>
  <si>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</si>
  <si>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</si>
  <si>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</si>
  <si>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</si>
  <si>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</si>
  <si>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</si>
  <si>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</si>
  <si>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</si>
  <si>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</si>
  <si>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</si>
  <si>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</si>
  <si>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</si>
  <si>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</si>
  <si>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</si>
  <si>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</si>
  <si>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</si>
  <si>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</si>
  <si>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</si>
  <si>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</si>
  <si>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</si>
  <si>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</si>
  <si>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</si>
  <si>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</si>
  <si>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</si>
  <si>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</si>
  <si>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</si>
  <si>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</si>
  <si>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</si>
  <si>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</si>
  <si>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</si>
  <si>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</si>
  <si>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</si>
  <si>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</si>
  <si>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</si>
  <si>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</si>
  <si>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</si>
  <si>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</si>
  <si>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</si>
  <si>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</si>
  <si>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</si>
  <si>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</si>
  <si>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</si>
  <si>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</si>
  <si>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</si>
  <si>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</si>
  <si>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</si>
  <si>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</si>
  <si>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</si>
  <si>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</si>
  <si>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</si>
  <si>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</si>
  <si>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</si>
  <si>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</si>
  <si>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</si>
  <si>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</si>
  <si>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</si>
  <si>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</si>
  <si>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</si>
  <si>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</si>
  <si>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</si>
  <si>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</si>
  <si>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</si>
  <si>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</si>
  <si>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</si>
  <si>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</si>
  <si>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</si>
  <si>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</si>
  <si>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</si>
  <si>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</si>
  <si>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</si>
  <si>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</si>
  <si>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</si>
  <si>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</si>
  <si>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</si>
  <si>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</si>
  <si>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</si>
  <si>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</si>
  <si>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</si>
  <si>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</si>
  <si>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</si>
  <si>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</si>
  <si>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</si>
  <si>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</si>
  <si>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</si>
  <si>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</si>
  <si>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</si>
  <si>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</si>
  <si>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</si>
  <si>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</si>
  <si>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</si>
  <si>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</si>
  <si>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</si>
  <si>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</si>
  <si>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</si>
  <si>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</si>
  <si>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</si>
  <si>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</si>
  <si>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</si>
  <si>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</si>
  <si>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</si>
  <si>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</si>
  <si>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</si>
  <si>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</si>
  <si>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</si>
  <si>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</si>
  <si>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</si>
  <si>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</si>
  <si>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</si>
  <si>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</si>
  <si>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</si>
  <si>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</si>
  <si>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</si>
  <si>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</si>
  <si>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</si>
  <si>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</si>
  <si>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</si>
  <si>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</si>
  <si>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</si>
  <si>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</si>
  <si>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</si>
  <si>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</si>
  <si>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</si>
  <si>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</si>
  <si>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</si>
  <si>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</si>
  <si>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</si>
  <si>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</si>
  <si>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</si>
  <si>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</si>
  <si>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</si>
  <si>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</si>
  <si>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</si>
  <si>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</si>
  <si>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</si>
  <si>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</si>
  <si>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</si>
  <si>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</si>
  <si>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</si>
  <si>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</si>
  <si>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</si>
  <si>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</si>
  <si>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</si>
  <si>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</si>
  <si>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</si>
  <si>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</si>
  <si>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</si>
  <si>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</si>
  <si>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</si>
  <si>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</si>
  <si>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</si>
  <si>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</si>
  <si>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</si>
  <si>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</si>
  <si>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</si>
  <si>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</si>
  <si>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</si>
  <si>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</si>
  <si>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</si>
  <si>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</si>
  <si>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</si>
  <si>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</si>
  <si>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</si>
  <si>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</si>
  <si>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</si>
  <si>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</si>
  <si>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</si>
  <si>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</si>
  <si>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</si>
  <si>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</si>
  <si>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</si>
  <si>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</si>
  <si>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</si>
  <si>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</si>
  <si>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</si>
  <si>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</si>
  <si>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</si>
  <si>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</si>
  <si>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</si>
  <si>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</si>
  <si>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</si>
  <si>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</si>
  <si>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</si>
  <si>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</si>
  <si>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</si>
  <si>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</si>
  <si>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</si>
  <si>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</si>
  <si>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</si>
  <si>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</si>
  <si>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</si>
  <si>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</si>
  <si>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</si>
  <si>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</si>
  <si>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</si>
  <si>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</si>
  <si>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</si>
  <si>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</si>
  <si>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</si>
  <si>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</si>
  <si>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</si>
  <si>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</si>
  <si>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</si>
  <si>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</si>
  <si>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</si>
  <si>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</si>
  <si>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</si>
  <si>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</si>
  <si>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</si>
  <si>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</si>
  <si>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</si>
  <si>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</si>
  <si>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</si>
  <si>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</si>
  <si>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</si>
  <si>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</si>
  <si>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</si>
  <si>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</si>
  <si>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</si>
  <si>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</si>
  <si>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</si>
  <si>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</si>
  <si>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</si>
  <si>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</si>
  <si>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</si>
  <si>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</si>
  <si>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</si>
  <si>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</si>
  <si>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</si>
  <si>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</si>
  <si>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</si>
  <si>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</si>
  <si>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</si>
  <si>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</si>
  <si>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</si>
  <si>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</si>
  <si>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</si>
  <si>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</si>
  <si>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</si>
  <si>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</si>
  <si>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</si>
  <si>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</si>
  <si>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</si>
  <si>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</si>
  <si>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</si>
  <si>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</si>
  <si>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</si>
  <si>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</si>
  <si>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</si>
  <si>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</si>
  <si>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</si>
  <si>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</si>
  <si>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</si>
  <si>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</si>
  <si>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</si>
  <si>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</si>
  <si>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</si>
  <si>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</si>
  <si>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</si>
  <si>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</si>
  <si>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</si>
  <si>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</si>
  <si>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</si>
  <si>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</si>
  <si>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</si>
  <si>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</si>
  <si>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</si>
  <si>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</si>
  <si>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</si>
  <si>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</si>
  <si>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</si>
  <si>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</si>
  <si>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</si>
  <si>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</si>
  <si>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</si>
  <si>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</si>
  <si>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</si>
  <si>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</si>
  <si>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</si>
  <si>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</si>
  <si>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</si>
  <si>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</si>
  <si>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</si>
  <si>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</si>
  <si>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</si>
  <si>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</si>
  <si>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</si>
  <si>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</si>
  <si>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</si>
  <si>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</si>
  <si>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</si>
  <si>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</si>
  <si>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</si>
  <si>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</si>
  <si>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</si>
  <si>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</si>
  <si>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</si>
  <si>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</si>
  <si>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</si>
  <si>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</si>
  <si>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</si>
  <si>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</si>
  <si>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</si>
  <si>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</si>
  <si>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</si>
  <si>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</si>
  <si>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</si>
  <si>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</si>
  <si>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</si>
  <si>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</si>
  <si>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</si>
  <si>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</si>
  <si>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</si>
  <si>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</si>
  <si>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</si>
  <si>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</si>
  <si>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</si>
  <si>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</si>
  <si>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</si>
  <si>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</si>
  <si>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</si>
  <si>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</si>
  <si>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</si>
  <si>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</si>
  <si>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</si>
  <si>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</si>
  <si>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</si>
  <si>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</si>
  <si>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</si>
  <si>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</si>
  <si>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</si>
  <si>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</si>
  <si>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</si>
  <si>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</si>
  <si>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</si>
  <si>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</si>
  <si>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</si>
  <si>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</si>
  <si>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</si>
  <si>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</si>
  <si>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</si>
  <si>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</si>
  <si>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</si>
  <si>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</si>
  <si>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</si>
  <si>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</si>
  <si>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</si>
  <si>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</si>
  <si>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</si>
  <si>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</si>
  <si>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</si>
  <si>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</si>
  <si>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</si>
  <si>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</si>
  <si>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</si>
  <si>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</si>
  <si>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</si>
  <si>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</si>
  <si>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</si>
  <si>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</si>
  <si>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</si>
  <si>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</si>
  <si>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</si>
  <si>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</si>
  <si>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</si>
  <si>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</si>
  <si>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</si>
  <si>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</si>
  <si>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</si>
  <si>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</si>
  <si>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</si>
  <si>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</si>
  <si>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</si>
  <si>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</si>
  <si>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</si>
  <si>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</si>
  <si>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</si>
  <si>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</si>
  <si>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</si>
  <si>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</si>
  <si>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</si>
  <si>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</si>
  <si>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</si>
  <si>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</si>
  <si>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</si>
  <si>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</si>
  <si>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</si>
  <si>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</si>
  <si>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</si>
  <si>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</si>
  <si>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</si>
  <si>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</si>
  <si>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</si>
  <si>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</si>
  <si>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</si>
  <si>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</si>
  <si>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</si>
  <si>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</si>
  <si>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</si>
  <si>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</si>
  <si>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</si>
  <si>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</si>
  <si>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</si>
  <si>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</si>
  <si>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</si>
  <si>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</si>
  <si>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</si>
  <si>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</si>
  <si>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</si>
  <si>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</si>
  <si>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</si>
  <si>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</si>
  <si>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</si>
  <si>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</si>
  <si>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</si>
  <si>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</si>
  <si>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</si>
  <si>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</si>
  <si>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</si>
  <si>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</si>
  <si>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</si>
  <si>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</si>
  <si>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</si>
  <si>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</si>
  <si>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</si>
  <si>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</si>
  <si>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</si>
  <si>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</si>
  <si>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</si>
  <si>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</si>
  <si>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</si>
  <si>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</si>
  <si>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</si>
  <si>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</si>
  <si>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</si>
  <si>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</si>
  <si>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</si>
  <si>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</si>
  <si>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</si>
  <si>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</si>
  <si>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</si>
  <si>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</si>
  <si>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</si>
  <si>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</si>
  <si>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</si>
  <si>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</si>
  <si>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</si>
  <si>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</si>
  <si>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</si>
  <si>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</si>
  <si>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</si>
  <si>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</si>
  <si>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</si>
  <si>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</si>
  <si>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</si>
  <si>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</si>
  <si>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</si>
  <si>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</si>
  <si>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</si>
  <si>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</si>
  <si>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</si>
  <si>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</si>
  <si>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</si>
  <si>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</si>
  <si>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</si>
  <si>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</si>
  <si>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</si>
  <si>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</si>
  <si>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</si>
  <si>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</si>
  <si>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</si>
  <si>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</si>
  <si>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</si>
  <si>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</si>
  <si>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</si>
  <si>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</si>
  <si>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</si>
  <si>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</si>
  <si>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</si>
  <si>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</si>
  <si>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</si>
  <si>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</si>
  <si>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</si>
  <si>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</si>
  <si>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</si>
  <si>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</si>
  <si>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</si>
  <si>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</si>
  <si>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</si>
  <si>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</si>
  <si>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</si>
  <si>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</si>
  <si>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</si>
  <si>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</si>
  <si>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</si>
  <si>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</si>
  <si>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</si>
  <si>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</si>
  <si>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</si>
  <si>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</si>
  <si>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</si>
  <si>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</si>
  <si>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</si>
  <si>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</si>
  <si>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</si>
  <si>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</si>
  <si>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</si>
  <si>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</si>
  <si>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</si>
  <si>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</si>
  <si>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</si>
  <si>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</si>
  <si>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</si>
  <si>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</si>
  <si>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</si>
  <si>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</si>
  <si>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</si>
  <si>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</si>
  <si>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</si>
  <si>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</si>
  <si>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</si>
  <si>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</si>
  <si>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</si>
  <si>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</si>
  <si>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</si>
  <si>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</si>
  <si>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</si>
  <si>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</si>
  <si>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</si>
  <si>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</si>
  <si>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</si>
  <si>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</si>
  <si>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</si>
  <si>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</si>
  <si>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</si>
  <si>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</si>
  <si>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</si>
  <si>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</si>
  <si>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</si>
  <si>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</si>
  <si>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</si>
  <si>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</si>
  <si>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</si>
  <si>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</si>
  <si>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</si>
  <si>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</si>
  <si>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</si>
  <si>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</si>
  <si>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</si>
  <si>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</si>
  <si>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</si>
  <si>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</si>
  <si>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</si>
  <si>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</si>
  <si>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</si>
  <si>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</si>
  <si>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</si>
  <si>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</si>
  <si>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</si>
  <si>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</si>
  <si>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</si>
  <si>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</si>
  <si>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</si>
  <si>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</si>
  <si>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</si>
  <si>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</si>
  <si>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</si>
  <si>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</si>
  <si>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</si>
  <si>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</si>
  <si>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</si>
  <si>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</si>
  <si>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</si>
  <si>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</si>
  <si>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</si>
  <si>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</si>
  <si>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</si>
  <si>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</si>
  <si>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</si>
  <si>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</si>
  <si>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</si>
  <si>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</si>
  <si>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</si>
  <si>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</si>
  <si>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</si>
  <si>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</si>
  <si>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</si>
  <si>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</si>
  <si>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</si>
  <si>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</si>
  <si>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</si>
  <si>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</si>
  <si>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</si>
  <si>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</si>
  <si>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</si>
  <si>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</si>
  <si>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</si>
  <si>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</si>
  <si>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</si>
  <si>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</si>
  <si>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</si>
  <si>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</si>
  <si>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</si>
  <si>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</si>
  <si>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</si>
  <si>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</si>
  <si>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</si>
  <si>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</si>
  <si>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</si>
  <si>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</si>
  <si>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</si>
  <si>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</si>
  <si>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</si>
  <si>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</si>
  <si>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</si>
  <si>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</si>
  <si>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</si>
  <si>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</si>
  <si>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</si>
  <si>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</si>
  <si>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</si>
  <si>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</si>
  <si>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</si>
  <si>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</si>
  <si>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</si>
  <si>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</si>
  <si>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</si>
  <si>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</si>
  <si>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</si>
  <si>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</si>
  <si>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</si>
  <si>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</si>
  <si>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</si>
  <si>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</si>
  <si>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</si>
  <si>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</si>
  <si>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</si>
  <si>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</si>
  <si>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</si>
  <si>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</si>
  <si>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</si>
  <si>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</si>
  <si>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</si>
  <si>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</si>
  <si>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</si>
  <si>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</si>
  <si>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</si>
  <si>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</si>
  <si>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</si>
  <si>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</si>
  <si>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</si>
  <si>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</si>
  <si>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</si>
  <si>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</si>
  <si>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</si>
  <si>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</si>
  <si>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</si>
  <si>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</si>
  <si>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</si>
  <si>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</si>
  <si>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</si>
  <si>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</si>
  <si>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</si>
  <si>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</si>
  <si>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</si>
  <si>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</si>
  <si>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</si>
  <si>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</si>
  <si>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</si>
  <si>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</si>
  <si>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</si>
  <si>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</si>
  <si>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</si>
  <si>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</si>
  <si>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</si>
  <si>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</si>
  <si>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</si>
  <si>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</si>
  <si>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</si>
  <si>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</si>
  <si>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</si>
  <si>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</si>
  <si>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</si>
  <si>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</si>
  <si>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</si>
  <si>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</si>
  <si>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</si>
  <si>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</si>
  <si>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</si>
  <si>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</si>
  <si>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</si>
  <si>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</si>
  <si>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</si>
  <si>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</si>
  <si>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</si>
  <si>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</si>
  <si>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</si>
  <si>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</si>
  <si>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</si>
  <si>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</si>
  <si>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</si>
  <si>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</si>
  <si>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</si>
  <si>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</si>
  <si>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</si>
  <si>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</si>
  <si>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</si>
  <si>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</si>
  <si>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</si>
  <si>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</si>
  <si>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</si>
  <si>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</si>
  <si>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</si>
  <si>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</si>
  <si>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</si>
  <si>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</si>
  <si>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</si>
  <si>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</si>
  <si>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</si>
  <si>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</si>
  <si>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</si>
  <si>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</si>
  <si>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</si>
  <si>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</si>
  <si>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</si>
  <si>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</si>
  <si>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</si>
  <si>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</si>
  <si>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</si>
  <si>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</si>
  <si>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</si>
  <si>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</si>
  <si>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</si>
  <si>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</si>
  <si>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</si>
  <si>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</si>
  <si>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</si>
  <si>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</si>
  <si>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</si>
  <si>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</si>
  <si>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</si>
  <si>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</si>
  <si>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</si>
  <si>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</si>
  <si>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</si>
  <si>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</si>
  <si>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</si>
  <si>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</si>
  <si>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</si>
  <si>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</si>
  <si>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</si>
  <si>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</si>
  <si>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</si>
  <si>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</si>
  <si>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</si>
  <si>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</si>
  <si>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</si>
  <si>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</si>
  <si>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</si>
  <si>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</si>
  <si>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</si>
  <si>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</si>
  <si>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</si>
  <si>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</si>
  <si>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</si>
  <si>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</si>
  <si>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</si>
  <si>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</si>
  <si>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</si>
  <si>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</si>
  <si>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</si>
  <si>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</si>
  <si>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</si>
  <si>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</si>
  <si>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</si>
  <si>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</si>
  <si>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</si>
  <si>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</si>
  <si>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</si>
  <si>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</si>
  <si>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</si>
  <si>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</si>
  <si>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</si>
  <si>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</si>
  <si>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</si>
  <si>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</si>
  <si>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</si>
  <si>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</si>
  <si>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</si>
  <si>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</si>
  <si>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</si>
  <si>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</si>
  <si>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</si>
  <si>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</si>
  <si>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</si>
  <si>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</si>
  <si>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</si>
  <si>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</si>
  <si>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</si>
  <si>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</si>
  <si>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</si>
  <si>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</si>
  <si>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</si>
  <si>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</si>
  <si>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</si>
  <si>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</si>
  <si>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</si>
  <si>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</si>
  <si>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</si>
  <si>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</si>
  <si>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</si>
  <si>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</si>
  <si>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</si>
  <si>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</si>
  <si>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</si>
  <si>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</si>
  <si>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</si>
  <si>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</si>
  <si>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</si>
  <si>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</si>
  <si>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</si>
  <si>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</si>
  <si>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</si>
  <si>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</si>
  <si>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</si>
  <si>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</si>
  <si>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</si>
  <si>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</si>
  <si>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</si>
  <si>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</si>
  <si>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</si>
  <si>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</si>
  <si>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</si>
  <si>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</si>
  <si>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</si>
  <si>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</si>
  <si>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</si>
  <si>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</si>
  <si>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</si>
  <si>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</si>
  <si>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</si>
  <si>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</si>
  <si>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</si>
  <si>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</si>
  <si>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</si>
  <si>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</si>
  <si>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</si>
  <si>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</si>
  <si>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</si>
  <si>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</si>
  <si>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</si>
  <si>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</si>
  <si>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</si>
  <si>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</si>
  <si>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</si>
  <si>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</si>
  <si>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</si>
  <si>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</si>
  <si>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</si>
  <si>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</si>
  <si>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</si>
  <si>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</si>
  <si>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</si>
  <si>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</si>
  <si>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</si>
  <si>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</si>
  <si>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</si>
  <si>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</si>
  <si>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</si>
  <si>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</si>
  <si>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</si>
  <si>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</si>
  <si>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</si>
  <si>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</si>
  <si>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</si>
  <si>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</si>
  <si>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</si>
  <si>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</si>
  <si>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</si>
  <si>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</si>
  <si>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</si>
  <si>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</si>
  <si>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</si>
  <si>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</si>
  <si>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</si>
  <si>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</si>
  <si>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</si>
  <si>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</si>
  <si>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</si>
  <si>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</si>
  <si>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</si>
  <si>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</si>
  <si>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</si>
  <si>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</si>
  <si>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</si>
  <si>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</si>
  <si>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</si>
  <si>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</si>
  <si>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</si>
  <si>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</si>
  <si>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</si>
  <si>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</si>
  <si>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</si>
  <si>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</si>
  <si>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</si>
  <si>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</si>
  <si>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</si>
  <si>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</si>
  <si>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</si>
  <si>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</si>
  <si>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</si>
  <si>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</si>
  <si>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</si>
  <si>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</si>
  <si>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</si>
  <si>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</si>
  <si>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</si>
  <si>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</si>
  <si>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</si>
  <si>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</si>
  <si>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</si>
  <si>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</si>
  <si>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</si>
  <si>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</si>
  <si>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</si>
  <si>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</si>
  <si>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</si>
  <si>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</si>
  <si>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</si>
  <si>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</si>
  <si>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</si>
  <si>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</si>
  <si>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</si>
  <si>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</si>
  <si>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</si>
  <si>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</si>
  <si>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</si>
  <si>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</si>
  <si>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</si>
  <si>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</si>
  <si>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</si>
  <si>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</si>
  <si>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</si>
  <si>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</si>
  <si>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</si>
  <si>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</si>
  <si>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</si>
  <si>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</si>
  <si>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</si>
  <si>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</si>
  <si>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</si>
  <si>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</si>
  <si>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</si>
  <si>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</si>
  <si>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</si>
  <si>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</si>
  <si>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</si>
  <si>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</si>
  <si>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</si>
  <si>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</si>
  <si>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</si>
  <si>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</si>
  <si>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</si>
  <si>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</si>
  <si>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</si>
  <si>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</si>
  <si>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</si>
  <si>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</si>
  <si>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</si>
  <si>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</si>
  <si>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</si>
  <si>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</si>
  <si>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</si>
  <si>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</si>
  <si>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</si>
  <si>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</si>
  <si>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</si>
  <si>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</si>
  <si>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</si>
  <si>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</si>
  <si>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</si>
  <si>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</si>
  <si>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</si>
  <si>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</si>
  <si>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</si>
  <si>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</si>
  <si>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</si>
  <si>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</si>
  <si>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</si>
  <si>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</si>
  <si>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</si>
  <si>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</si>
  <si>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</si>
  <si>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</si>
  <si>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</si>
  <si>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</si>
  <si>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</si>
  <si>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</si>
  <si>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</si>
  <si>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</si>
  <si>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</si>
  <si>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</si>
  <si>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</si>
  <si>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</si>
  <si>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</si>
  <si>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</si>
  <si>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</si>
  <si>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</si>
  <si>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</si>
  <si>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</si>
  <si>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</si>
  <si>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</si>
  <si>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</si>
  <si>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</si>
  <si>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</si>
  <si>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</si>
  <si>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</si>
  <si>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</si>
  <si>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</si>
  <si>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</si>
  <si>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</si>
  <si>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</si>
  <si>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</si>
  <si>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</si>
  <si>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</si>
  <si>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</si>
  <si>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</si>
  <si>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</si>
  <si>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</si>
  <si>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</si>
  <si>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</si>
  <si>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</si>
  <si>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</si>
  <si>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</si>
  <si>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</si>
  <si>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</si>
  <si>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</si>
  <si>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</si>
  <si>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</si>
  <si>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</si>
  <si>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</si>
  <si>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</si>
  <si>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</si>
  <si>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</si>
  <si>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</si>
  <si>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</si>
  <si>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</si>
  <si>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</si>
  <si>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</si>
  <si>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</si>
  <si>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</si>
  <si>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</si>
  <si>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</si>
  <si>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</si>
  <si>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</si>
  <si>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</si>
  <si>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</si>
  <si>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</si>
  <si>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</si>
  <si>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</si>
  <si>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</si>
  <si>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</si>
  <si>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</si>
  <si>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</si>
  <si>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</si>
  <si>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</si>
  <si>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</si>
  <si>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</si>
  <si>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</si>
  <si>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</si>
  <si>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</si>
  <si>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</si>
  <si>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</si>
  <si>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</si>
  <si>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</si>
  <si>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</si>
  <si>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</si>
  <si>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</si>
  <si>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</si>
  <si>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</si>
  <si>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</si>
  <si>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</si>
  <si>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</si>
  <si>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</si>
  <si>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</si>
  <si>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</si>
  <si>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</si>
  <si>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</si>
  <si>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</si>
  <si>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</si>
  <si>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</si>
  <si>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</si>
  <si>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</si>
  <si>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</si>
  <si>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</si>
  <si>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</si>
  <si>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</si>
  <si>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</si>
  <si>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</si>
  <si>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</si>
  <si>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</si>
  <si>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</si>
  <si>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</si>
  <si>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</si>
  <si>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</si>
  <si>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</si>
  <si>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</si>
  <si>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</si>
  <si>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</si>
  <si>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</si>
  <si>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</si>
  <si>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</si>
  <si>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</si>
  <si>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</si>
  <si>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</si>
  <si>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</si>
  <si>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</si>
  <si>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</si>
  <si>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</si>
  <si>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</si>
  <si>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</si>
  <si>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</si>
  <si>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</si>
  <si>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</si>
  <si>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</si>
  <si>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</si>
  <si>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</si>
  <si>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</si>
  <si>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</si>
  <si>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</si>
  <si>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</si>
  <si>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</si>
  <si>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</si>
  <si>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</si>
  <si>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</si>
  <si>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</si>
  <si>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</si>
  <si>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</si>
  <si>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</si>
  <si>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</si>
  <si>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</si>
  <si>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</si>
  <si>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</si>
  <si>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</si>
  <si>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</si>
  <si>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</si>
  <si>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</si>
  <si>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</si>
  <si>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</si>
  <si>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</si>
  <si>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</si>
  <si>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</si>
  <si>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</si>
  <si>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</si>
  <si>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</si>
  <si>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</si>
  <si>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</si>
  <si>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</si>
  <si>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</si>
  <si>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</si>
  <si>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</si>
  <si>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</si>
  <si>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</si>
  <si>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</si>
  <si>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</si>
  <si>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</si>
  <si>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</si>
  <si>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</si>
  <si>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</si>
  <si>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</si>
  <si>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</si>
  <si>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</si>
  <si>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</si>
  <si>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</si>
  <si>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</si>
  <si>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</si>
  <si>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</si>
  <si>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</si>
  <si>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</si>
  <si>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</si>
  <si>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</si>
  <si>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</si>
  <si>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</si>
  <si>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</si>
  <si>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</si>
  <si>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</si>
  <si>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</si>
  <si>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</si>
  <si>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</si>
  <si>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</si>
  <si>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</si>
  <si>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</si>
  <si>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</si>
  <si>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</si>
  <si>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</si>
  <si>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</si>
  <si>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</si>
  <si>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</si>
  <si>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</si>
  <si>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</si>
  <si>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</si>
  <si>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</si>
  <si>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</si>
  <si>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</si>
  <si>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</si>
  <si>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</si>
  <si>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</si>
  <si>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</si>
  <si>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</si>
  <si>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</si>
  <si>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</si>
  <si>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</si>
  <si>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</si>
  <si>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</si>
  <si>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</si>
  <si>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</si>
  <si>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</si>
  <si>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</si>
  <si>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</si>
  <si>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</si>
  <si>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</si>
  <si>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</si>
  <si>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</si>
  <si>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</si>
  <si>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</si>
  <si>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</si>
  <si>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</si>
  <si>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</si>
  <si>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</si>
  <si>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</si>
  <si>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</si>
  <si>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</si>
  <si>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</si>
  <si>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</si>
  <si>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</si>
  <si>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</si>
  <si>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</si>
  <si>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</si>
  <si>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</si>
  <si>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</si>
  <si>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</si>
  <si>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</si>
  <si>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</si>
  <si>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</si>
  <si>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</si>
  <si>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</si>
  <si>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</si>
  <si>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</si>
  <si>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</si>
  <si>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</si>
  <si>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</si>
  <si>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</si>
  <si>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</si>
  <si>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</si>
  <si>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</si>
  <si>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</si>
  <si>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</si>
  <si>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</si>
  <si>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</si>
  <si>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</si>
  <si>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</si>
  <si>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</si>
  <si>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</si>
  <si>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</si>
  <si>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</si>
  <si>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</si>
  <si>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</si>
  <si>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</si>
  <si>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</si>
  <si>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</si>
  <si>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</si>
  <si>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</si>
  <si>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</si>
  <si>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</si>
  <si>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</si>
  <si>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</si>
  <si>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</si>
  <si>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</si>
  <si>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</si>
  <si>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</si>
  <si>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</si>
  <si>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</si>
  <si>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</si>
  <si>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</si>
  <si>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</si>
  <si>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</si>
  <si>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</si>
  <si>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</si>
  <si>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</si>
  <si>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</si>
  <si>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</si>
  <si>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</si>
  <si>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</si>
  <si>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</si>
  <si>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</si>
  <si>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</si>
  <si>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</si>
  <si>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</si>
  <si>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</si>
  <si>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</si>
  <si>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</si>
  <si>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</si>
  <si>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</si>
  <si>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</si>
  <si>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</si>
  <si>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</si>
  <si>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</si>
  <si>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</si>
  <si>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</si>
  <si>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</si>
  <si>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</si>
  <si>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</si>
  <si>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</si>
  <si>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</si>
  <si>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</si>
  <si>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</si>
  <si>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</si>
  <si>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</si>
  <si>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</si>
  <si>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</si>
  <si>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</si>
  <si>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</si>
  <si>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</si>
  <si>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</si>
  <si>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</si>
  <si>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</si>
  <si>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</si>
  <si>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</si>
  <si>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</si>
  <si>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</si>
  <si>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</si>
  <si>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</si>
  <si>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</si>
  <si>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</si>
  <si>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</si>
  <si>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</si>
  <si>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</si>
  <si>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</si>
  <si>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</si>
  <si>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</si>
  <si>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</si>
  <si>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</si>
  <si>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</si>
  <si>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</si>
  <si>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</si>
  <si>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</si>
  <si>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</si>
  <si>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</si>
  <si>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</si>
  <si>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</si>
  <si>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</si>
  <si>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</si>
  <si>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</si>
  <si>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</si>
  <si>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</si>
  <si>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</si>
  <si>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</si>
  <si>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</si>
  <si>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</si>
  <si>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</si>
  <si>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</si>
  <si>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</si>
  <si>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</si>
  <si>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</si>
  <si>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</si>
  <si>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</si>
  <si>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</si>
  <si>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</si>
  <si>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</si>
  <si>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</si>
  <si>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</si>
  <si>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</si>
  <si>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</si>
  <si>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</si>
  <si>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</si>
  <si>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</si>
  <si>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</si>
  <si>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</si>
  <si>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</si>
  <si>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</si>
  <si>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</si>
  <si>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</si>
  <si>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</si>
  <si>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</si>
  <si>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</si>
  <si>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</si>
  <si>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</si>
  <si>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</si>
  <si>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</si>
  <si>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</si>
  <si>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</si>
  <si>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</si>
  <si>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</si>
  <si>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</si>
  <si>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</si>
  <si>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</si>
  <si>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</si>
  <si>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</si>
  <si>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</si>
  <si>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</si>
  <si>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</si>
  <si>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</si>
  <si>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</si>
  <si>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</si>
  <si>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</si>
  <si>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</si>
  <si>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</si>
  <si>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</si>
  <si>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</si>
  <si>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</si>
  <si>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</si>
  <si>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</si>
  <si>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</si>
  <si>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</si>
  <si>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</si>
  <si>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</si>
  <si>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</si>
  <si>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</si>
  <si>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</si>
  <si>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</si>
  <si>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</si>
  <si>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</si>
  <si>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</si>
  <si>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</si>
  <si>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</si>
  <si>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</si>
  <si>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</si>
  <si>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</si>
  <si>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</si>
  <si>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</si>
  <si>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</si>
  <si>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</si>
  <si>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</si>
  <si>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</si>
  <si>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</si>
  <si>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</si>
  <si>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</si>
  <si>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</si>
  <si>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</si>
  <si>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</si>
  <si>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</si>
  <si>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</si>
  <si>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</si>
  <si>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</si>
  <si>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</si>
  <si>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</si>
  <si>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</si>
  <si>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</si>
  <si>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</si>
  <si>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</si>
  <si>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</si>
  <si>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</si>
  <si>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</si>
  <si>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</si>
  <si>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</si>
  <si>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</si>
  <si>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</si>
  <si>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</si>
  <si>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</si>
  <si>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</si>
  <si>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</si>
  <si>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</si>
  <si>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</si>
  <si>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</si>
  <si>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</si>
  <si>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</si>
  <si>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</si>
  <si>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</si>
  <si>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</si>
  <si>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</si>
  <si>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</si>
  <si>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</si>
  <si>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</si>
  <si>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</si>
  <si>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</si>
  <si>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</si>
  <si>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</si>
  <si>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</si>
  <si>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</si>
  <si>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</si>
  <si>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</si>
  <si>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</si>
  <si>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</si>
  <si>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</si>
  <si>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</si>
  <si>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</si>
  <si>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</si>
  <si>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</si>
  <si>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</si>
  <si>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</si>
  <si>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</si>
  <si>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</si>
  <si>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</si>
  <si>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</si>
  <si>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</si>
  <si>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</si>
  <si>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</si>
  <si>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</si>
  <si>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</si>
  <si>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</si>
  <si>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</si>
  <si>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</si>
  <si>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</si>
  <si>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</si>
  <si>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</si>
  <si>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</si>
  <si>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</si>
  <si>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</si>
  <si>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</si>
  <si>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</si>
  <si>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</si>
  <si>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</si>
  <si>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</si>
  <si>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</si>
  <si>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</si>
  <si>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</si>
  <si>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</si>
  <si>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</si>
  <si>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</si>
  <si>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</si>
  <si>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</si>
  <si>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</si>
  <si>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</si>
  <si>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</si>
  <si>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</si>
  <si>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</si>
  <si>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</si>
  <si>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</si>
  <si>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</si>
  <si>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</si>
  <si>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</si>
  <si>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</si>
  <si>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</si>
  <si>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</si>
  <si>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</si>
  <si>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</si>
  <si>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</si>
  <si>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</si>
  <si>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</si>
  <si>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</si>
  <si>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</si>
  <si>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</si>
  <si>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</si>
  <si>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</si>
  <si>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</si>
  <si>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</si>
  <si>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</si>
  <si>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</si>
  <si>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</si>
  <si>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</si>
  <si>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</si>
  <si>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</si>
  <si>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</si>
  <si>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</si>
  <si>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</si>
  <si>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</si>
  <si>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</si>
  <si>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</si>
  <si>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</si>
  <si>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</si>
  <si>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</si>
  <si>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</si>
  <si>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</si>
  <si>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</si>
  <si>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</si>
  <si>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</si>
  <si>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</si>
  <si>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</si>
  <si>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</si>
  <si>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</si>
  <si>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</si>
  <si>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</si>
  <si>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</si>
  <si>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</si>
  <si>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</si>
  <si>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</si>
  <si>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</si>
  <si>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</si>
  <si>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</si>
  <si>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</si>
  <si>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</si>
  <si>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</si>
  <si>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</si>
  <si>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</si>
  <si>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</si>
  <si>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</si>
  <si>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</si>
  <si>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</si>
  <si>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</si>
  <si>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</si>
  <si>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</si>
  <si>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</si>
  <si>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</si>
  <si>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</si>
  <si>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</si>
  <si>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</si>
  <si>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</si>
  <si>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</si>
  <si>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</si>
  <si>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</si>
  <si>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</si>
  <si>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</si>
  <si>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</si>
  <si>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</si>
  <si>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</si>
  <si>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</si>
  <si>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</si>
  <si>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</si>
  <si>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</si>
  <si>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</si>
  <si>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</si>
  <si>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</si>
  <si>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</si>
  <si>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</si>
  <si>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</si>
  <si>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</si>
  <si>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</si>
  <si>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</si>
  <si>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</si>
  <si>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</si>
  <si>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</si>
  <si>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</si>
  <si>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</si>
  <si>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</si>
  <si>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</si>
  <si>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</si>
  <si>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</si>
  <si>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</si>
  <si>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</si>
  <si>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</si>
  <si>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</si>
  <si>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</si>
  <si>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</si>
  <si>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</si>
  <si>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</si>
  <si>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</si>
  <si>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</si>
  <si>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</si>
  <si>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</si>
  <si>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</si>
  <si>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</si>
  <si>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</si>
  <si>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</si>
  <si>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</si>
  <si>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</si>
  <si>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</si>
  <si>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</si>
  <si>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</si>
  <si>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</si>
  <si>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</si>
  <si>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</si>
  <si>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</si>
  <si>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</si>
  <si>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</si>
  <si>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</si>
  <si>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</si>
  <si>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</si>
  <si>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</si>
  <si>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</si>
  <si>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</si>
  <si>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</si>
  <si>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</si>
  <si>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</si>
  <si>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</si>
  <si>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</si>
  <si>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</si>
  <si>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</si>
  <si>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</si>
  <si>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</si>
  <si>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</si>
  <si>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</si>
  <si>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</si>
  <si>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</si>
  <si>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</si>
  <si>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</si>
  <si>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</si>
  <si>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</si>
  <si>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</si>
  <si>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</si>
  <si>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</si>
  <si>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</si>
  <si>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</si>
  <si>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</si>
  <si>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</si>
  <si>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</si>
  <si>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</si>
  <si>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</si>
  <si>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</si>
  <si>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</si>
  <si>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</si>
  <si>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</si>
  <si>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</si>
  <si>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</si>
  <si>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</si>
  <si>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</si>
  <si>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</si>
  <si>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</si>
  <si>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</si>
  <si>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</si>
  <si>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</si>
  <si>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</si>
  <si>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</si>
  <si>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</si>
  <si>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</si>
  <si>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</si>
  <si>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</si>
  <si>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</si>
  <si>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</si>
  <si>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</si>
  <si>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</si>
  <si>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</si>
  <si>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</si>
  <si>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</si>
  <si>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</si>
  <si>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</si>
  <si>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</si>
  <si>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</si>
  <si>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</si>
  <si>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</si>
  <si>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</si>
  <si>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</si>
  <si>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</si>
  <si>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</si>
  <si>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</si>
  <si>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</si>
  <si>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</si>
  <si>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</si>
  <si>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</si>
  <si>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</si>
  <si>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</si>
  <si>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</si>
  <si>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</si>
  <si>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</si>
  <si>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</si>
  <si>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</si>
  <si>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</si>
  <si>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</si>
  <si>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</si>
  <si>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</si>
  <si>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</si>
  <si>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</si>
  <si>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</si>
  <si>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</si>
  <si>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</si>
  <si>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</si>
  <si>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</si>
  <si>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</si>
  <si>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</si>
  <si>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</si>
  <si>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</si>
  <si>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</si>
  <si>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</si>
  <si>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</si>
  <si>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</si>
  <si>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</si>
  <si>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</si>
  <si>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</si>
  <si>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</si>
  <si>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</si>
  <si>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</si>
  <si>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</si>
  <si>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</si>
  <si>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</si>
  <si>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</si>
  <si>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</si>
  <si>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</si>
  <si>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</si>
  <si>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</si>
  <si>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</si>
  <si>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</si>
  <si>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</si>
  <si>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</si>
  <si>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</si>
  <si>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</si>
  <si>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</si>
  <si>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</si>
  <si>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</si>
  <si>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</si>
  <si>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</si>
  <si>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</si>
  <si>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</si>
  <si>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</si>
  <si>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</si>
  <si>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</si>
  <si>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</si>
  <si>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</si>
  <si>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</si>
  <si>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</si>
  <si>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</si>
  <si>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</si>
  <si>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</si>
  <si>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</si>
  <si>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</si>
  <si>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</si>
  <si>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</si>
  <si>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</si>
  <si>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</si>
  <si>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</si>
  <si>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</si>
  <si>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</si>
  <si>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</si>
  <si>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</si>
  <si>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</si>
  <si>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</si>
  <si>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</si>
  <si>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</si>
  <si>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</si>
  <si>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</si>
  <si>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</si>
  <si>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</si>
  <si>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</si>
  <si>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</si>
  <si>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</si>
  <si>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</si>
  <si>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</si>
  <si>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</si>
  <si>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</si>
  <si>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</si>
  <si>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</si>
  <si>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</si>
  <si>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</si>
  <si>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</si>
  <si>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</si>
  <si>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</si>
  <si>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</si>
  <si>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</si>
  <si>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</si>
  <si>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</si>
  <si>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</si>
  <si>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</si>
  <si>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</si>
  <si>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</si>
  <si>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</si>
  <si>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</si>
  <si>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</si>
  <si>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</si>
  <si>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</si>
  <si>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</si>
  <si>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</si>
  <si>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</si>
  <si>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</si>
  <si>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</si>
  <si>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</si>
  <si>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</si>
  <si>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</si>
  <si>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</si>
  <si>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</si>
  <si>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</si>
  <si>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</si>
  <si>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</si>
  <si>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</si>
  <si>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</si>
  <si>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</si>
  <si>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</si>
  <si>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</si>
  <si>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</si>
  <si>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</si>
  <si>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</si>
  <si>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</si>
  <si>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</si>
  <si>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</si>
  <si>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</si>
  <si>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</si>
  <si>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</si>
  <si>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</si>
  <si>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</si>
  <si>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</si>
  <si>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</si>
  <si>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</si>
  <si>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</si>
  <si>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</si>
  <si>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</si>
  <si>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</si>
  <si>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</si>
  <si>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</si>
  <si>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</si>
  <si>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</si>
  <si>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</si>
  <si>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</si>
  <si>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</si>
  <si>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</si>
  <si>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</si>
  <si>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</si>
  <si>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</si>
  <si>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</si>
  <si>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</si>
  <si>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</si>
  <si>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</si>
  <si>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</si>
  <si>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</si>
  <si>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</si>
  <si>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</si>
  <si>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</si>
  <si>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</si>
  <si>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</si>
  <si>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</si>
  <si>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</si>
  <si>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</si>
  <si>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</si>
  <si>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</si>
  <si>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</si>
  <si>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</si>
  <si>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</si>
  <si>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</si>
  <si>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</si>
  <si>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</si>
  <si>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</si>
  <si>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</si>
  <si>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</si>
  <si>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</si>
  <si>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</si>
  <si>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</si>
  <si>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</si>
  <si>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</si>
  <si>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</si>
  <si>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</si>
  <si>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</si>
  <si>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</si>
  <si>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</si>
  <si>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</si>
  <si>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</si>
  <si>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</si>
  <si>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</si>
  <si>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</si>
  <si>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</si>
  <si>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</si>
  <si>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</si>
  <si>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</si>
  <si>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</si>
  <si>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</si>
  <si>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</si>
  <si>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</si>
  <si>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</si>
  <si>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</si>
  <si>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</si>
  <si>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</si>
  <si>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</si>
  <si>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</si>
  <si>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</si>
  <si>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</si>
  <si>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</si>
  <si>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</si>
  <si>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</si>
  <si>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</si>
  <si>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</si>
  <si>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</si>
  <si>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</si>
  <si>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</si>
  <si>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</si>
  <si>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</si>
  <si>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</si>
  <si>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</si>
  <si>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</si>
  <si>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</si>
  <si>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</si>
  <si>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</si>
  <si>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</si>
  <si>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</si>
  <si>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</si>
  <si>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</si>
  <si>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</si>
  <si>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</si>
  <si>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</si>
  <si>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</si>
  <si>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</si>
  <si>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</si>
  <si>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</si>
  <si>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</si>
  <si>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</si>
  <si>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</si>
  <si>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</si>
  <si>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</si>
  <si>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</si>
  <si>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</si>
  <si>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</si>
  <si>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</si>
  <si>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</si>
  <si>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</si>
  <si>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</si>
  <si>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</si>
  <si>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</si>
  <si>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</si>
  <si>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</si>
  <si>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</si>
  <si>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</si>
  <si>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</si>
  <si>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</si>
  <si>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</si>
  <si>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</si>
  <si>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</si>
  <si>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</si>
  <si>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</si>
  <si>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</si>
  <si>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</si>
  <si>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</si>
  <si>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</si>
  <si>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</si>
  <si>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</si>
  <si>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</si>
  <si>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</si>
  <si>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</si>
  <si>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</si>
  <si>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</si>
  <si>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</si>
  <si>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</si>
  <si>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</si>
  <si>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</si>
  <si>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</si>
  <si>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</si>
  <si>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</si>
  <si>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</si>
  <si>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</si>
  <si>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</si>
  <si>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</si>
  <si>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</si>
  <si>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</si>
  <si>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</si>
  <si>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</si>
  <si>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</si>
  <si>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</si>
  <si>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</si>
  <si>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</si>
  <si>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</si>
  <si>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</si>
  <si>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</si>
  <si>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</si>
  <si>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</si>
  <si>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</si>
  <si>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</si>
  <si>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</si>
  <si>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</si>
  <si>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</si>
  <si>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</si>
  <si>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</si>
  <si>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</si>
  <si>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</si>
  <si>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</si>
  <si>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</si>
  <si>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</si>
  <si>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</si>
  <si>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</si>
  <si>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</si>
  <si>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</si>
  <si>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</si>
  <si>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</si>
  <si>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</si>
  <si>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</si>
  <si>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</si>
  <si>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</si>
  <si>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</si>
  <si>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</si>
  <si>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</si>
  <si>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</si>
  <si>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</si>
  <si>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</si>
  <si>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</si>
  <si>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</si>
  <si>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</si>
  <si>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</si>
  <si>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</si>
  <si>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</si>
  <si>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</si>
  <si>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</si>
  <si>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</si>
  <si>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</si>
  <si>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</si>
  <si>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</si>
  <si>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</si>
  <si>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</si>
  <si>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</si>
  <si>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</si>
  <si>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</si>
  <si>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</si>
  <si>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</si>
  <si>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</si>
  <si>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</si>
  <si>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</si>
  <si>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</si>
  <si>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</si>
  <si>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</si>
  <si>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</si>
  <si>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</si>
  <si>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</si>
  <si>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</si>
  <si>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</si>
  <si>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</si>
  <si>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</si>
  <si>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</si>
  <si>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</si>
  <si>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</si>
  <si>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</si>
  <si>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</si>
  <si>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</si>
  <si>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</si>
  <si>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</si>
  <si>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</si>
  <si>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</si>
  <si>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</si>
  <si>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</si>
  <si>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</si>
  <si>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</si>
  <si>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</si>
  <si>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</si>
  <si>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</si>
  <si>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</si>
  <si>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</si>
  <si>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</si>
  <si>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</si>
  <si>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</si>
  <si>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</si>
  <si>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</si>
  <si>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</si>
  <si>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</si>
  <si>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</si>
  <si>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</si>
  <si>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</si>
  <si>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</si>
  <si>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</si>
  <si>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</si>
  <si>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</si>
  <si>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</si>
  <si>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</si>
  <si>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</si>
  <si>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</si>
  <si>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</si>
  <si>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</si>
  <si>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</si>
  <si>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</si>
  <si>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</si>
  <si>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</si>
  <si>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</si>
  <si>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</si>
  <si>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</si>
  <si>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</si>
  <si>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</si>
  <si>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</si>
  <si>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</si>
  <si>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</si>
  <si>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</si>
  <si>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</si>
  <si>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</si>
  <si>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</si>
  <si>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</si>
  <si>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</si>
  <si>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</si>
  <si>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</si>
  <si>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</si>
  <si>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</si>
  <si>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</si>
  <si>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</si>
  <si>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</si>
  <si>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</si>
  <si>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</si>
  <si>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</si>
  <si>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</si>
  <si>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</si>
  <si>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</si>
  <si>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</si>
  <si>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</si>
  <si>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</si>
  <si>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</si>
  <si>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</si>
  <si>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</si>
  <si>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</si>
  <si>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</si>
  <si>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</si>
  <si>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</si>
  <si>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</si>
  <si>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</si>
  <si>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</si>
  <si>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</si>
  <si>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</si>
  <si>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</si>
  <si>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</si>
  <si>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</si>
  <si>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</si>
  <si>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</si>
  <si>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</si>
  <si>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</si>
  <si>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</si>
  <si>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</si>
  <si>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</si>
  <si>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</si>
  <si>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</si>
  <si>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</si>
  <si>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</si>
  <si>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</si>
  <si>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</si>
  <si>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</si>
  <si>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</si>
  <si>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</si>
  <si>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</si>
  <si>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</si>
  <si>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</si>
  <si>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</si>
  <si>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</si>
  <si>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</si>
  <si>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</si>
  <si>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</si>
  <si>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</si>
  <si>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</si>
  <si>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</si>
  <si>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</si>
  <si>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</si>
  <si>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</si>
  <si>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</si>
  <si>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</si>
  <si>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</si>
  <si>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</si>
  <si>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</si>
  <si>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</si>
  <si>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</si>
  <si>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</si>
  <si>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</si>
  <si>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</si>
  <si>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</si>
  <si>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</si>
  <si>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</si>
  <si>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</si>
  <si>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</si>
  <si>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</si>
  <si>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</si>
  <si>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</si>
  <si>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</si>
  <si>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</si>
  <si>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</si>
  <si>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</si>
  <si>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</si>
  <si>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</si>
  <si>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</si>
  <si>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</si>
  <si>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</si>
  <si>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</si>
  <si>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</si>
  <si>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</si>
  <si>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</si>
  <si>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</si>
  <si>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</si>
  <si>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</si>
  <si>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</si>
  <si>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</si>
  <si>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</si>
  <si>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</si>
  <si>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</si>
  <si>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</si>
  <si>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</si>
  <si>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</si>
  <si>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</si>
  <si>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</si>
  <si>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</si>
  <si>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</si>
  <si>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</si>
  <si>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</si>
  <si>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</si>
  <si>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</si>
  <si>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</si>
  <si>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</si>
  <si>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</si>
  <si>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</si>
  <si>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</si>
  <si>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</si>
  <si>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</si>
  <si>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</si>
  <si>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</si>
  <si>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</si>
  <si>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</si>
  <si>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</si>
  <si>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</si>
  <si>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</si>
  <si>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</si>
  <si>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</si>
  <si>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</si>
  <si>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</si>
  <si>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</si>
  <si>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</si>
  <si>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</si>
  <si>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</si>
  <si>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</si>
  <si>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</si>
  <si>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</si>
  <si>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</si>
  <si>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</si>
  <si>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</si>
  <si>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</si>
  <si>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</si>
  <si>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</si>
  <si>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</si>
  <si>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</si>
  <si>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</si>
  <si>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</si>
  <si>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</si>
  <si>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</si>
  <si>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</si>
  <si>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</si>
  <si>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</si>
  <si>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</si>
  <si>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</si>
  <si>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</si>
  <si>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</si>
  <si>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</si>
  <si>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</si>
  <si>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</si>
  <si>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</si>
  <si>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</si>
  <si>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</si>
  <si>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</si>
  <si>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</si>
  <si>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</si>
  <si>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</si>
  <si>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</si>
  <si>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</si>
  <si>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</si>
  <si>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</si>
  <si>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</si>
  <si>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</si>
  <si>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</si>
  <si>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</si>
  <si>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</si>
  <si>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</si>
  <si>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</si>
  <si>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</si>
  <si>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</si>
  <si>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</si>
  <si>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</si>
  <si>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</si>
  <si>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</si>
  <si>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</si>
  <si>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</si>
  <si>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</si>
  <si>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</si>
  <si>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</si>
  <si>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</si>
  <si>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</si>
  <si>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</si>
  <si>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</si>
  <si>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</si>
  <si>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</si>
  <si>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</si>
  <si>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</si>
  <si>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</si>
  <si>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</si>
  <si>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</si>
  <si>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</si>
  <si>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</si>
  <si>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</si>
  <si>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</si>
  <si>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</si>
  <si>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</si>
  <si>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</si>
  <si>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</si>
  <si>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</si>
  <si>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</si>
  <si>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</si>
  <si>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</si>
  <si>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</si>
  <si>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</si>
  <si>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</si>
  <si>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</si>
  <si>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</si>
  <si>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</si>
  <si>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</si>
  <si>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</si>
  <si>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</si>
  <si>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</si>
  <si>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</si>
  <si>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</si>
  <si>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</si>
  <si>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</si>
  <si>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</si>
  <si>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</si>
  <si>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</si>
  <si>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</si>
  <si>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</si>
  <si>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</si>
  <si>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</si>
  <si>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</si>
  <si>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</si>
  <si>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</si>
  <si>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</si>
  <si>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</si>
  <si>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</si>
  <si>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</si>
  <si>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</si>
  <si>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</si>
  <si>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</si>
  <si>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</si>
  <si>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</si>
  <si>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</si>
  <si>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</si>
  <si>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</si>
  <si>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</si>
  <si>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</si>
  <si>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</si>
  <si>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</si>
  <si>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</si>
  <si>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</si>
  <si>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</si>
  <si>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</si>
  <si>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</si>
  <si>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</si>
  <si>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</si>
  <si>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</si>
  <si>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</si>
  <si>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</si>
  <si>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</si>
  <si>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</si>
  <si>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</si>
  <si>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</si>
  <si>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</si>
  <si>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</si>
  <si>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</si>
  <si>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</si>
  <si>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</si>
  <si>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</si>
  <si>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</si>
  <si>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</si>
  <si>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</si>
  <si>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</si>
  <si>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</si>
  <si>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</si>
  <si>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</si>
  <si>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</si>
  <si>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</si>
  <si>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</si>
  <si>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</si>
  <si>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</si>
  <si>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</si>
  <si>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</si>
  <si>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</si>
  <si>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</si>
  <si>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</si>
  <si>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</si>
  <si>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</si>
  <si>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</si>
  <si>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</si>
  <si>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</si>
  <si>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</si>
  <si>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</si>
  <si>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</si>
  <si>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</si>
  <si>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</si>
  <si>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</si>
  <si>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</si>
  <si>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</si>
  <si>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</si>
  <si>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</si>
  <si>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</si>
  <si>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</si>
  <si>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</si>
  <si>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</si>
  <si>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</si>
  <si>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</si>
  <si>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</si>
  <si>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</si>
  <si>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</si>
  <si>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</si>
  <si>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</si>
  <si>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</si>
  <si>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</si>
  <si>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</si>
  <si>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</si>
  <si>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</si>
  <si>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</si>
  <si>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</si>
  <si>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</si>
  <si>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</si>
  <si>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</si>
  <si>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</si>
  <si>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</si>
  <si>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</si>
  <si>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</si>
  <si>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</si>
  <si>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</si>
  <si>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</si>
  <si>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</si>
  <si>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</si>
  <si>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</si>
  <si>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</si>
  <si>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</si>
  <si>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</si>
  <si>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</si>
  <si>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</si>
  <si>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</si>
  <si>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</si>
  <si>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</si>
  <si>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</si>
  <si>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</si>
  <si>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</si>
  <si>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</si>
  <si>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</si>
  <si>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</si>
  <si>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</si>
  <si>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</si>
  <si>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</si>
  <si>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</si>
  <si>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</si>
  <si>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</si>
  <si>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</si>
  <si>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</si>
  <si>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</si>
  <si>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</si>
  <si>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</si>
  <si>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</si>
  <si>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</si>
  <si>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</si>
  <si>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</si>
  <si>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</si>
  <si>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</si>
  <si>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</si>
  <si>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</si>
  <si>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</si>
  <si>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</si>
  <si>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</si>
  <si>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</si>
  <si>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</si>
  <si>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</si>
  <si>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</si>
  <si>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</si>
  <si>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</si>
  <si>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</si>
  <si>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</si>
  <si>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</si>
  <si>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</si>
  <si>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</si>
  <si>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</si>
  <si>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</si>
  <si>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</si>
  <si>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</si>
  <si>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</si>
  <si>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</si>
  <si>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</si>
  <si>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</si>
  <si>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</si>
  <si>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</si>
  <si>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</si>
  <si>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</si>
  <si>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</si>
  <si>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</si>
  <si>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</si>
  <si>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</si>
  <si>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</si>
  <si>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</si>
  <si>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</si>
  <si>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</si>
  <si>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</si>
  <si>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</si>
  <si>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</si>
  <si>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</si>
  <si>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</si>
  <si>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</si>
  <si>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</si>
  <si>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</si>
  <si>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</si>
  <si>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</si>
  <si>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</si>
  <si>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</si>
  <si>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</si>
  <si>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</si>
  <si>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</si>
  <si>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</si>
  <si>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</si>
  <si>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</si>
  <si>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</si>
  <si>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</si>
  <si>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</si>
  <si>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</si>
  <si>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</si>
  <si>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</si>
  <si>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</si>
  <si>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</si>
  <si>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</si>
  <si>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</si>
  <si>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</si>
  <si>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</si>
  <si>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</si>
  <si>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</si>
  <si>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</si>
  <si>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</si>
  <si>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</si>
  <si>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</si>
  <si>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</si>
  <si>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</si>
  <si>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</si>
  <si>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</si>
  <si>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</si>
  <si>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</si>
  <si>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</si>
  <si>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</si>
  <si>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</si>
  <si>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</si>
  <si>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</si>
  <si>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</si>
  <si>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</si>
  <si>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</si>
  <si>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</si>
  <si>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</si>
  <si>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</si>
  <si>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</si>
  <si>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</si>
  <si>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</si>
  <si>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</si>
  <si>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</si>
  <si>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</si>
  <si>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</si>
  <si>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</si>
  <si>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</si>
  <si>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</si>
  <si>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</si>
  <si>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</si>
  <si>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</si>
  <si>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</si>
  <si>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</si>
  <si>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</si>
  <si>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</si>
  <si>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</si>
  <si>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</si>
  <si>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</si>
  <si>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</si>
  <si>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</si>
  <si>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</si>
  <si>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</si>
  <si>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</si>
  <si>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</si>
  <si>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</si>
  <si>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</si>
  <si>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</si>
  <si>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</si>
  <si>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</si>
  <si>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</si>
  <si>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</si>
  <si>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</si>
  <si>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</si>
  <si>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</si>
  <si>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</si>
  <si>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</si>
  <si>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</si>
  <si>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</si>
  <si>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</si>
  <si>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</si>
  <si>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</si>
  <si>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</si>
  <si>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</si>
  <si>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</si>
  <si>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</si>
  <si>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</si>
  <si>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</si>
  <si>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</si>
  <si>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</si>
  <si>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</si>
  <si>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</si>
  <si>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</si>
  <si>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</si>
  <si>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</si>
  <si>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</si>
  <si>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</si>
  <si>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</si>
  <si>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</si>
  <si>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</si>
  <si>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</si>
  <si>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</si>
  <si>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</si>
  <si>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</si>
  <si>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</si>
  <si>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</si>
  <si>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</si>
  <si>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</si>
  <si>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</si>
  <si>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</si>
  <si>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</si>
  <si>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</si>
  <si>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</si>
  <si>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</si>
  <si>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</si>
  <si>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</si>
  <si>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</si>
  <si>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</si>
  <si>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</si>
  <si>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</si>
  <si>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</si>
  <si>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</si>
  <si>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</si>
  <si>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</si>
  <si>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</si>
  <si>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</si>
  <si>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</si>
  <si>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</si>
  <si>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</si>
  <si>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</si>
  <si>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</si>
  <si>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</si>
  <si>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</si>
  <si>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</si>
  <si>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</si>
  <si>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</si>
  <si>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</si>
  <si>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</si>
  <si>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</si>
  <si>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</si>
  <si>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</si>
  <si>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</si>
  <si>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</si>
  <si>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</si>
  <si>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</si>
  <si>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</si>
  <si>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</si>
  <si>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</si>
  <si>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</si>
  <si>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</si>
  <si>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</si>
  <si>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</si>
  <si>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</si>
  <si>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</si>
  <si>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</si>
  <si>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</si>
  <si>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</si>
  <si>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</si>
  <si>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</si>
  <si>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</si>
  <si>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</si>
  <si>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</si>
  <si>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</si>
  <si>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</si>
  <si>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</si>
  <si>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</si>
  <si>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</si>
  <si>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</si>
  <si>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</si>
  <si>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</si>
  <si>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</si>
  <si>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</si>
  <si>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</si>
  <si>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</si>
  <si>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</si>
  <si>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</si>
  <si>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</si>
  <si>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</si>
  <si>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</si>
  <si>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</si>
  <si>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</si>
  <si>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</si>
  <si>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</si>
  <si>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</si>
  <si>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</si>
  <si>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</si>
  <si>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</si>
  <si>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</si>
  <si>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</si>
  <si>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</si>
  <si>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</si>
  <si>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</si>
  <si>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</si>
  <si>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</si>
  <si>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</si>
  <si>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</si>
  <si>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</si>
  <si>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</si>
  <si>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</si>
  <si>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</si>
  <si>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</si>
  <si>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</si>
  <si>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</si>
  <si>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</si>
  <si>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</si>
  <si>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</si>
  <si>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</si>
  <si>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</si>
  <si>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</si>
  <si>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</si>
  <si>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</si>
  <si>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</si>
  <si>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</si>
  <si>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</si>
  <si>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</si>
  <si>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</si>
  <si>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</si>
  <si>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</si>
  <si>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</si>
  <si>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</si>
  <si>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</si>
  <si>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</si>
  <si>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</si>
  <si>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</si>
  <si>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</si>
  <si>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</si>
  <si>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</si>
  <si>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</si>
  <si>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</si>
  <si>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</si>
  <si>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</si>
  <si>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</si>
  <si>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</si>
  <si>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</si>
  <si>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</si>
  <si>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</si>
  <si>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</si>
  <si>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</si>
  <si>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</si>
  <si>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</si>
  <si>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</si>
  <si>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</si>
  <si>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</si>
  <si>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</si>
  <si>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</si>
  <si>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</si>
  <si>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</si>
  <si>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</si>
  <si>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</si>
  <si>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</si>
  <si>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</si>
  <si>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</si>
  <si>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</si>
  <si>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</si>
  <si>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</si>
  <si>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</si>
  <si>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</si>
  <si>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</si>
  <si>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</si>
  <si>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</si>
  <si>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</si>
  <si>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</si>
  <si>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</si>
  <si>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</si>
  <si>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</si>
  <si>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</si>
  <si>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</si>
  <si>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</si>
  <si>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</si>
  <si>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</si>
  <si>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</si>
  <si>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</si>
  <si>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</si>
  <si>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</si>
  <si>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</si>
  <si>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</si>
  <si>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</si>
  <si>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</si>
  <si>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</si>
  <si>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</si>
  <si>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</si>
  <si>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</si>
  <si>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</si>
  <si>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</si>
  <si>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</si>
  <si>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</si>
  <si>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</si>
  <si>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</si>
  <si>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</si>
  <si>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</si>
  <si>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</si>
  <si>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</si>
  <si>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</si>
  <si>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</si>
  <si>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</si>
  <si>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</si>
  <si>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</si>
  <si>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</si>
  <si>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</si>
  <si>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</si>
  <si>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</si>
  <si>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</si>
  <si>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</si>
  <si>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</si>
  <si>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</si>
  <si>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</si>
  <si>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</si>
  <si>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</si>
  <si>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</si>
  <si>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</si>
  <si>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</si>
  <si>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</si>
  <si>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</si>
  <si>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</si>
  <si>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</si>
  <si>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</si>
  <si>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</si>
  <si>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</si>
  <si>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</si>
  <si>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</si>
  <si>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</si>
  <si>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</si>
  <si>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</si>
  <si>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</si>
  <si>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</si>
  <si>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</si>
  <si>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</si>
  <si>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</si>
  <si>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</si>
  <si>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</si>
  <si>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</si>
  <si>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</si>
  <si>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</si>
  <si>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</si>
  <si>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</si>
  <si>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</si>
  <si>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</si>
  <si>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</si>
  <si>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</si>
  <si>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</si>
  <si>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</si>
  <si>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</si>
  <si>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</si>
  <si>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</si>
  <si>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</si>
  <si>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</si>
  <si>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</si>
  <si>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</si>
  <si>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</si>
  <si>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</si>
  <si>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</si>
  <si>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</si>
  <si>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</si>
  <si>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</si>
  <si>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</si>
  <si>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</si>
  <si>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</si>
  <si>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</si>
  <si>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</si>
  <si>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</si>
  <si>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</si>
  <si>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</si>
  <si>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</si>
  <si>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</si>
  <si>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</si>
  <si>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</si>
  <si>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</si>
  <si>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</si>
  <si>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</si>
  <si>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</si>
  <si>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</si>
  <si>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</si>
  <si>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</si>
  <si>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</si>
  <si>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</si>
  <si>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</si>
  <si>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</si>
  <si>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</si>
  <si>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</si>
  <si>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</si>
  <si>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</si>
  <si>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</si>
  <si>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</si>
  <si>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</si>
  <si>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</si>
  <si>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</si>
  <si>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</si>
  <si>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</si>
  <si>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</si>
  <si>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</si>
  <si>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</si>
  <si>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</si>
  <si>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</si>
  <si>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</si>
  <si>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</si>
  <si>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</si>
  <si>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</si>
  <si>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</si>
  <si>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</si>
  <si>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</si>
  <si>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</si>
  <si>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</si>
  <si>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</si>
  <si>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</si>
  <si>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</si>
  <si>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</si>
  <si>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</si>
  <si>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</si>
  <si>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</si>
  <si>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</si>
  <si>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</si>
  <si>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</si>
  <si>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</si>
  <si>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</si>
  <si>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</si>
  <si>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</si>
  <si>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</si>
  <si>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</si>
  <si>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</si>
  <si>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</si>
  <si>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</si>
  <si>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</si>
  <si>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</si>
  <si>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</si>
  <si>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</si>
  <si>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</si>
  <si>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</si>
  <si>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</si>
  <si>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</si>
  <si>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</si>
  <si>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</si>
  <si>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</si>
  <si>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</si>
  <si>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</si>
  <si>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</si>
  <si>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</si>
  <si>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</si>
  <si>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</si>
  <si>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</si>
  <si>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</si>
  <si>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</si>
  <si>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</si>
  <si>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</si>
  <si>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</si>
  <si>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</si>
  <si>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</si>
  <si>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</si>
  <si>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</si>
  <si>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</si>
  <si>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</si>
  <si>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</si>
  <si>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</si>
  <si>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</si>
  <si>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</si>
  <si>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</si>
  <si>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</si>
  <si>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</si>
  <si>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</si>
  <si>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</si>
  <si>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</si>
  <si>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</si>
  <si>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</si>
  <si>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</si>
  <si>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</si>
  <si>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</si>
  <si>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</si>
  <si>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</si>
  <si>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</si>
  <si>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</si>
  <si>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</si>
  <si>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</si>
  <si>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</si>
  <si>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</si>
  <si>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</si>
  <si>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</si>
  <si>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</si>
  <si>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</si>
  <si>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</si>
  <si>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</si>
  <si>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</si>
  <si>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</si>
  <si>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</si>
  <si>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</si>
  <si>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</si>
  <si>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</si>
  <si>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</si>
  <si>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</si>
  <si>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</si>
  <si>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</si>
  <si>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</si>
  <si>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</si>
  <si>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</si>
  <si>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</si>
  <si>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</si>
  <si>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</si>
  <si>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</si>
  <si>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</si>
  <si>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</si>
  <si>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</si>
  <si>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</si>
  <si>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</si>
  <si>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</si>
  <si>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</si>
  <si>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</si>
  <si>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</si>
  <si>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</si>
  <si>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</si>
  <si>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</si>
  <si>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</si>
  <si>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</si>
  <si>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</si>
  <si>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</si>
  <si>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</si>
  <si>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</si>
  <si>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</si>
  <si>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</si>
  <si>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</si>
  <si>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</si>
  <si>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</si>
  <si>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</si>
  <si>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</si>
  <si>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</si>
  <si>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</si>
  <si>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</si>
  <si>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</si>
  <si>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</si>
  <si>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</si>
  <si>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</si>
  <si>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</si>
  <si>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</si>
  <si>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</si>
  <si>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</si>
  <si>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</si>
  <si>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</si>
  <si>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</si>
  <si>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</si>
  <si>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</si>
  <si>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</si>
  <si>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</si>
  <si>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</si>
  <si>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</si>
  <si>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</si>
  <si>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</si>
  <si>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</si>
  <si>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</si>
  <si>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</si>
  <si>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</si>
  <si>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</si>
  <si>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</si>
  <si>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</si>
  <si>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</si>
  <si>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</si>
  <si>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</si>
  <si>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</si>
  <si>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</si>
  <si>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</si>
  <si>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</si>
  <si>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</si>
  <si>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</si>
  <si>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</si>
  <si>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</si>
  <si>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</si>
  <si>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</si>
  <si>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</si>
  <si>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</si>
  <si>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</si>
  <si>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</si>
  <si>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</si>
  <si>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</si>
  <si>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</si>
  <si>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</si>
  <si>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</si>
  <si>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</si>
  <si>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</si>
  <si>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</si>
  <si>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</si>
  <si>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</si>
  <si>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</si>
  <si>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</si>
  <si>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</si>
  <si>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</si>
  <si>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</si>
  <si>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</si>
  <si>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</si>
  <si>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</si>
  <si>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</si>
  <si>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</si>
  <si>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</si>
  <si>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</si>
  <si>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</si>
  <si>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</si>
  <si>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</si>
  <si>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</si>
  <si>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</si>
  <si>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</si>
  <si>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</si>
  <si>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</si>
  <si>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</si>
  <si>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</si>
  <si>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</si>
  <si>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</si>
  <si>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</si>
  <si>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</si>
  <si>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</si>
  <si>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</si>
  <si>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</si>
  <si>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</si>
  <si>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</si>
  <si>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</si>
  <si>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</si>
  <si>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</si>
  <si>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</si>
  <si>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</si>
  <si>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</si>
  <si>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</si>
  <si>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</si>
  <si>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</si>
  <si>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</si>
  <si>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</si>
  <si>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</si>
  <si>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deadline</t>
  </si>
  <si>
    <t>launched_at</t>
  </si>
  <si>
    <t>Row Labels</t>
  </si>
  <si>
    <t>Count of Sub-Category</t>
  </si>
  <si>
    <t>animation</t>
  </si>
  <si>
    <t>are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</si>
  <si>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</si>
  <si>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</si>
  <si>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</si>
  <si>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</si>
  <si>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</si>
  <si>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</si>
  <si>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</si>
  <si>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</si>
  <si>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</si>
  <si>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</si>
  <si>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</si>
  <si>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</si>
  <si>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</si>
  <si>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ion</t>
  </si>
  <si>
    <t>jazz</t>
  </si>
  <si>
    <t>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</si>
  <si>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</si>
  <si>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</si>
  <si>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</si>
  <si>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</si>
  <si>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</si>
  <si>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</si>
  <si>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</si>
  <si>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</si>
  <si>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</si>
  <si>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</si>
  <si>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</si>
  <si>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</si>
  <si>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</si>
  <si>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</si>
  <si>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</si>
  <si>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</si>
  <si>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</si>
  <si>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</si>
  <si>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</si>
  <si>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</si>
  <si>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</si>
  <si>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</si>
  <si>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</si>
  <si>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</si>
  <si>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</si>
  <si>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</si>
  <si>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</si>
  <si>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</si>
  <si>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</si>
  <si>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</si>
  <si>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</si>
  <si>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</si>
  <si>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</si>
  <si>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</si>
  <si>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</si>
  <si>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BONUS:  Date Ended Conversion</t>
  </si>
  <si>
    <t>BONUS:  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</si>
</sst>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Sheet1!$D$2:$D$4115</c:f>
              <c:numCache>
                <c:formatCode>General</c:formatCode>
                <c:ptCount val="4114"/>
                <c:pt idx="0">
                  <c:v>8500</c:v>
                </c:pt>
                <c:pt idx="1">
                  <c:v>10275</c:v>
                </c:pt>
                <c:pt idx="2">
                  <c:v>500</c:v>
                </c:pt>
                <c:pt idx="3">
                  <c:v>10000</c:v>
                </c:pt>
                <c:pt idx="4">
                  <c:v>44000</c:v>
                </c:pt>
                <c:pt idx="5">
                  <c:v>3999</c:v>
                </c:pt>
                <c:pt idx="6">
                  <c:v>8000</c:v>
                </c:pt>
                <c:pt idx="7">
                  <c:v>9000</c:v>
                </c:pt>
                <c:pt idx="8">
                  <c:v>3500</c:v>
                </c:pt>
                <c:pt idx="9">
                  <c:v>500</c:v>
                </c:pt>
                <c:pt idx="10">
                  <c:v>3000</c:v>
                </c:pt>
                <c:pt idx="11">
                  <c:v>5000</c:v>
                </c:pt>
                <c:pt idx="12">
                  <c:v>30000</c:v>
                </c:pt>
                <c:pt idx="13">
                  <c:v>3500</c:v>
                </c:pt>
                <c:pt idx="14">
                  <c:v>6000</c:v>
                </c:pt>
                <c:pt idx="15">
                  <c:v>2000</c:v>
                </c:pt>
                <c:pt idx="16">
                  <c:v>12000</c:v>
                </c:pt>
                <c:pt idx="17">
                  <c:v>1500</c:v>
                </c:pt>
                <c:pt idx="18">
                  <c:v>30000</c:v>
                </c:pt>
                <c:pt idx="19">
                  <c:v>850</c:v>
                </c:pt>
                <c:pt idx="20">
                  <c:v>2000</c:v>
                </c:pt>
                <c:pt idx="21">
                  <c:v>18500</c:v>
                </c:pt>
                <c:pt idx="22">
                  <c:v>350</c:v>
                </c:pt>
                <c:pt idx="23">
                  <c:v>2000</c:v>
                </c:pt>
                <c:pt idx="24">
                  <c:v>35000</c:v>
                </c:pt>
                <c:pt idx="25">
                  <c:v>600</c:v>
                </c:pt>
                <c:pt idx="26">
                  <c:v>1250</c:v>
                </c:pt>
                <c:pt idx="27">
                  <c:v>20000</c:v>
                </c:pt>
                <c:pt idx="28">
                  <c:v>12000</c:v>
                </c:pt>
                <c:pt idx="29">
                  <c:v>3000</c:v>
                </c:pt>
                <c:pt idx="30">
                  <c:v>4000</c:v>
                </c:pt>
                <c:pt idx="31">
                  <c:v>13</c:v>
                </c:pt>
                <c:pt idx="32">
                  <c:v>28450</c:v>
                </c:pt>
                <c:pt idx="33">
                  <c:v>5250</c:v>
                </c:pt>
                <c:pt idx="34">
                  <c:v>2600</c:v>
                </c:pt>
                <c:pt idx="35">
                  <c:v>1000</c:v>
                </c:pt>
                <c:pt idx="36">
                  <c:v>6000</c:v>
                </c:pt>
                <c:pt idx="37">
                  <c:v>22000</c:v>
                </c:pt>
                <c:pt idx="38">
                  <c:v>2500</c:v>
                </c:pt>
                <c:pt idx="39">
                  <c:v>25000</c:v>
                </c:pt>
                <c:pt idx="40">
                  <c:v>2000</c:v>
                </c:pt>
                <c:pt idx="41">
                  <c:v>2000</c:v>
                </c:pt>
                <c:pt idx="42">
                  <c:v>14000</c:v>
                </c:pt>
                <c:pt idx="43">
                  <c:v>10000</c:v>
                </c:pt>
                <c:pt idx="44">
                  <c:v>2000</c:v>
                </c:pt>
                <c:pt idx="45">
                  <c:v>5000</c:v>
                </c:pt>
                <c:pt idx="46">
                  <c:v>8400</c:v>
                </c:pt>
                <c:pt idx="47">
                  <c:v>5000</c:v>
                </c:pt>
                <c:pt idx="48">
                  <c:v>2000</c:v>
                </c:pt>
                <c:pt idx="49">
                  <c:v>12000</c:v>
                </c:pt>
                <c:pt idx="50">
                  <c:v>600</c:v>
                </c:pt>
                <c:pt idx="51">
                  <c:v>11000</c:v>
                </c:pt>
                <c:pt idx="52">
                  <c:v>10000</c:v>
                </c:pt>
                <c:pt idx="53">
                  <c:v>3000</c:v>
                </c:pt>
                <c:pt idx="54">
                  <c:v>10000</c:v>
                </c:pt>
                <c:pt idx="55">
                  <c:v>8600</c:v>
                </c:pt>
                <c:pt idx="56">
                  <c:v>8000</c:v>
                </c:pt>
                <c:pt idx="57">
                  <c:v>15000</c:v>
                </c:pt>
                <c:pt idx="58">
                  <c:v>10000</c:v>
                </c:pt>
                <c:pt idx="59">
                  <c:v>20000</c:v>
                </c:pt>
                <c:pt idx="60">
                  <c:v>4500</c:v>
                </c:pt>
                <c:pt idx="61">
                  <c:v>5000</c:v>
                </c:pt>
                <c:pt idx="62">
                  <c:v>3000</c:v>
                </c:pt>
                <c:pt idx="63">
                  <c:v>2000</c:v>
                </c:pt>
                <c:pt idx="64">
                  <c:v>1200</c:v>
                </c:pt>
                <c:pt idx="65">
                  <c:v>7000</c:v>
                </c:pt>
                <c:pt idx="66">
                  <c:v>2000</c:v>
                </c:pt>
                <c:pt idx="67">
                  <c:v>2000</c:v>
                </c:pt>
                <c:pt idx="68">
                  <c:v>600</c:v>
                </c:pt>
                <c:pt idx="69">
                  <c:v>10000</c:v>
                </c:pt>
                <c:pt idx="70">
                  <c:v>500</c:v>
                </c:pt>
                <c:pt idx="71">
                  <c:v>1800</c:v>
                </c:pt>
                <c:pt idx="72">
                  <c:v>2200</c:v>
                </c:pt>
                <c:pt idx="73">
                  <c:v>900</c:v>
                </c:pt>
                <c:pt idx="74">
                  <c:v>500</c:v>
                </c:pt>
                <c:pt idx="75">
                  <c:v>3500</c:v>
                </c:pt>
                <c:pt idx="76">
                  <c:v>300</c:v>
                </c:pt>
                <c:pt idx="77">
                  <c:v>400</c:v>
                </c:pt>
                <c:pt idx="78">
                  <c:v>50</c:v>
                </c:pt>
                <c:pt idx="79">
                  <c:v>1300</c:v>
                </c:pt>
                <c:pt idx="80">
                  <c:v>12000</c:v>
                </c:pt>
                <c:pt idx="81">
                  <c:v>750</c:v>
                </c:pt>
                <c:pt idx="82">
                  <c:v>4000</c:v>
                </c:pt>
                <c:pt idx="83">
                  <c:v>200</c:v>
                </c:pt>
                <c:pt idx="84">
                  <c:v>500</c:v>
                </c:pt>
                <c:pt idx="85">
                  <c:v>1200</c:v>
                </c:pt>
                <c:pt idx="86">
                  <c:v>6000</c:v>
                </c:pt>
                <c:pt idx="87">
                  <c:v>2500</c:v>
                </c:pt>
                <c:pt idx="88">
                  <c:v>3500</c:v>
                </c:pt>
                <c:pt idx="89">
                  <c:v>6000</c:v>
                </c:pt>
                <c:pt idx="90">
                  <c:v>500</c:v>
                </c:pt>
                <c:pt idx="91">
                  <c:v>3000</c:v>
                </c:pt>
                <c:pt idx="92">
                  <c:v>5000</c:v>
                </c:pt>
                <c:pt idx="93">
                  <c:v>1000</c:v>
                </c:pt>
                <c:pt idx="94">
                  <c:v>250</c:v>
                </c:pt>
                <c:pt idx="95">
                  <c:v>350</c:v>
                </c:pt>
                <c:pt idx="96">
                  <c:v>1500</c:v>
                </c:pt>
                <c:pt idx="97">
                  <c:v>400</c:v>
                </c:pt>
                <c:pt idx="98">
                  <c:v>3200</c:v>
                </c:pt>
                <c:pt idx="99">
                  <c:v>1500</c:v>
                </c:pt>
                <c:pt idx="100">
                  <c:v>5000</c:v>
                </c:pt>
                <c:pt idx="101">
                  <c:v>3500</c:v>
                </c:pt>
                <c:pt idx="102">
                  <c:v>6000</c:v>
                </c:pt>
                <c:pt idx="103">
                  <c:v>1300</c:v>
                </c:pt>
                <c:pt idx="104">
                  <c:v>500</c:v>
                </c:pt>
                <c:pt idx="105">
                  <c:v>2200</c:v>
                </c:pt>
                <c:pt idx="106">
                  <c:v>5000</c:v>
                </c:pt>
                <c:pt idx="107">
                  <c:v>7500</c:v>
                </c:pt>
                <c:pt idx="108">
                  <c:v>1500</c:v>
                </c:pt>
                <c:pt idx="109">
                  <c:v>1000</c:v>
                </c:pt>
                <c:pt idx="110">
                  <c:v>1300</c:v>
                </c:pt>
                <c:pt idx="111">
                  <c:v>3500</c:v>
                </c:pt>
                <c:pt idx="112">
                  <c:v>5000</c:v>
                </c:pt>
                <c:pt idx="113">
                  <c:v>5000</c:v>
                </c:pt>
                <c:pt idx="114">
                  <c:v>3000</c:v>
                </c:pt>
                <c:pt idx="115">
                  <c:v>450</c:v>
                </c:pt>
                <c:pt idx="116">
                  <c:v>3500</c:v>
                </c:pt>
                <c:pt idx="117">
                  <c:v>4500</c:v>
                </c:pt>
                <c:pt idx="118">
                  <c:v>5000</c:v>
                </c:pt>
                <c:pt idx="119">
                  <c:v>3250</c:v>
                </c:pt>
                <c:pt idx="120">
                  <c:v>70000</c:v>
                </c:pt>
                <c:pt idx="121">
                  <c:v>3000</c:v>
                </c:pt>
                <c:pt idx="122">
                  <c:v>100000000</c:v>
                </c:pt>
                <c:pt idx="123">
                  <c:v>55000</c:v>
                </c:pt>
                <c:pt idx="124">
                  <c:v>4000</c:v>
                </c:pt>
                <c:pt idx="125">
                  <c:v>500</c:v>
                </c:pt>
                <c:pt idx="126">
                  <c:v>25000</c:v>
                </c:pt>
                <c:pt idx="127">
                  <c:v>8000</c:v>
                </c:pt>
                <c:pt idx="128">
                  <c:v>100000</c:v>
                </c:pt>
                <c:pt idx="129">
                  <c:v>20000</c:v>
                </c:pt>
                <c:pt idx="130">
                  <c:v>600</c:v>
                </c:pt>
                <c:pt idx="131">
                  <c:v>1200</c:v>
                </c:pt>
                <c:pt idx="132">
                  <c:v>80000</c:v>
                </c:pt>
                <c:pt idx="133">
                  <c:v>71764</c:v>
                </c:pt>
                <c:pt idx="134">
                  <c:v>5000</c:v>
                </c:pt>
                <c:pt idx="135">
                  <c:v>3000</c:v>
                </c:pt>
                <c:pt idx="136">
                  <c:v>3000</c:v>
                </c:pt>
                <c:pt idx="137">
                  <c:v>55000</c:v>
                </c:pt>
                <c:pt idx="138">
                  <c:v>150000</c:v>
                </c:pt>
                <c:pt idx="139">
                  <c:v>500</c:v>
                </c:pt>
                <c:pt idx="140">
                  <c:v>200000</c:v>
                </c:pt>
                <c:pt idx="141">
                  <c:v>12000</c:v>
                </c:pt>
                <c:pt idx="142">
                  <c:v>3000</c:v>
                </c:pt>
                <c:pt idx="143">
                  <c:v>5500</c:v>
                </c:pt>
                <c:pt idx="144">
                  <c:v>7500</c:v>
                </c:pt>
                <c:pt idx="145">
                  <c:v>4500</c:v>
                </c:pt>
                <c:pt idx="146">
                  <c:v>20000</c:v>
                </c:pt>
                <c:pt idx="147">
                  <c:v>7000</c:v>
                </c:pt>
                <c:pt idx="148">
                  <c:v>50000</c:v>
                </c:pt>
                <c:pt idx="149">
                  <c:v>10000</c:v>
                </c:pt>
                <c:pt idx="150">
                  <c:v>130000</c:v>
                </c:pt>
                <c:pt idx="151">
                  <c:v>250000</c:v>
                </c:pt>
                <c:pt idx="152">
                  <c:v>380000</c:v>
                </c:pt>
                <c:pt idx="153">
                  <c:v>50000</c:v>
                </c:pt>
                <c:pt idx="154">
                  <c:v>1500</c:v>
                </c:pt>
                <c:pt idx="155">
                  <c:v>1350000</c:v>
                </c:pt>
                <c:pt idx="156">
                  <c:v>35000</c:v>
                </c:pt>
                <c:pt idx="157">
                  <c:v>2995</c:v>
                </c:pt>
                <c:pt idx="158">
                  <c:v>5000</c:v>
                </c:pt>
                <c:pt idx="159">
                  <c:v>500000</c:v>
                </c:pt>
                <c:pt idx="160">
                  <c:v>5000</c:v>
                </c:pt>
                <c:pt idx="161">
                  <c:v>50000</c:v>
                </c:pt>
                <c:pt idx="162">
                  <c:v>2800</c:v>
                </c:pt>
                <c:pt idx="163">
                  <c:v>2000000</c:v>
                </c:pt>
                <c:pt idx="164">
                  <c:v>120000</c:v>
                </c:pt>
                <c:pt idx="165">
                  <c:v>17000</c:v>
                </c:pt>
                <c:pt idx="166">
                  <c:v>5000</c:v>
                </c:pt>
                <c:pt idx="167">
                  <c:v>110000</c:v>
                </c:pt>
                <c:pt idx="168">
                  <c:v>8000</c:v>
                </c:pt>
                <c:pt idx="169">
                  <c:v>2500</c:v>
                </c:pt>
                <c:pt idx="170">
                  <c:v>10000</c:v>
                </c:pt>
                <c:pt idx="171">
                  <c:v>50000</c:v>
                </c:pt>
                <c:pt idx="172">
                  <c:v>95000</c:v>
                </c:pt>
                <c:pt idx="173">
                  <c:v>1110</c:v>
                </c:pt>
                <c:pt idx="174">
                  <c:v>6000</c:v>
                </c:pt>
                <c:pt idx="175">
                  <c:v>20000</c:v>
                </c:pt>
                <c:pt idx="176">
                  <c:v>1500</c:v>
                </c:pt>
                <c:pt idx="177">
                  <c:v>450</c:v>
                </c:pt>
                <c:pt idx="178">
                  <c:v>500000</c:v>
                </c:pt>
                <c:pt idx="179">
                  <c:v>1000</c:v>
                </c:pt>
                <c:pt idx="180">
                  <c:v>1200</c:v>
                </c:pt>
                <c:pt idx="181">
                  <c:v>3423</c:v>
                </c:pt>
                <c:pt idx="182">
                  <c:v>1000</c:v>
                </c:pt>
                <c:pt idx="183">
                  <c:v>12500</c:v>
                </c:pt>
                <c:pt idx="184">
                  <c:v>1500</c:v>
                </c:pt>
                <c:pt idx="185">
                  <c:v>40000</c:v>
                </c:pt>
                <c:pt idx="186">
                  <c:v>5000</c:v>
                </c:pt>
                <c:pt idx="187">
                  <c:v>5000</c:v>
                </c:pt>
                <c:pt idx="188">
                  <c:v>1500</c:v>
                </c:pt>
                <c:pt idx="189">
                  <c:v>500000</c:v>
                </c:pt>
                <c:pt idx="190">
                  <c:v>12000</c:v>
                </c:pt>
                <c:pt idx="191">
                  <c:v>5000</c:v>
                </c:pt>
                <c:pt idx="192">
                  <c:v>1000000</c:v>
                </c:pt>
                <c:pt idx="193">
                  <c:v>1000</c:v>
                </c:pt>
                <c:pt idx="194">
                  <c:v>2500</c:v>
                </c:pt>
                <c:pt idx="195">
                  <c:v>2000000</c:v>
                </c:pt>
                <c:pt idx="196">
                  <c:v>3500</c:v>
                </c:pt>
                <c:pt idx="197">
                  <c:v>2500</c:v>
                </c:pt>
                <c:pt idx="198">
                  <c:v>25000</c:v>
                </c:pt>
                <c:pt idx="199">
                  <c:v>10000</c:v>
                </c:pt>
                <c:pt idx="200">
                  <c:v>6000</c:v>
                </c:pt>
                <c:pt idx="201">
                  <c:v>650</c:v>
                </c:pt>
                <c:pt idx="202">
                  <c:v>6000</c:v>
                </c:pt>
                <c:pt idx="203">
                  <c:v>2500</c:v>
                </c:pt>
                <c:pt idx="204">
                  <c:v>300000</c:v>
                </c:pt>
                <c:pt idx="205">
                  <c:v>8000</c:v>
                </c:pt>
                <c:pt idx="206">
                  <c:v>12700</c:v>
                </c:pt>
                <c:pt idx="207">
                  <c:v>14000</c:v>
                </c:pt>
                <c:pt idx="208">
                  <c:v>50000</c:v>
                </c:pt>
                <c:pt idx="209">
                  <c:v>25000</c:v>
                </c:pt>
                <c:pt idx="210">
                  <c:v>12000</c:v>
                </c:pt>
                <c:pt idx="211">
                  <c:v>5000</c:v>
                </c:pt>
                <c:pt idx="212">
                  <c:v>6300</c:v>
                </c:pt>
                <c:pt idx="213">
                  <c:v>50000</c:v>
                </c:pt>
                <c:pt idx="214">
                  <c:v>12500</c:v>
                </c:pt>
                <c:pt idx="215">
                  <c:v>4400</c:v>
                </c:pt>
                <c:pt idx="216">
                  <c:v>50000</c:v>
                </c:pt>
                <c:pt idx="217">
                  <c:v>100000</c:v>
                </c:pt>
                <c:pt idx="218">
                  <c:v>5000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1000</c:v>
                </c:pt>
                <c:pt idx="223">
                  <c:v>1500000</c:v>
                </c:pt>
                <c:pt idx="224">
                  <c:v>6000000</c:v>
                </c:pt>
                <c:pt idx="225">
                  <c:v>200</c:v>
                </c:pt>
                <c:pt idx="226">
                  <c:v>29000</c:v>
                </c:pt>
                <c:pt idx="227">
                  <c:v>28000</c:v>
                </c:pt>
                <c:pt idx="228">
                  <c:v>8000</c:v>
                </c:pt>
                <c:pt idx="229">
                  <c:v>3000</c:v>
                </c:pt>
                <c:pt idx="230">
                  <c:v>15000</c:v>
                </c:pt>
                <c:pt idx="231">
                  <c:v>1500000</c:v>
                </c:pt>
                <c:pt idx="232">
                  <c:v>4000</c:v>
                </c:pt>
                <c:pt idx="233">
                  <c:v>350000</c:v>
                </c:pt>
                <c:pt idx="234">
                  <c:v>1000</c:v>
                </c:pt>
                <c:pt idx="235">
                  <c:v>10000</c:v>
                </c:pt>
                <c:pt idx="236">
                  <c:v>150000</c:v>
                </c:pt>
                <c:pt idx="237">
                  <c:v>15000</c:v>
                </c:pt>
                <c:pt idx="238">
                  <c:v>26000</c:v>
                </c:pt>
                <c:pt idx="239">
                  <c:v>1000</c:v>
                </c:pt>
                <c:pt idx="240">
                  <c:v>15000</c:v>
                </c:pt>
                <c:pt idx="241">
                  <c:v>36400</c:v>
                </c:pt>
                <c:pt idx="242">
                  <c:v>13000</c:v>
                </c:pt>
                <c:pt idx="243">
                  <c:v>25000</c:v>
                </c:pt>
                <c:pt idx="244">
                  <c:v>3500</c:v>
                </c:pt>
                <c:pt idx="245">
                  <c:v>5000</c:v>
                </c:pt>
                <c:pt idx="246">
                  <c:v>5000</c:v>
                </c:pt>
                <c:pt idx="247">
                  <c:v>5000</c:v>
                </c:pt>
                <c:pt idx="248">
                  <c:v>85000</c:v>
                </c:pt>
                <c:pt idx="249">
                  <c:v>10000</c:v>
                </c:pt>
                <c:pt idx="250">
                  <c:v>30000</c:v>
                </c:pt>
                <c:pt idx="251">
                  <c:v>3500</c:v>
                </c:pt>
                <c:pt idx="252">
                  <c:v>5000</c:v>
                </c:pt>
                <c:pt idx="253">
                  <c:v>1500</c:v>
                </c:pt>
                <c:pt idx="254">
                  <c:v>24000</c:v>
                </c:pt>
                <c:pt idx="255">
                  <c:v>8000</c:v>
                </c:pt>
                <c:pt idx="256">
                  <c:v>13000</c:v>
                </c:pt>
                <c:pt idx="257">
                  <c:v>35000</c:v>
                </c:pt>
                <c:pt idx="258">
                  <c:v>30000</c:v>
                </c:pt>
                <c:pt idx="259">
                  <c:v>75000</c:v>
                </c:pt>
                <c:pt idx="260">
                  <c:v>10000</c:v>
                </c:pt>
                <c:pt idx="261">
                  <c:v>20000</c:v>
                </c:pt>
                <c:pt idx="262">
                  <c:v>2500</c:v>
                </c:pt>
                <c:pt idx="263">
                  <c:v>25000</c:v>
                </c:pt>
                <c:pt idx="264">
                  <c:v>5000</c:v>
                </c:pt>
                <c:pt idx="265">
                  <c:v>5000</c:v>
                </c:pt>
                <c:pt idx="266">
                  <c:v>1000</c:v>
                </c:pt>
                <c:pt idx="267">
                  <c:v>9850</c:v>
                </c:pt>
                <c:pt idx="268">
                  <c:v>5000</c:v>
                </c:pt>
                <c:pt idx="269">
                  <c:v>100000</c:v>
                </c:pt>
                <c:pt idx="270">
                  <c:v>2300</c:v>
                </c:pt>
                <c:pt idx="271">
                  <c:v>30000</c:v>
                </c:pt>
                <c:pt idx="272">
                  <c:v>3000</c:v>
                </c:pt>
                <c:pt idx="273">
                  <c:v>5000</c:v>
                </c:pt>
                <c:pt idx="274">
                  <c:v>4000</c:v>
                </c:pt>
                <c:pt idx="275">
                  <c:v>20000</c:v>
                </c:pt>
                <c:pt idx="276">
                  <c:v>4000</c:v>
                </c:pt>
                <c:pt idx="277">
                  <c:v>65000</c:v>
                </c:pt>
                <c:pt idx="278">
                  <c:v>27000</c:v>
                </c:pt>
                <c:pt idx="279">
                  <c:v>17000</c:v>
                </c:pt>
                <c:pt idx="280">
                  <c:v>75000</c:v>
                </c:pt>
                <c:pt idx="281">
                  <c:v>5500</c:v>
                </c:pt>
                <c:pt idx="282">
                  <c:v>45000</c:v>
                </c:pt>
                <c:pt idx="283">
                  <c:v>18000</c:v>
                </c:pt>
                <c:pt idx="284">
                  <c:v>40000</c:v>
                </c:pt>
                <c:pt idx="285">
                  <c:v>14000</c:v>
                </c:pt>
                <c:pt idx="286">
                  <c:v>15000</c:v>
                </c:pt>
                <c:pt idx="287">
                  <c:v>15000</c:v>
                </c:pt>
                <c:pt idx="288">
                  <c:v>50000</c:v>
                </c:pt>
                <c:pt idx="289">
                  <c:v>15000</c:v>
                </c:pt>
                <c:pt idx="290">
                  <c:v>4500</c:v>
                </c:pt>
                <c:pt idx="291">
                  <c:v>5000</c:v>
                </c:pt>
                <c:pt idx="292">
                  <c:v>75000</c:v>
                </c:pt>
                <c:pt idx="293">
                  <c:v>26000</c:v>
                </c:pt>
                <c:pt idx="294">
                  <c:v>5000</c:v>
                </c:pt>
                <c:pt idx="295">
                  <c:v>50000</c:v>
                </c:pt>
                <c:pt idx="296">
                  <c:v>25000</c:v>
                </c:pt>
                <c:pt idx="297">
                  <c:v>20000</c:v>
                </c:pt>
                <c:pt idx="298">
                  <c:v>126000</c:v>
                </c:pt>
                <c:pt idx="299">
                  <c:v>10000</c:v>
                </c:pt>
                <c:pt idx="300">
                  <c:v>25000</c:v>
                </c:pt>
                <c:pt idx="301">
                  <c:v>13000</c:v>
                </c:pt>
                <c:pt idx="302">
                  <c:v>10000</c:v>
                </c:pt>
                <c:pt idx="303">
                  <c:v>3000</c:v>
                </c:pt>
                <c:pt idx="304">
                  <c:v>3400</c:v>
                </c:pt>
                <c:pt idx="305">
                  <c:v>7500</c:v>
                </c:pt>
                <c:pt idx="306">
                  <c:v>1000</c:v>
                </c:pt>
                <c:pt idx="307">
                  <c:v>22000</c:v>
                </c:pt>
                <c:pt idx="308">
                  <c:v>12000</c:v>
                </c:pt>
                <c:pt idx="309">
                  <c:v>18000</c:v>
                </c:pt>
                <c:pt idx="310">
                  <c:v>1000</c:v>
                </c:pt>
                <c:pt idx="311">
                  <c:v>20000</c:v>
                </c:pt>
                <c:pt idx="312">
                  <c:v>8000</c:v>
                </c:pt>
                <c:pt idx="313">
                  <c:v>17000</c:v>
                </c:pt>
                <c:pt idx="314">
                  <c:v>1000</c:v>
                </c:pt>
                <c:pt idx="315">
                  <c:v>25000</c:v>
                </c:pt>
                <c:pt idx="316">
                  <c:v>15000</c:v>
                </c:pt>
                <c:pt idx="317">
                  <c:v>30000</c:v>
                </c:pt>
                <c:pt idx="318">
                  <c:v>5000</c:v>
                </c:pt>
                <c:pt idx="319">
                  <c:v>5000</c:v>
                </c:pt>
                <c:pt idx="320">
                  <c:v>20000</c:v>
                </c:pt>
                <c:pt idx="321">
                  <c:v>35000</c:v>
                </c:pt>
                <c:pt idx="322">
                  <c:v>25000</c:v>
                </c:pt>
                <c:pt idx="323">
                  <c:v>5400</c:v>
                </c:pt>
                <c:pt idx="324">
                  <c:v>8500</c:v>
                </c:pt>
                <c:pt idx="325">
                  <c:v>50000</c:v>
                </c:pt>
                <c:pt idx="326">
                  <c:v>150000</c:v>
                </c:pt>
                <c:pt idx="327">
                  <c:v>4000</c:v>
                </c:pt>
                <c:pt idx="328">
                  <c:v>75000</c:v>
                </c:pt>
                <c:pt idx="329">
                  <c:v>10000</c:v>
                </c:pt>
                <c:pt idx="330">
                  <c:v>35000</c:v>
                </c:pt>
                <c:pt idx="331">
                  <c:v>40000</c:v>
                </c:pt>
                <c:pt idx="332">
                  <c:v>100000</c:v>
                </c:pt>
                <c:pt idx="333">
                  <c:v>40000</c:v>
                </c:pt>
                <c:pt idx="334">
                  <c:v>10000</c:v>
                </c:pt>
                <c:pt idx="335">
                  <c:v>8500</c:v>
                </c:pt>
                <c:pt idx="336">
                  <c:v>25000</c:v>
                </c:pt>
                <c:pt idx="337">
                  <c:v>3000</c:v>
                </c:pt>
                <c:pt idx="338">
                  <c:v>15000</c:v>
                </c:pt>
                <c:pt idx="339">
                  <c:v>6000</c:v>
                </c:pt>
                <c:pt idx="340">
                  <c:v>35000</c:v>
                </c:pt>
                <c:pt idx="341">
                  <c:v>3500</c:v>
                </c:pt>
                <c:pt idx="342">
                  <c:v>55000</c:v>
                </c:pt>
                <c:pt idx="343">
                  <c:v>30000</c:v>
                </c:pt>
                <c:pt idx="344">
                  <c:v>33500</c:v>
                </c:pt>
                <c:pt idx="345">
                  <c:v>14500</c:v>
                </c:pt>
                <c:pt idx="346">
                  <c:v>10000</c:v>
                </c:pt>
                <c:pt idx="347">
                  <c:v>40000</c:v>
                </c:pt>
                <c:pt idx="348">
                  <c:v>10000</c:v>
                </c:pt>
                <c:pt idx="349">
                  <c:v>11260</c:v>
                </c:pt>
                <c:pt idx="350">
                  <c:v>25000</c:v>
                </c:pt>
                <c:pt idx="351">
                  <c:v>34000</c:v>
                </c:pt>
                <c:pt idx="352">
                  <c:v>10000</c:v>
                </c:pt>
                <c:pt idx="353">
                  <c:v>58425</c:v>
                </c:pt>
                <c:pt idx="354">
                  <c:v>3500</c:v>
                </c:pt>
                <c:pt idx="355">
                  <c:v>35000</c:v>
                </c:pt>
                <c:pt idx="356">
                  <c:v>7500</c:v>
                </c:pt>
                <c:pt idx="357">
                  <c:v>15000</c:v>
                </c:pt>
                <c:pt idx="358">
                  <c:v>50000</c:v>
                </c:pt>
                <c:pt idx="359">
                  <c:v>24200</c:v>
                </c:pt>
                <c:pt idx="360">
                  <c:v>12000</c:v>
                </c:pt>
                <c:pt idx="361">
                  <c:v>35000</c:v>
                </c:pt>
                <c:pt idx="362">
                  <c:v>9665</c:v>
                </c:pt>
                <c:pt idx="363">
                  <c:v>8925</c:v>
                </c:pt>
                <c:pt idx="364">
                  <c:v>7000</c:v>
                </c:pt>
                <c:pt idx="365">
                  <c:v>15000</c:v>
                </c:pt>
                <c:pt idx="366">
                  <c:v>38000</c:v>
                </c:pt>
                <c:pt idx="367">
                  <c:v>10000</c:v>
                </c:pt>
                <c:pt idx="368">
                  <c:v>12500</c:v>
                </c:pt>
                <c:pt idx="369">
                  <c:v>6500</c:v>
                </c:pt>
                <c:pt idx="370">
                  <c:v>25000</c:v>
                </c:pt>
                <c:pt idx="371">
                  <c:v>150000</c:v>
                </c:pt>
                <c:pt idx="372">
                  <c:v>300</c:v>
                </c:pt>
                <c:pt idx="373">
                  <c:v>7500</c:v>
                </c:pt>
                <c:pt idx="374">
                  <c:v>6000</c:v>
                </c:pt>
                <c:pt idx="375">
                  <c:v>500</c:v>
                </c:pt>
                <c:pt idx="376">
                  <c:v>2450</c:v>
                </c:pt>
                <c:pt idx="377">
                  <c:v>12000</c:v>
                </c:pt>
                <c:pt idx="378">
                  <c:v>3000</c:v>
                </c:pt>
                <c:pt idx="379">
                  <c:v>15000</c:v>
                </c:pt>
                <c:pt idx="380">
                  <c:v>4000</c:v>
                </c:pt>
                <c:pt idx="381">
                  <c:v>25000</c:v>
                </c:pt>
                <c:pt idx="382">
                  <c:v>600</c:v>
                </c:pt>
                <c:pt idx="383">
                  <c:v>999</c:v>
                </c:pt>
                <c:pt idx="384">
                  <c:v>20000</c:v>
                </c:pt>
                <c:pt idx="385">
                  <c:v>25000</c:v>
                </c:pt>
                <c:pt idx="386">
                  <c:v>600</c:v>
                </c:pt>
                <c:pt idx="387">
                  <c:v>38000</c:v>
                </c:pt>
                <c:pt idx="388">
                  <c:v>5000</c:v>
                </c:pt>
                <c:pt idx="389">
                  <c:v>68000</c:v>
                </c:pt>
                <c:pt idx="390">
                  <c:v>1000</c:v>
                </c:pt>
                <c:pt idx="391">
                  <c:v>20000</c:v>
                </c:pt>
                <c:pt idx="392">
                  <c:v>18500</c:v>
                </c:pt>
                <c:pt idx="393">
                  <c:v>50000</c:v>
                </c:pt>
                <c:pt idx="394">
                  <c:v>4700</c:v>
                </c:pt>
                <c:pt idx="395">
                  <c:v>10000</c:v>
                </c:pt>
                <c:pt idx="396">
                  <c:v>15000</c:v>
                </c:pt>
                <c:pt idx="397">
                  <c:v>12444</c:v>
                </c:pt>
                <c:pt idx="398">
                  <c:v>7500</c:v>
                </c:pt>
                <c:pt idx="399">
                  <c:v>20000</c:v>
                </c:pt>
                <c:pt idx="400">
                  <c:v>10000</c:v>
                </c:pt>
                <c:pt idx="401">
                  <c:v>50000</c:v>
                </c:pt>
                <c:pt idx="402">
                  <c:v>2000</c:v>
                </c:pt>
                <c:pt idx="403">
                  <c:v>5000</c:v>
                </c:pt>
                <c:pt idx="404">
                  <c:v>35000</c:v>
                </c:pt>
                <c:pt idx="405">
                  <c:v>2820</c:v>
                </c:pt>
                <c:pt idx="406">
                  <c:v>2800</c:v>
                </c:pt>
                <c:pt idx="407">
                  <c:v>2000</c:v>
                </c:pt>
                <c:pt idx="408">
                  <c:v>6000</c:v>
                </c:pt>
                <c:pt idx="409">
                  <c:v>500</c:v>
                </c:pt>
                <c:pt idx="410">
                  <c:v>1000</c:v>
                </c:pt>
                <c:pt idx="411">
                  <c:v>30000</c:v>
                </c:pt>
                <c:pt idx="412">
                  <c:v>2500</c:v>
                </c:pt>
                <c:pt idx="413">
                  <c:v>12800</c:v>
                </c:pt>
                <c:pt idx="414">
                  <c:v>18500</c:v>
                </c:pt>
                <c:pt idx="415">
                  <c:v>1400</c:v>
                </c:pt>
                <c:pt idx="416">
                  <c:v>1000</c:v>
                </c:pt>
                <c:pt idx="417">
                  <c:v>10500</c:v>
                </c:pt>
                <c:pt idx="418">
                  <c:v>22400</c:v>
                </c:pt>
                <c:pt idx="419">
                  <c:v>8000</c:v>
                </c:pt>
                <c:pt idx="420">
                  <c:v>3300</c:v>
                </c:pt>
                <c:pt idx="421">
                  <c:v>15000</c:v>
                </c:pt>
                <c:pt idx="422">
                  <c:v>40000</c:v>
                </c:pt>
                <c:pt idx="423">
                  <c:v>20000</c:v>
                </c:pt>
                <c:pt idx="424">
                  <c:v>3000</c:v>
                </c:pt>
                <c:pt idx="425">
                  <c:v>50000</c:v>
                </c:pt>
                <c:pt idx="426">
                  <c:v>10000</c:v>
                </c:pt>
                <c:pt idx="427">
                  <c:v>6500</c:v>
                </c:pt>
                <c:pt idx="428">
                  <c:v>12000</c:v>
                </c:pt>
                <c:pt idx="429">
                  <c:v>5000</c:v>
                </c:pt>
                <c:pt idx="430">
                  <c:v>1000</c:v>
                </c:pt>
                <c:pt idx="431">
                  <c:v>3000</c:v>
                </c:pt>
                <c:pt idx="432">
                  <c:v>6000</c:v>
                </c:pt>
                <c:pt idx="433">
                  <c:v>3000</c:v>
                </c:pt>
                <c:pt idx="434">
                  <c:v>2500</c:v>
                </c:pt>
                <c:pt idx="435">
                  <c:v>110000</c:v>
                </c:pt>
                <c:pt idx="436">
                  <c:v>1000</c:v>
                </c:pt>
                <c:pt idx="437">
                  <c:v>7000</c:v>
                </c:pt>
                <c:pt idx="438">
                  <c:v>20000</c:v>
                </c:pt>
                <c:pt idx="439">
                  <c:v>450</c:v>
                </c:pt>
                <c:pt idx="440">
                  <c:v>5000</c:v>
                </c:pt>
                <c:pt idx="441">
                  <c:v>400</c:v>
                </c:pt>
                <c:pt idx="442">
                  <c:v>17000</c:v>
                </c:pt>
                <c:pt idx="443">
                  <c:v>10000</c:v>
                </c:pt>
                <c:pt idx="444">
                  <c:v>1000</c:v>
                </c:pt>
                <c:pt idx="445">
                  <c:v>60000</c:v>
                </c:pt>
                <c:pt idx="446">
                  <c:v>10500</c:v>
                </c:pt>
                <c:pt idx="447">
                  <c:v>30000</c:v>
                </c:pt>
                <c:pt idx="448">
                  <c:v>2500</c:v>
                </c:pt>
                <c:pt idx="449">
                  <c:v>2000</c:v>
                </c:pt>
                <c:pt idx="450">
                  <c:v>50000</c:v>
                </c:pt>
                <c:pt idx="451">
                  <c:v>20000</c:v>
                </c:pt>
                <c:pt idx="452">
                  <c:v>750</c:v>
                </c:pt>
                <c:pt idx="453">
                  <c:v>94875</c:v>
                </c:pt>
                <c:pt idx="454">
                  <c:v>10000</c:v>
                </c:pt>
                <c:pt idx="455">
                  <c:v>65000</c:v>
                </c:pt>
                <c:pt idx="456">
                  <c:v>8888</c:v>
                </c:pt>
                <c:pt idx="457">
                  <c:v>20000</c:v>
                </c:pt>
                <c:pt idx="458">
                  <c:v>10000</c:v>
                </c:pt>
                <c:pt idx="459">
                  <c:v>39000</c:v>
                </c:pt>
                <c:pt idx="460">
                  <c:v>8500</c:v>
                </c:pt>
                <c:pt idx="461">
                  <c:v>550</c:v>
                </c:pt>
                <c:pt idx="462">
                  <c:v>100000</c:v>
                </c:pt>
                <c:pt idx="463">
                  <c:v>55000</c:v>
                </c:pt>
                <c:pt idx="464">
                  <c:v>1010</c:v>
                </c:pt>
                <c:pt idx="465">
                  <c:v>512</c:v>
                </c:pt>
                <c:pt idx="466">
                  <c:v>10000</c:v>
                </c:pt>
                <c:pt idx="467">
                  <c:v>20000</c:v>
                </c:pt>
                <c:pt idx="468">
                  <c:v>7500</c:v>
                </c:pt>
                <c:pt idx="469">
                  <c:v>6000</c:v>
                </c:pt>
                <c:pt idx="470">
                  <c:v>5000</c:v>
                </c:pt>
                <c:pt idx="471">
                  <c:v>55000</c:v>
                </c:pt>
                <c:pt idx="472">
                  <c:v>800</c:v>
                </c:pt>
                <c:pt idx="473">
                  <c:v>30000</c:v>
                </c:pt>
                <c:pt idx="474">
                  <c:v>3300</c:v>
                </c:pt>
                <c:pt idx="475">
                  <c:v>2000</c:v>
                </c:pt>
                <c:pt idx="476">
                  <c:v>220000</c:v>
                </c:pt>
                <c:pt idx="477">
                  <c:v>1500</c:v>
                </c:pt>
                <c:pt idx="478">
                  <c:v>10000</c:v>
                </c:pt>
                <c:pt idx="479">
                  <c:v>15000</c:v>
                </c:pt>
                <c:pt idx="480">
                  <c:v>40000</c:v>
                </c:pt>
                <c:pt idx="481">
                  <c:v>30000</c:v>
                </c:pt>
                <c:pt idx="482">
                  <c:v>10000</c:v>
                </c:pt>
                <c:pt idx="483">
                  <c:v>15000</c:v>
                </c:pt>
                <c:pt idx="484">
                  <c:v>80000</c:v>
                </c:pt>
                <c:pt idx="485">
                  <c:v>37956</c:v>
                </c:pt>
                <c:pt idx="486">
                  <c:v>550000</c:v>
                </c:pt>
                <c:pt idx="487">
                  <c:v>50000</c:v>
                </c:pt>
                <c:pt idx="488">
                  <c:v>12000</c:v>
                </c:pt>
                <c:pt idx="489">
                  <c:v>74997</c:v>
                </c:pt>
                <c:pt idx="490">
                  <c:v>1000</c:v>
                </c:pt>
                <c:pt idx="491">
                  <c:v>10000</c:v>
                </c:pt>
                <c:pt idx="492">
                  <c:v>10000000</c:v>
                </c:pt>
                <c:pt idx="493">
                  <c:v>30000</c:v>
                </c:pt>
                <c:pt idx="494">
                  <c:v>20000</c:v>
                </c:pt>
                <c:pt idx="495">
                  <c:v>7000</c:v>
                </c:pt>
                <c:pt idx="496">
                  <c:v>60000</c:v>
                </c:pt>
                <c:pt idx="497">
                  <c:v>4480</c:v>
                </c:pt>
                <c:pt idx="498">
                  <c:v>65108</c:v>
                </c:pt>
                <c:pt idx="499">
                  <c:v>20000</c:v>
                </c:pt>
                <c:pt idx="500">
                  <c:v>6500</c:v>
                </c:pt>
                <c:pt idx="501">
                  <c:v>10000</c:v>
                </c:pt>
                <c:pt idx="502">
                  <c:v>20000</c:v>
                </c:pt>
                <c:pt idx="503">
                  <c:v>6500</c:v>
                </c:pt>
                <c:pt idx="504">
                  <c:v>24500</c:v>
                </c:pt>
                <c:pt idx="505">
                  <c:v>12000</c:v>
                </c:pt>
                <c:pt idx="506">
                  <c:v>200000</c:v>
                </c:pt>
                <c:pt idx="507">
                  <c:v>20000</c:v>
                </c:pt>
                <c:pt idx="508">
                  <c:v>50000</c:v>
                </c:pt>
                <c:pt idx="509">
                  <c:v>5000</c:v>
                </c:pt>
                <c:pt idx="510">
                  <c:v>14000</c:v>
                </c:pt>
                <c:pt idx="511">
                  <c:v>5000</c:v>
                </c:pt>
                <c:pt idx="512">
                  <c:v>8000</c:v>
                </c:pt>
                <c:pt idx="513">
                  <c:v>50000</c:v>
                </c:pt>
                <c:pt idx="514">
                  <c:v>1500</c:v>
                </c:pt>
                <c:pt idx="515">
                  <c:v>97000</c:v>
                </c:pt>
                <c:pt idx="516">
                  <c:v>5000</c:v>
                </c:pt>
                <c:pt idx="517">
                  <c:v>15000</c:v>
                </c:pt>
                <c:pt idx="518">
                  <c:v>7175</c:v>
                </c:pt>
                <c:pt idx="519">
                  <c:v>12001</c:v>
                </c:pt>
                <c:pt idx="520">
                  <c:v>3400</c:v>
                </c:pt>
                <c:pt idx="521">
                  <c:v>2000</c:v>
                </c:pt>
                <c:pt idx="522">
                  <c:v>5000</c:v>
                </c:pt>
                <c:pt idx="523">
                  <c:v>3000</c:v>
                </c:pt>
                <c:pt idx="524">
                  <c:v>5000</c:v>
                </c:pt>
                <c:pt idx="525">
                  <c:v>3500</c:v>
                </c:pt>
                <c:pt idx="526">
                  <c:v>12000</c:v>
                </c:pt>
                <c:pt idx="527">
                  <c:v>1500</c:v>
                </c:pt>
                <c:pt idx="528">
                  <c:v>10000</c:v>
                </c:pt>
                <c:pt idx="529">
                  <c:v>1150</c:v>
                </c:pt>
                <c:pt idx="530">
                  <c:v>1200</c:v>
                </c:pt>
                <c:pt idx="531">
                  <c:v>3405</c:v>
                </c:pt>
                <c:pt idx="532">
                  <c:v>4000</c:v>
                </c:pt>
                <c:pt idx="533">
                  <c:v>10000</c:v>
                </c:pt>
                <c:pt idx="534">
                  <c:v>2000</c:v>
                </c:pt>
                <c:pt idx="535">
                  <c:v>15000</c:v>
                </c:pt>
                <c:pt idx="536">
                  <c:v>2000</c:v>
                </c:pt>
                <c:pt idx="537">
                  <c:v>3300</c:v>
                </c:pt>
                <c:pt idx="538">
                  <c:v>2000</c:v>
                </c:pt>
                <c:pt idx="539">
                  <c:v>5000</c:v>
                </c:pt>
                <c:pt idx="540">
                  <c:v>28000</c:v>
                </c:pt>
                <c:pt idx="541">
                  <c:v>4500</c:v>
                </c:pt>
                <c:pt idx="542">
                  <c:v>250000</c:v>
                </c:pt>
                <c:pt idx="543">
                  <c:v>22000</c:v>
                </c:pt>
                <c:pt idx="544">
                  <c:v>500</c:v>
                </c:pt>
                <c:pt idx="545">
                  <c:v>50000</c:v>
                </c:pt>
                <c:pt idx="546">
                  <c:v>60000</c:v>
                </c:pt>
                <c:pt idx="547">
                  <c:v>7500</c:v>
                </c:pt>
                <c:pt idx="548">
                  <c:v>10000</c:v>
                </c:pt>
                <c:pt idx="549">
                  <c:v>2500</c:v>
                </c:pt>
                <c:pt idx="550">
                  <c:v>5000</c:v>
                </c:pt>
                <c:pt idx="551">
                  <c:v>75000</c:v>
                </c:pt>
                <c:pt idx="552">
                  <c:v>45000</c:v>
                </c:pt>
                <c:pt idx="553">
                  <c:v>25000</c:v>
                </c:pt>
                <c:pt idx="554">
                  <c:v>3870</c:v>
                </c:pt>
                <c:pt idx="555">
                  <c:v>7500</c:v>
                </c:pt>
                <c:pt idx="556">
                  <c:v>8000</c:v>
                </c:pt>
                <c:pt idx="557">
                  <c:v>150000</c:v>
                </c:pt>
                <c:pt idx="558">
                  <c:v>750</c:v>
                </c:pt>
                <c:pt idx="559">
                  <c:v>240000</c:v>
                </c:pt>
                <c:pt idx="560">
                  <c:v>100000</c:v>
                </c:pt>
                <c:pt idx="561">
                  <c:v>15000</c:v>
                </c:pt>
                <c:pt idx="562">
                  <c:v>50000</c:v>
                </c:pt>
                <c:pt idx="563">
                  <c:v>75000</c:v>
                </c:pt>
                <c:pt idx="564">
                  <c:v>18000</c:v>
                </c:pt>
                <c:pt idx="565">
                  <c:v>25000</c:v>
                </c:pt>
                <c:pt idx="566">
                  <c:v>5000</c:v>
                </c:pt>
                <c:pt idx="567">
                  <c:v>10000</c:v>
                </c:pt>
                <c:pt idx="568">
                  <c:v>24500</c:v>
                </c:pt>
                <c:pt idx="569">
                  <c:v>2500</c:v>
                </c:pt>
                <c:pt idx="570">
                  <c:v>85000</c:v>
                </c:pt>
                <c:pt idx="571">
                  <c:v>25000</c:v>
                </c:pt>
                <c:pt idx="572">
                  <c:v>2500</c:v>
                </c:pt>
                <c:pt idx="573">
                  <c:v>88888</c:v>
                </c:pt>
                <c:pt idx="574">
                  <c:v>11180</c:v>
                </c:pt>
                <c:pt idx="575">
                  <c:v>60000</c:v>
                </c:pt>
                <c:pt idx="576">
                  <c:v>80000</c:v>
                </c:pt>
                <c:pt idx="577">
                  <c:v>5000</c:v>
                </c:pt>
                <c:pt idx="578">
                  <c:v>125000</c:v>
                </c:pt>
                <c:pt idx="579">
                  <c:v>12000</c:v>
                </c:pt>
                <c:pt idx="580">
                  <c:v>3000</c:v>
                </c:pt>
                <c:pt idx="581">
                  <c:v>400</c:v>
                </c:pt>
                <c:pt idx="582">
                  <c:v>100000</c:v>
                </c:pt>
                <c:pt idx="583">
                  <c:v>9000</c:v>
                </c:pt>
                <c:pt idx="584">
                  <c:v>1000</c:v>
                </c:pt>
                <c:pt idx="585">
                  <c:v>9000</c:v>
                </c:pt>
                <c:pt idx="586">
                  <c:v>10000</c:v>
                </c:pt>
                <c:pt idx="587">
                  <c:v>30000</c:v>
                </c:pt>
                <c:pt idx="588">
                  <c:v>9000</c:v>
                </c:pt>
                <c:pt idx="589">
                  <c:v>7500</c:v>
                </c:pt>
                <c:pt idx="590">
                  <c:v>5000</c:v>
                </c:pt>
                <c:pt idx="591">
                  <c:v>100000</c:v>
                </c:pt>
                <c:pt idx="592">
                  <c:v>7500</c:v>
                </c:pt>
                <c:pt idx="593">
                  <c:v>500</c:v>
                </c:pt>
                <c:pt idx="594">
                  <c:v>25000</c:v>
                </c:pt>
                <c:pt idx="595">
                  <c:v>100000</c:v>
                </c:pt>
                <c:pt idx="596">
                  <c:v>20000</c:v>
                </c:pt>
                <c:pt idx="597">
                  <c:v>7500</c:v>
                </c:pt>
                <c:pt idx="598">
                  <c:v>2500</c:v>
                </c:pt>
                <c:pt idx="599">
                  <c:v>50000</c:v>
                </c:pt>
                <c:pt idx="600">
                  <c:v>5000</c:v>
                </c:pt>
                <c:pt idx="601">
                  <c:v>10000</c:v>
                </c:pt>
                <c:pt idx="602">
                  <c:v>70000</c:v>
                </c:pt>
                <c:pt idx="603">
                  <c:v>15000</c:v>
                </c:pt>
                <c:pt idx="604">
                  <c:v>1500</c:v>
                </c:pt>
                <c:pt idx="605">
                  <c:v>5000</c:v>
                </c:pt>
                <c:pt idx="606">
                  <c:v>5000</c:v>
                </c:pt>
                <c:pt idx="607">
                  <c:v>250</c:v>
                </c:pt>
                <c:pt idx="608">
                  <c:v>150000</c:v>
                </c:pt>
                <c:pt idx="609">
                  <c:v>780</c:v>
                </c:pt>
                <c:pt idx="610">
                  <c:v>13803</c:v>
                </c:pt>
                <c:pt idx="611">
                  <c:v>80000</c:v>
                </c:pt>
                <c:pt idx="612">
                  <c:v>10000</c:v>
                </c:pt>
                <c:pt idx="613">
                  <c:v>60000</c:v>
                </c:pt>
                <c:pt idx="614">
                  <c:v>10000</c:v>
                </c:pt>
                <c:pt idx="615">
                  <c:v>515</c:v>
                </c:pt>
                <c:pt idx="616">
                  <c:v>5000</c:v>
                </c:pt>
                <c:pt idx="617">
                  <c:v>2000</c:v>
                </c:pt>
                <c:pt idx="618">
                  <c:v>400</c:v>
                </c:pt>
                <c:pt idx="619">
                  <c:v>2500000</c:v>
                </c:pt>
                <c:pt idx="620">
                  <c:v>30000</c:v>
                </c:pt>
                <c:pt idx="621">
                  <c:v>25000</c:v>
                </c:pt>
                <c:pt idx="622">
                  <c:v>6000</c:v>
                </c:pt>
                <c:pt idx="623">
                  <c:v>75000</c:v>
                </c:pt>
                <c:pt idx="624">
                  <c:v>5000</c:v>
                </c:pt>
                <c:pt idx="625">
                  <c:v>25000</c:v>
                </c:pt>
                <c:pt idx="626">
                  <c:v>25000</c:v>
                </c:pt>
                <c:pt idx="627">
                  <c:v>450000</c:v>
                </c:pt>
                <c:pt idx="628">
                  <c:v>5000</c:v>
                </c:pt>
                <c:pt idx="629">
                  <c:v>200000</c:v>
                </c:pt>
                <c:pt idx="630">
                  <c:v>11999</c:v>
                </c:pt>
                <c:pt idx="631">
                  <c:v>50000</c:v>
                </c:pt>
                <c:pt idx="632">
                  <c:v>20000</c:v>
                </c:pt>
                <c:pt idx="633">
                  <c:v>10000</c:v>
                </c:pt>
                <c:pt idx="634">
                  <c:v>5000</c:v>
                </c:pt>
                <c:pt idx="635">
                  <c:v>25000</c:v>
                </c:pt>
                <c:pt idx="636">
                  <c:v>2000</c:v>
                </c:pt>
                <c:pt idx="637">
                  <c:v>100000</c:v>
                </c:pt>
                <c:pt idx="638">
                  <c:v>200000</c:v>
                </c:pt>
                <c:pt idx="639">
                  <c:v>1000000</c:v>
                </c:pt>
                <c:pt idx="640">
                  <c:v>70</c:v>
                </c:pt>
                <c:pt idx="641">
                  <c:v>40000</c:v>
                </c:pt>
                <c:pt idx="642">
                  <c:v>20000</c:v>
                </c:pt>
                <c:pt idx="643">
                  <c:v>25000</c:v>
                </c:pt>
                <c:pt idx="644">
                  <c:v>25000</c:v>
                </c:pt>
                <c:pt idx="645">
                  <c:v>2000</c:v>
                </c:pt>
                <c:pt idx="646">
                  <c:v>800</c:v>
                </c:pt>
                <c:pt idx="647">
                  <c:v>2000</c:v>
                </c:pt>
                <c:pt idx="648">
                  <c:v>35000</c:v>
                </c:pt>
                <c:pt idx="649">
                  <c:v>2500</c:v>
                </c:pt>
                <c:pt idx="650">
                  <c:v>1500</c:v>
                </c:pt>
                <c:pt idx="651">
                  <c:v>25000</c:v>
                </c:pt>
                <c:pt idx="652">
                  <c:v>3000</c:v>
                </c:pt>
                <c:pt idx="653">
                  <c:v>75000</c:v>
                </c:pt>
                <c:pt idx="654">
                  <c:v>12000</c:v>
                </c:pt>
                <c:pt idx="655">
                  <c:v>8000</c:v>
                </c:pt>
                <c:pt idx="656">
                  <c:v>5000</c:v>
                </c:pt>
                <c:pt idx="657">
                  <c:v>15000</c:v>
                </c:pt>
                <c:pt idx="658">
                  <c:v>28888</c:v>
                </c:pt>
                <c:pt idx="659">
                  <c:v>3000</c:v>
                </c:pt>
                <c:pt idx="660">
                  <c:v>50000</c:v>
                </c:pt>
                <c:pt idx="661">
                  <c:v>10000</c:v>
                </c:pt>
                <c:pt idx="662">
                  <c:v>39000</c:v>
                </c:pt>
                <c:pt idx="663">
                  <c:v>200000</c:v>
                </c:pt>
                <c:pt idx="664">
                  <c:v>12000</c:v>
                </c:pt>
                <c:pt idx="665">
                  <c:v>10000</c:v>
                </c:pt>
                <c:pt idx="666">
                  <c:v>200000</c:v>
                </c:pt>
                <c:pt idx="667">
                  <c:v>50000</c:v>
                </c:pt>
                <c:pt idx="668">
                  <c:v>15000</c:v>
                </c:pt>
                <c:pt idx="669">
                  <c:v>200000</c:v>
                </c:pt>
                <c:pt idx="670">
                  <c:v>90000</c:v>
                </c:pt>
                <c:pt idx="671">
                  <c:v>30000</c:v>
                </c:pt>
                <c:pt idx="672">
                  <c:v>50000</c:v>
                </c:pt>
                <c:pt idx="673">
                  <c:v>100000</c:v>
                </c:pt>
                <c:pt idx="674">
                  <c:v>50000</c:v>
                </c:pt>
                <c:pt idx="675">
                  <c:v>6000</c:v>
                </c:pt>
                <c:pt idx="676">
                  <c:v>100000</c:v>
                </c:pt>
                <c:pt idx="677">
                  <c:v>50000</c:v>
                </c:pt>
                <c:pt idx="678">
                  <c:v>29000</c:v>
                </c:pt>
                <c:pt idx="679">
                  <c:v>57000</c:v>
                </c:pt>
                <c:pt idx="680">
                  <c:v>75000</c:v>
                </c:pt>
                <c:pt idx="681">
                  <c:v>2500</c:v>
                </c:pt>
                <c:pt idx="682">
                  <c:v>50000</c:v>
                </c:pt>
                <c:pt idx="683">
                  <c:v>35000</c:v>
                </c:pt>
                <c:pt idx="684">
                  <c:v>320000</c:v>
                </c:pt>
                <c:pt idx="685">
                  <c:v>2000</c:v>
                </c:pt>
                <c:pt idx="686">
                  <c:v>500000</c:v>
                </c:pt>
                <c:pt idx="687">
                  <c:v>100000</c:v>
                </c:pt>
                <c:pt idx="688">
                  <c:v>20000</c:v>
                </c:pt>
                <c:pt idx="689">
                  <c:v>200000</c:v>
                </c:pt>
                <c:pt idx="690">
                  <c:v>20000</c:v>
                </c:pt>
                <c:pt idx="691">
                  <c:v>50000</c:v>
                </c:pt>
                <c:pt idx="692">
                  <c:v>20000</c:v>
                </c:pt>
                <c:pt idx="693">
                  <c:v>100000</c:v>
                </c:pt>
                <c:pt idx="694">
                  <c:v>150000</c:v>
                </c:pt>
                <c:pt idx="695">
                  <c:v>60000</c:v>
                </c:pt>
                <c:pt idx="696">
                  <c:v>175000</c:v>
                </c:pt>
                <c:pt idx="697">
                  <c:v>5000</c:v>
                </c:pt>
                <c:pt idx="698">
                  <c:v>100000</c:v>
                </c:pt>
                <c:pt idx="699">
                  <c:v>130000</c:v>
                </c:pt>
                <c:pt idx="700">
                  <c:v>15000</c:v>
                </c:pt>
                <c:pt idx="701">
                  <c:v>23000</c:v>
                </c:pt>
                <c:pt idx="702">
                  <c:v>15000</c:v>
                </c:pt>
                <c:pt idx="703">
                  <c:v>15000</c:v>
                </c:pt>
                <c:pt idx="704">
                  <c:v>55000</c:v>
                </c:pt>
                <c:pt idx="705">
                  <c:v>100000</c:v>
                </c:pt>
                <c:pt idx="706">
                  <c:v>100000</c:v>
                </c:pt>
                <c:pt idx="707">
                  <c:v>68000</c:v>
                </c:pt>
                <c:pt idx="708">
                  <c:v>40000</c:v>
                </c:pt>
                <c:pt idx="709">
                  <c:v>15000</c:v>
                </c:pt>
                <c:pt idx="710">
                  <c:v>1200</c:v>
                </c:pt>
                <c:pt idx="711">
                  <c:v>100000</c:v>
                </c:pt>
                <c:pt idx="712">
                  <c:v>48500</c:v>
                </c:pt>
                <c:pt idx="713">
                  <c:v>25000</c:v>
                </c:pt>
                <c:pt idx="714">
                  <c:v>15000</c:v>
                </c:pt>
                <c:pt idx="715">
                  <c:v>27500</c:v>
                </c:pt>
                <c:pt idx="716">
                  <c:v>7000</c:v>
                </c:pt>
                <c:pt idx="717">
                  <c:v>100000</c:v>
                </c:pt>
                <c:pt idx="718">
                  <c:v>12000</c:v>
                </c:pt>
                <c:pt idx="719">
                  <c:v>15000</c:v>
                </c:pt>
                <c:pt idx="720">
                  <c:v>1900</c:v>
                </c:pt>
                <c:pt idx="721">
                  <c:v>8200</c:v>
                </c:pt>
                <c:pt idx="722">
                  <c:v>25000</c:v>
                </c:pt>
                <c:pt idx="723">
                  <c:v>5000</c:v>
                </c:pt>
                <c:pt idx="724">
                  <c:v>7000</c:v>
                </c:pt>
                <c:pt idx="725">
                  <c:v>20000</c:v>
                </c:pt>
                <c:pt idx="726">
                  <c:v>2500</c:v>
                </c:pt>
                <c:pt idx="727">
                  <c:v>3500</c:v>
                </c:pt>
                <c:pt idx="728">
                  <c:v>7500</c:v>
                </c:pt>
                <c:pt idx="729">
                  <c:v>4000</c:v>
                </c:pt>
                <c:pt idx="730">
                  <c:v>20000</c:v>
                </c:pt>
                <c:pt idx="731">
                  <c:v>5000</c:v>
                </c:pt>
                <c:pt idx="732">
                  <c:v>40</c:v>
                </c:pt>
                <c:pt idx="733">
                  <c:v>2500</c:v>
                </c:pt>
                <c:pt idx="734">
                  <c:v>8500</c:v>
                </c:pt>
                <c:pt idx="735">
                  <c:v>47000</c:v>
                </c:pt>
                <c:pt idx="736">
                  <c:v>3600</c:v>
                </c:pt>
                <c:pt idx="737">
                  <c:v>5000</c:v>
                </c:pt>
                <c:pt idx="738">
                  <c:v>1500</c:v>
                </c:pt>
                <c:pt idx="739">
                  <c:v>6000</c:v>
                </c:pt>
                <c:pt idx="740">
                  <c:v>3000</c:v>
                </c:pt>
                <c:pt idx="741">
                  <c:v>13000</c:v>
                </c:pt>
                <c:pt idx="742">
                  <c:v>1400</c:v>
                </c:pt>
                <c:pt idx="743">
                  <c:v>550</c:v>
                </c:pt>
                <c:pt idx="744">
                  <c:v>5000</c:v>
                </c:pt>
                <c:pt idx="745">
                  <c:v>2220</c:v>
                </c:pt>
                <c:pt idx="746">
                  <c:v>2987</c:v>
                </c:pt>
                <c:pt idx="747">
                  <c:v>7000</c:v>
                </c:pt>
                <c:pt idx="748">
                  <c:v>2000</c:v>
                </c:pt>
                <c:pt idx="749">
                  <c:v>10000</c:v>
                </c:pt>
                <c:pt idx="750">
                  <c:v>4444</c:v>
                </c:pt>
                <c:pt idx="751">
                  <c:v>3000</c:v>
                </c:pt>
                <c:pt idx="752">
                  <c:v>5000</c:v>
                </c:pt>
                <c:pt idx="753">
                  <c:v>10000</c:v>
                </c:pt>
                <c:pt idx="754">
                  <c:v>2000</c:v>
                </c:pt>
                <c:pt idx="755">
                  <c:v>2500</c:v>
                </c:pt>
                <c:pt idx="756">
                  <c:v>700</c:v>
                </c:pt>
                <c:pt idx="757">
                  <c:v>250</c:v>
                </c:pt>
                <c:pt idx="758">
                  <c:v>2500</c:v>
                </c:pt>
                <c:pt idx="759">
                  <c:v>5000</c:v>
                </c:pt>
                <c:pt idx="760">
                  <c:v>2200</c:v>
                </c:pt>
                <c:pt idx="761">
                  <c:v>5000</c:v>
                </c:pt>
                <c:pt idx="762">
                  <c:v>3500</c:v>
                </c:pt>
                <c:pt idx="763">
                  <c:v>4290</c:v>
                </c:pt>
                <c:pt idx="764">
                  <c:v>5000</c:v>
                </c:pt>
                <c:pt idx="765">
                  <c:v>7000</c:v>
                </c:pt>
                <c:pt idx="766">
                  <c:v>4000</c:v>
                </c:pt>
                <c:pt idx="767">
                  <c:v>5000</c:v>
                </c:pt>
                <c:pt idx="768">
                  <c:v>2500</c:v>
                </c:pt>
                <c:pt idx="769">
                  <c:v>4000</c:v>
                </c:pt>
                <c:pt idx="770">
                  <c:v>17500</c:v>
                </c:pt>
                <c:pt idx="771">
                  <c:v>38000</c:v>
                </c:pt>
                <c:pt idx="772">
                  <c:v>1500</c:v>
                </c:pt>
                <c:pt idx="773">
                  <c:v>3759</c:v>
                </c:pt>
                <c:pt idx="774">
                  <c:v>500</c:v>
                </c:pt>
                <c:pt idx="775">
                  <c:v>10000</c:v>
                </c:pt>
                <c:pt idx="776">
                  <c:v>7000</c:v>
                </c:pt>
                <c:pt idx="777">
                  <c:v>3000</c:v>
                </c:pt>
                <c:pt idx="778">
                  <c:v>500</c:v>
                </c:pt>
                <c:pt idx="779">
                  <c:v>15000</c:v>
                </c:pt>
                <c:pt idx="780">
                  <c:v>8000</c:v>
                </c:pt>
                <c:pt idx="781">
                  <c:v>800</c:v>
                </c:pt>
                <c:pt idx="782">
                  <c:v>700</c:v>
                </c:pt>
                <c:pt idx="783">
                  <c:v>1500</c:v>
                </c:pt>
                <c:pt idx="784">
                  <c:v>1000</c:v>
                </c:pt>
                <c:pt idx="785">
                  <c:v>500</c:v>
                </c:pt>
                <c:pt idx="786">
                  <c:v>5000</c:v>
                </c:pt>
                <c:pt idx="787">
                  <c:v>1200</c:v>
                </c:pt>
                <c:pt idx="788">
                  <c:v>1000</c:v>
                </c:pt>
                <c:pt idx="789">
                  <c:v>1700</c:v>
                </c:pt>
                <c:pt idx="790">
                  <c:v>10000</c:v>
                </c:pt>
                <c:pt idx="791">
                  <c:v>7500</c:v>
                </c:pt>
                <c:pt idx="792">
                  <c:v>2500</c:v>
                </c:pt>
                <c:pt idx="793">
                  <c:v>2750</c:v>
                </c:pt>
                <c:pt idx="794">
                  <c:v>8000</c:v>
                </c:pt>
                <c:pt idx="795">
                  <c:v>14000</c:v>
                </c:pt>
                <c:pt idx="796">
                  <c:v>10000</c:v>
                </c:pt>
                <c:pt idx="797">
                  <c:v>3000</c:v>
                </c:pt>
                <c:pt idx="798">
                  <c:v>3500</c:v>
                </c:pt>
                <c:pt idx="799">
                  <c:v>5000</c:v>
                </c:pt>
                <c:pt idx="800">
                  <c:v>1500</c:v>
                </c:pt>
                <c:pt idx="801">
                  <c:v>2000</c:v>
                </c:pt>
                <c:pt idx="802">
                  <c:v>6000</c:v>
                </c:pt>
                <c:pt idx="803">
                  <c:v>2300</c:v>
                </c:pt>
                <c:pt idx="804">
                  <c:v>5500</c:v>
                </c:pt>
                <c:pt idx="805">
                  <c:v>3000</c:v>
                </c:pt>
                <c:pt idx="806">
                  <c:v>8000</c:v>
                </c:pt>
                <c:pt idx="807">
                  <c:v>4000</c:v>
                </c:pt>
                <c:pt idx="808">
                  <c:v>4500</c:v>
                </c:pt>
                <c:pt idx="809">
                  <c:v>4000</c:v>
                </c:pt>
                <c:pt idx="810">
                  <c:v>1500</c:v>
                </c:pt>
                <c:pt idx="811">
                  <c:v>1000</c:v>
                </c:pt>
                <c:pt idx="812">
                  <c:v>600</c:v>
                </c:pt>
                <c:pt idx="813">
                  <c:v>1500</c:v>
                </c:pt>
                <c:pt idx="814">
                  <c:v>1000</c:v>
                </c:pt>
                <c:pt idx="815">
                  <c:v>4000</c:v>
                </c:pt>
                <c:pt idx="816">
                  <c:v>7000</c:v>
                </c:pt>
                <c:pt idx="817">
                  <c:v>1500</c:v>
                </c:pt>
                <c:pt idx="818">
                  <c:v>350</c:v>
                </c:pt>
                <c:pt idx="819">
                  <c:v>400</c:v>
                </c:pt>
                <c:pt idx="820">
                  <c:v>2000</c:v>
                </c:pt>
                <c:pt idx="821">
                  <c:v>17482</c:v>
                </c:pt>
                <c:pt idx="822">
                  <c:v>3000</c:v>
                </c:pt>
                <c:pt idx="823">
                  <c:v>800</c:v>
                </c:pt>
                <c:pt idx="824">
                  <c:v>1600</c:v>
                </c:pt>
                <c:pt idx="825">
                  <c:v>12500</c:v>
                </c:pt>
                <c:pt idx="826">
                  <c:v>5500</c:v>
                </c:pt>
                <c:pt idx="827">
                  <c:v>300</c:v>
                </c:pt>
                <c:pt idx="828">
                  <c:v>1300</c:v>
                </c:pt>
                <c:pt idx="829">
                  <c:v>500</c:v>
                </c:pt>
                <c:pt idx="830">
                  <c:v>1800</c:v>
                </c:pt>
                <c:pt idx="831">
                  <c:v>1500</c:v>
                </c:pt>
                <c:pt idx="832">
                  <c:v>15000</c:v>
                </c:pt>
                <c:pt idx="833">
                  <c:v>6000</c:v>
                </c:pt>
                <c:pt idx="834">
                  <c:v>5500</c:v>
                </c:pt>
                <c:pt idx="835">
                  <c:v>2000</c:v>
                </c:pt>
                <c:pt idx="836">
                  <c:v>5000</c:v>
                </c:pt>
                <c:pt idx="837">
                  <c:v>2500</c:v>
                </c:pt>
                <c:pt idx="838">
                  <c:v>2000</c:v>
                </c:pt>
                <c:pt idx="839">
                  <c:v>5000</c:v>
                </c:pt>
                <c:pt idx="840">
                  <c:v>10000</c:v>
                </c:pt>
                <c:pt idx="841">
                  <c:v>5000</c:v>
                </c:pt>
                <c:pt idx="842">
                  <c:v>2500</c:v>
                </c:pt>
                <c:pt idx="843">
                  <c:v>3000</c:v>
                </c:pt>
                <c:pt idx="844">
                  <c:v>3000</c:v>
                </c:pt>
                <c:pt idx="845">
                  <c:v>5000</c:v>
                </c:pt>
                <c:pt idx="846">
                  <c:v>1100</c:v>
                </c:pt>
                <c:pt idx="847">
                  <c:v>10</c:v>
                </c:pt>
                <c:pt idx="848">
                  <c:v>300</c:v>
                </c:pt>
                <c:pt idx="849">
                  <c:v>4000</c:v>
                </c:pt>
                <c:pt idx="850">
                  <c:v>4000</c:v>
                </c:pt>
                <c:pt idx="851">
                  <c:v>2000</c:v>
                </c:pt>
                <c:pt idx="852">
                  <c:v>3500</c:v>
                </c:pt>
                <c:pt idx="853">
                  <c:v>300</c:v>
                </c:pt>
                <c:pt idx="854">
                  <c:v>27800</c:v>
                </c:pt>
                <c:pt idx="855">
                  <c:v>1450</c:v>
                </c:pt>
                <c:pt idx="856">
                  <c:v>250</c:v>
                </c:pt>
                <c:pt idx="857">
                  <c:v>1200</c:v>
                </c:pt>
                <c:pt idx="858">
                  <c:v>1200</c:v>
                </c:pt>
                <c:pt idx="859">
                  <c:v>4000</c:v>
                </c:pt>
                <c:pt idx="860">
                  <c:v>14000</c:v>
                </c:pt>
                <c:pt idx="861">
                  <c:v>4500</c:v>
                </c:pt>
                <c:pt idx="862">
                  <c:v>50000</c:v>
                </c:pt>
                <c:pt idx="863">
                  <c:v>2000</c:v>
                </c:pt>
                <c:pt idx="864">
                  <c:v>6500</c:v>
                </c:pt>
                <c:pt idx="865">
                  <c:v>2200</c:v>
                </c:pt>
                <c:pt idx="866">
                  <c:v>3500</c:v>
                </c:pt>
                <c:pt idx="867">
                  <c:v>5000</c:v>
                </c:pt>
                <c:pt idx="868">
                  <c:v>45000</c:v>
                </c:pt>
                <c:pt idx="869">
                  <c:v>8800</c:v>
                </c:pt>
                <c:pt idx="870">
                  <c:v>20000</c:v>
                </c:pt>
                <c:pt idx="871">
                  <c:v>6000</c:v>
                </c:pt>
                <c:pt idx="872">
                  <c:v>8000</c:v>
                </c:pt>
                <c:pt idx="873">
                  <c:v>3500</c:v>
                </c:pt>
                <c:pt idx="874">
                  <c:v>3000</c:v>
                </c:pt>
                <c:pt idx="875">
                  <c:v>5000</c:v>
                </c:pt>
                <c:pt idx="876">
                  <c:v>3152</c:v>
                </c:pt>
                <c:pt idx="877">
                  <c:v>2000</c:v>
                </c:pt>
                <c:pt idx="878">
                  <c:v>5000</c:v>
                </c:pt>
                <c:pt idx="879">
                  <c:v>2100</c:v>
                </c:pt>
                <c:pt idx="880">
                  <c:v>3780</c:v>
                </c:pt>
                <c:pt idx="881">
                  <c:v>3750</c:v>
                </c:pt>
                <c:pt idx="882">
                  <c:v>1500</c:v>
                </c:pt>
                <c:pt idx="883">
                  <c:v>5000</c:v>
                </c:pt>
                <c:pt idx="884">
                  <c:v>2000</c:v>
                </c:pt>
                <c:pt idx="885">
                  <c:v>1000</c:v>
                </c:pt>
                <c:pt idx="886">
                  <c:v>500</c:v>
                </c:pt>
                <c:pt idx="887">
                  <c:v>1000</c:v>
                </c:pt>
                <c:pt idx="888">
                  <c:v>1000</c:v>
                </c:pt>
                <c:pt idx="889">
                  <c:v>25000</c:v>
                </c:pt>
                <c:pt idx="890">
                  <c:v>3000</c:v>
                </c:pt>
                <c:pt idx="891">
                  <c:v>8000</c:v>
                </c:pt>
                <c:pt idx="892">
                  <c:v>6000</c:v>
                </c:pt>
                <c:pt idx="893">
                  <c:v>2000</c:v>
                </c:pt>
                <c:pt idx="894">
                  <c:v>20000</c:v>
                </c:pt>
                <c:pt idx="895">
                  <c:v>8000</c:v>
                </c:pt>
                <c:pt idx="896">
                  <c:v>8000</c:v>
                </c:pt>
                <c:pt idx="897">
                  <c:v>3000</c:v>
                </c:pt>
                <c:pt idx="898">
                  <c:v>2500</c:v>
                </c:pt>
                <c:pt idx="899">
                  <c:v>750</c:v>
                </c:pt>
                <c:pt idx="900">
                  <c:v>5000</c:v>
                </c:pt>
                <c:pt idx="901">
                  <c:v>6500</c:v>
                </c:pt>
                <c:pt idx="902">
                  <c:v>30000</c:v>
                </c:pt>
                <c:pt idx="903">
                  <c:v>5000</c:v>
                </c:pt>
                <c:pt idx="904">
                  <c:v>50000</c:v>
                </c:pt>
                <c:pt idx="905">
                  <c:v>6500</c:v>
                </c:pt>
                <c:pt idx="906">
                  <c:v>15000</c:v>
                </c:pt>
                <c:pt idx="907">
                  <c:v>2900</c:v>
                </c:pt>
                <c:pt idx="908">
                  <c:v>2500</c:v>
                </c:pt>
                <c:pt idx="909">
                  <c:v>16000</c:v>
                </c:pt>
                <c:pt idx="910">
                  <c:v>550</c:v>
                </c:pt>
                <c:pt idx="911">
                  <c:v>100000</c:v>
                </c:pt>
                <c:pt idx="912">
                  <c:v>3500</c:v>
                </c:pt>
                <c:pt idx="913">
                  <c:v>30000</c:v>
                </c:pt>
                <c:pt idx="914">
                  <c:v>1500</c:v>
                </c:pt>
                <c:pt idx="915">
                  <c:v>6500</c:v>
                </c:pt>
                <c:pt idx="916">
                  <c:v>3300</c:v>
                </c:pt>
                <c:pt idx="917">
                  <c:v>5000</c:v>
                </c:pt>
                <c:pt idx="918">
                  <c:v>3900</c:v>
                </c:pt>
                <c:pt idx="919">
                  <c:v>20000</c:v>
                </c:pt>
                <c:pt idx="920">
                  <c:v>5500</c:v>
                </c:pt>
                <c:pt idx="921">
                  <c:v>15000</c:v>
                </c:pt>
                <c:pt idx="922">
                  <c:v>27000</c:v>
                </c:pt>
                <c:pt idx="923">
                  <c:v>15000</c:v>
                </c:pt>
                <c:pt idx="924">
                  <c:v>3000</c:v>
                </c:pt>
                <c:pt idx="925">
                  <c:v>6000</c:v>
                </c:pt>
                <c:pt idx="926">
                  <c:v>7000</c:v>
                </c:pt>
                <c:pt idx="927">
                  <c:v>20000</c:v>
                </c:pt>
                <c:pt idx="928">
                  <c:v>14500</c:v>
                </c:pt>
                <c:pt idx="929">
                  <c:v>500</c:v>
                </c:pt>
                <c:pt idx="930">
                  <c:v>900</c:v>
                </c:pt>
                <c:pt idx="931">
                  <c:v>2000</c:v>
                </c:pt>
                <c:pt idx="932">
                  <c:v>9500</c:v>
                </c:pt>
                <c:pt idx="933">
                  <c:v>2000</c:v>
                </c:pt>
                <c:pt idx="934">
                  <c:v>5000</c:v>
                </c:pt>
                <c:pt idx="935">
                  <c:v>3500</c:v>
                </c:pt>
                <c:pt idx="936">
                  <c:v>1400</c:v>
                </c:pt>
                <c:pt idx="937">
                  <c:v>3500</c:v>
                </c:pt>
                <c:pt idx="938">
                  <c:v>7000</c:v>
                </c:pt>
                <c:pt idx="939">
                  <c:v>2750</c:v>
                </c:pt>
                <c:pt idx="940">
                  <c:v>90000</c:v>
                </c:pt>
                <c:pt idx="941">
                  <c:v>50000</c:v>
                </c:pt>
                <c:pt idx="942">
                  <c:v>7500</c:v>
                </c:pt>
                <c:pt idx="943">
                  <c:v>3000</c:v>
                </c:pt>
                <c:pt idx="944">
                  <c:v>50000</c:v>
                </c:pt>
                <c:pt idx="945">
                  <c:v>100000</c:v>
                </c:pt>
                <c:pt idx="946">
                  <c:v>15000</c:v>
                </c:pt>
                <c:pt idx="947">
                  <c:v>850</c:v>
                </c:pt>
                <c:pt idx="948">
                  <c:v>4000</c:v>
                </c:pt>
                <c:pt idx="949">
                  <c:v>20000</c:v>
                </c:pt>
                <c:pt idx="950">
                  <c:v>5000</c:v>
                </c:pt>
                <c:pt idx="951">
                  <c:v>50000</c:v>
                </c:pt>
                <c:pt idx="952">
                  <c:v>49000</c:v>
                </c:pt>
                <c:pt idx="953">
                  <c:v>15000</c:v>
                </c:pt>
                <c:pt idx="954">
                  <c:v>15000</c:v>
                </c:pt>
                <c:pt idx="955">
                  <c:v>300000</c:v>
                </c:pt>
                <c:pt idx="956">
                  <c:v>50000</c:v>
                </c:pt>
                <c:pt idx="957">
                  <c:v>12000</c:v>
                </c:pt>
                <c:pt idx="958">
                  <c:v>7777</c:v>
                </c:pt>
                <c:pt idx="959">
                  <c:v>50000</c:v>
                </c:pt>
                <c:pt idx="960">
                  <c:v>55650</c:v>
                </c:pt>
                <c:pt idx="961">
                  <c:v>95000</c:v>
                </c:pt>
                <c:pt idx="962">
                  <c:v>2500</c:v>
                </c:pt>
                <c:pt idx="963">
                  <c:v>35000</c:v>
                </c:pt>
                <c:pt idx="964">
                  <c:v>110000</c:v>
                </c:pt>
                <c:pt idx="965">
                  <c:v>25000</c:v>
                </c:pt>
                <c:pt idx="966">
                  <c:v>12000</c:v>
                </c:pt>
                <c:pt idx="967">
                  <c:v>20000</c:v>
                </c:pt>
                <c:pt idx="968">
                  <c:v>8000</c:v>
                </c:pt>
                <c:pt idx="969">
                  <c:v>30000</c:v>
                </c:pt>
                <c:pt idx="970">
                  <c:v>5000</c:v>
                </c:pt>
                <c:pt idx="971">
                  <c:v>100000</c:v>
                </c:pt>
                <c:pt idx="972">
                  <c:v>20000</c:v>
                </c:pt>
                <c:pt idx="973">
                  <c:v>20000</c:v>
                </c:pt>
                <c:pt idx="974">
                  <c:v>50000</c:v>
                </c:pt>
                <c:pt idx="975">
                  <c:v>100000</c:v>
                </c:pt>
                <c:pt idx="976">
                  <c:v>150000</c:v>
                </c:pt>
                <c:pt idx="977">
                  <c:v>2700</c:v>
                </c:pt>
                <c:pt idx="978">
                  <c:v>172889</c:v>
                </c:pt>
                <c:pt idx="979">
                  <c:v>35000</c:v>
                </c:pt>
                <c:pt idx="980">
                  <c:v>10000</c:v>
                </c:pt>
                <c:pt idx="981">
                  <c:v>88888</c:v>
                </c:pt>
                <c:pt idx="982">
                  <c:v>17500</c:v>
                </c:pt>
                <c:pt idx="983">
                  <c:v>104219</c:v>
                </c:pt>
                <c:pt idx="984">
                  <c:v>10000</c:v>
                </c:pt>
                <c:pt idx="985">
                  <c:v>30000</c:v>
                </c:pt>
                <c:pt idx="986">
                  <c:v>20000</c:v>
                </c:pt>
                <c:pt idx="987">
                  <c:v>50000</c:v>
                </c:pt>
                <c:pt idx="988">
                  <c:v>5000</c:v>
                </c:pt>
                <c:pt idx="989">
                  <c:v>10000</c:v>
                </c:pt>
                <c:pt idx="990">
                  <c:v>25000</c:v>
                </c:pt>
                <c:pt idx="991">
                  <c:v>5000</c:v>
                </c:pt>
                <c:pt idx="992">
                  <c:v>100000</c:v>
                </c:pt>
                <c:pt idx="993">
                  <c:v>70000</c:v>
                </c:pt>
                <c:pt idx="994">
                  <c:v>200000</c:v>
                </c:pt>
                <c:pt idx="995">
                  <c:v>10000</c:v>
                </c:pt>
                <c:pt idx="996">
                  <c:v>4000</c:v>
                </c:pt>
                <c:pt idx="997">
                  <c:v>5000</c:v>
                </c:pt>
                <c:pt idx="998">
                  <c:v>60000</c:v>
                </c:pt>
                <c:pt idx="999">
                  <c:v>150000</c:v>
                </c:pt>
                <c:pt idx="1000">
                  <c:v>894700</c:v>
                </c:pt>
                <c:pt idx="1001">
                  <c:v>5000</c:v>
                </c:pt>
                <c:pt idx="1002">
                  <c:v>9999</c:v>
                </c:pt>
                <c:pt idx="1003">
                  <c:v>20000</c:v>
                </c:pt>
                <c:pt idx="1004">
                  <c:v>25000</c:v>
                </c:pt>
                <c:pt idx="1005">
                  <c:v>200000</c:v>
                </c:pt>
                <c:pt idx="1006">
                  <c:v>4000</c:v>
                </c:pt>
                <c:pt idx="1007">
                  <c:v>30000</c:v>
                </c:pt>
                <c:pt idx="1008">
                  <c:v>93500</c:v>
                </c:pt>
                <c:pt idx="1009">
                  <c:v>50000</c:v>
                </c:pt>
                <c:pt idx="1010">
                  <c:v>115250</c:v>
                </c:pt>
                <c:pt idx="1011">
                  <c:v>20000</c:v>
                </c:pt>
                <c:pt idx="1012">
                  <c:v>5000</c:v>
                </c:pt>
                <c:pt idx="1013">
                  <c:v>25000</c:v>
                </c:pt>
                <c:pt idx="1014">
                  <c:v>10000</c:v>
                </c:pt>
                <c:pt idx="1015">
                  <c:v>9000</c:v>
                </c:pt>
                <c:pt idx="1016">
                  <c:v>100000</c:v>
                </c:pt>
                <c:pt idx="1017">
                  <c:v>250000</c:v>
                </c:pt>
                <c:pt idx="1018">
                  <c:v>20000</c:v>
                </c:pt>
                <c:pt idx="1019">
                  <c:v>45000</c:v>
                </c:pt>
                <c:pt idx="1020">
                  <c:v>85000</c:v>
                </c:pt>
                <c:pt idx="1021">
                  <c:v>3000</c:v>
                </c:pt>
                <c:pt idx="1022">
                  <c:v>2000</c:v>
                </c:pt>
                <c:pt idx="1023">
                  <c:v>2000</c:v>
                </c:pt>
                <c:pt idx="1024">
                  <c:v>20000</c:v>
                </c:pt>
                <c:pt idx="1025">
                  <c:v>70000</c:v>
                </c:pt>
                <c:pt idx="1026">
                  <c:v>7000</c:v>
                </c:pt>
                <c:pt idx="1027">
                  <c:v>7501</c:v>
                </c:pt>
                <c:pt idx="1028">
                  <c:v>10000</c:v>
                </c:pt>
                <c:pt idx="1029">
                  <c:v>10000</c:v>
                </c:pt>
                <c:pt idx="1030">
                  <c:v>2000</c:v>
                </c:pt>
                <c:pt idx="1031">
                  <c:v>10000</c:v>
                </c:pt>
                <c:pt idx="1032">
                  <c:v>5400</c:v>
                </c:pt>
                <c:pt idx="1033">
                  <c:v>1328</c:v>
                </c:pt>
                <c:pt idx="1034">
                  <c:v>5000</c:v>
                </c:pt>
                <c:pt idx="1035">
                  <c:v>4600</c:v>
                </c:pt>
                <c:pt idx="1036">
                  <c:v>4500</c:v>
                </c:pt>
                <c:pt idx="1037">
                  <c:v>1000</c:v>
                </c:pt>
                <c:pt idx="1038">
                  <c:v>1500</c:v>
                </c:pt>
                <c:pt idx="1039">
                  <c:v>500</c:v>
                </c:pt>
                <c:pt idx="1040">
                  <c:v>7500</c:v>
                </c:pt>
                <c:pt idx="1041">
                  <c:v>50</c:v>
                </c:pt>
                <c:pt idx="1042">
                  <c:v>650</c:v>
                </c:pt>
                <c:pt idx="1043">
                  <c:v>100000</c:v>
                </c:pt>
                <c:pt idx="1044">
                  <c:v>7000</c:v>
                </c:pt>
                <c:pt idx="1045">
                  <c:v>10000</c:v>
                </c:pt>
                <c:pt idx="1046">
                  <c:v>3000</c:v>
                </c:pt>
                <c:pt idx="1047">
                  <c:v>2000</c:v>
                </c:pt>
                <c:pt idx="1048">
                  <c:v>15000</c:v>
                </c:pt>
                <c:pt idx="1049">
                  <c:v>12000</c:v>
                </c:pt>
                <c:pt idx="1050">
                  <c:v>2500</c:v>
                </c:pt>
                <c:pt idx="1051">
                  <c:v>500</c:v>
                </c:pt>
                <c:pt idx="1052">
                  <c:v>4336</c:v>
                </c:pt>
                <c:pt idx="1053">
                  <c:v>1500</c:v>
                </c:pt>
                <c:pt idx="1054">
                  <c:v>2500</c:v>
                </c:pt>
                <c:pt idx="1055">
                  <c:v>3500</c:v>
                </c:pt>
                <c:pt idx="1056">
                  <c:v>10000</c:v>
                </c:pt>
                <c:pt idx="1057">
                  <c:v>10000</c:v>
                </c:pt>
                <c:pt idx="1058">
                  <c:v>40000</c:v>
                </c:pt>
                <c:pt idx="1059">
                  <c:v>1100</c:v>
                </c:pt>
                <c:pt idx="1060">
                  <c:v>5000</c:v>
                </c:pt>
                <c:pt idx="1061">
                  <c:v>4000</c:v>
                </c:pt>
                <c:pt idx="1062">
                  <c:v>199</c:v>
                </c:pt>
                <c:pt idx="1063">
                  <c:v>1000</c:v>
                </c:pt>
                <c:pt idx="1064">
                  <c:v>12500</c:v>
                </c:pt>
                <c:pt idx="1065">
                  <c:v>3000</c:v>
                </c:pt>
                <c:pt idx="1066">
                  <c:v>150000</c:v>
                </c:pt>
                <c:pt idx="1067">
                  <c:v>500</c:v>
                </c:pt>
                <c:pt idx="1068">
                  <c:v>30000</c:v>
                </c:pt>
                <c:pt idx="1069">
                  <c:v>2200</c:v>
                </c:pt>
                <c:pt idx="1070">
                  <c:v>10000</c:v>
                </c:pt>
                <c:pt idx="1071">
                  <c:v>100</c:v>
                </c:pt>
                <c:pt idx="1072">
                  <c:v>75000</c:v>
                </c:pt>
                <c:pt idx="1073">
                  <c:v>750</c:v>
                </c:pt>
                <c:pt idx="1074">
                  <c:v>54000</c:v>
                </c:pt>
                <c:pt idx="1075">
                  <c:v>1000</c:v>
                </c:pt>
                <c:pt idx="1076">
                  <c:v>75000</c:v>
                </c:pt>
                <c:pt idx="1077">
                  <c:v>25000</c:v>
                </c:pt>
                <c:pt idx="1078">
                  <c:v>600</c:v>
                </c:pt>
                <c:pt idx="1079">
                  <c:v>26000</c:v>
                </c:pt>
                <c:pt idx="1080">
                  <c:v>20000</c:v>
                </c:pt>
                <c:pt idx="1081">
                  <c:v>68000</c:v>
                </c:pt>
                <c:pt idx="1082">
                  <c:v>10000</c:v>
                </c:pt>
                <c:pt idx="1083">
                  <c:v>50000</c:v>
                </c:pt>
                <c:pt idx="1084">
                  <c:v>550</c:v>
                </c:pt>
                <c:pt idx="1085">
                  <c:v>30000</c:v>
                </c:pt>
                <c:pt idx="1086">
                  <c:v>18000</c:v>
                </c:pt>
                <c:pt idx="1087">
                  <c:v>1100</c:v>
                </c:pt>
                <c:pt idx="1088">
                  <c:v>45000</c:v>
                </c:pt>
                <c:pt idx="1089">
                  <c:v>15000</c:v>
                </c:pt>
                <c:pt idx="1090">
                  <c:v>12999</c:v>
                </c:pt>
                <c:pt idx="1091">
                  <c:v>200</c:v>
                </c:pt>
                <c:pt idx="1092">
                  <c:v>2000</c:v>
                </c:pt>
                <c:pt idx="1093">
                  <c:v>300</c:v>
                </c:pt>
                <c:pt idx="1094">
                  <c:v>18000</c:v>
                </c:pt>
                <c:pt idx="1095">
                  <c:v>500000</c:v>
                </c:pt>
                <c:pt idx="1096">
                  <c:v>12000</c:v>
                </c:pt>
                <c:pt idx="1097">
                  <c:v>100000</c:v>
                </c:pt>
                <c:pt idx="1098">
                  <c:v>25000</c:v>
                </c:pt>
                <c:pt idx="1099">
                  <c:v>5000</c:v>
                </c:pt>
                <c:pt idx="1100">
                  <c:v>4000</c:v>
                </c:pt>
                <c:pt idx="1101">
                  <c:v>100000</c:v>
                </c:pt>
                <c:pt idx="1102">
                  <c:v>8000</c:v>
                </c:pt>
                <c:pt idx="1103">
                  <c:v>15000</c:v>
                </c:pt>
                <c:pt idx="1104">
                  <c:v>60000</c:v>
                </c:pt>
                <c:pt idx="1105">
                  <c:v>900000</c:v>
                </c:pt>
                <c:pt idx="1106">
                  <c:v>400</c:v>
                </c:pt>
                <c:pt idx="1107">
                  <c:v>10000</c:v>
                </c:pt>
                <c:pt idx="1108">
                  <c:v>25000</c:v>
                </c:pt>
                <c:pt idx="1109">
                  <c:v>10000</c:v>
                </c:pt>
                <c:pt idx="1110">
                  <c:v>50000</c:v>
                </c:pt>
                <c:pt idx="1111">
                  <c:v>2500</c:v>
                </c:pt>
                <c:pt idx="1112">
                  <c:v>88000</c:v>
                </c:pt>
                <c:pt idx="1113">
                  <c:v>1000</c:v>
                </c:pt>
                <c:pt idx="1114">
                  <c:v>6000</c:v>
                </c:pt>
                <c:pt idx="1115">
                  <c:v>40000</c:v>
                </c:pt>
                <c:pt idx="1116">
                  <c:v>500000</c:v>
                </c:pt>
                <c:pt idx="1117">
                  <c:v>1000</c:v>
                </c:pt>
                <c:pt idx="1118">
                  <c:v>4500</c:v>
                </c:pt>
                <c:pt idx="1119">
                  <c:v>2100</c:v>
                </c:pt>
                <c:pt idx="1120">
                  <c:v>25000</c:v>
                </c:pt>
                <c:pt idx="1121">
                  <c:v>250000</c:v>
                </c:pt>
                <c:pt idx="1122">
                  <c:v>3200</c:v>
                </c:pt>
                <c:pt idx="1123">
                  <c:v>5000</c:v>
                </c:pt>
                <c:pt idx="1124">
                  <c:v>90000</c:v>
                </c:pt>
                <c:pt idx="1125">
                  <c:v>3000</c:v>
                </c:pt>
                <c:pt idx="1126">
                  <c:v>2000</c:v>
                </c:pt>
                <c:pt idx="1127">
                  <c:v>35000</c:v>
                </c:pt>
                <c:pt idx="1128">
                  <c:v>1000</c:v>
                </c:pt>
                <c:pt idx="1129">
                  <c:v>20000</c:v>
                </c:pt>
                <c:pt idx="1130">
                  <c:v>5000</c:v>
                </c:pt>
                <c:pt idx="1131">
                  <c:v>40000</c:v>
                </c:pt>
                <c:pt idx="1132">
                  <c:v>10000</c:v>
                </c:pt>
                <c:pt idx="1133">
                  <c:v>3000</c:v>
                </c:pt>
                <c:pt idx="1134">
                  <c:v>25000</c:v>
                </c:pt>
                <c:pt idx="1135">
                  <c:v>1000</c:v>
                </c:pt>
                <c:pt idx="1136">
                  <c:v>4190</c:v>
                </c:pt>
                <c:pt idx="1137">
                  <c:v>25000</c:v>
                </c:pt>
                <c:pt idx="1138">
                  <c:v>35000</c:v>
                </c:pt>
                <c:pt idx="1139">
                  <c:v>8000</c:v>
                </c:pt>
                <c:pt idx="1140">
                  <c:v>5000</c:v>
                </c:pt>
                <c:pt idx="1141">
                  <c:v>500</c:v>
                </c:pt>
                <c:pt idx="1142">
                  <c:v>4000</c:v>
                </c:pt>
                <c:pt idx="1143">
                  <c:v>45000</c:v>
                </c:pt>
                <c:pt idx="1144">
                  <c:v>9300</c:v>
                </c:pt>
                <c:pt idx="1145">
                  <c:v>80000</c:v>
                </c:pt>
                <c:pt idx="1146">
                  <c:v>6000</c:v>
                </c:pt>
                <c:pt idx="1147">
                  <c:v>25000</c:v>
                </c:pt>
                <c:pt idx="1148">
                  <c:v>15000</c:v>
                </c:pt>
                <c:pt idx="1149">
                  <c:v>50000</c:v>
                </c:pt>
                <c:pt idx="1150">
                  <c:v>2500</c:v>
                </c:pt>
                <c:pt idx="1151">
                  <c:v>25000</c:v>
                </c:pt>
                <c:pt idx="1152">
                  <c:v>16000</c:v>
                </c:pt>
                <c:pt idx="1153">
                  <c:v>8000</c:v>
                </c:pt>
                <c:pt idx="1154">
                  <c:v>5000</c:v>
                </c:pt>
                <c:pt idx="1155">
                  <c:v>25000</c:v>
                </c:pt>
                <c:pt idx="1156">
                  <c:v>6500</c:v>
                </c:pt>
                <c:pt idx="1157">
                  <c:v>10000</c:v>
                </c:pt>
                <c:pt idx="1158">
                  <c:v>7500</c:v>
                </c:pt>
                <c:pt idx="1159">
                  <c:v>6750</c:v>
                </c:pt>
                <c:pt idx="1160">
                  <c:v>30000</c:v>
                </c:pt>
                <c:pt idx="1161">
                  <c:v>18000</c:v>
                </c:pt>
                <c:pt idx="1162">
                  <c:v>60000</c:v>
                </c:pt>
                <c:pt idx="1163">
                  <c:v>5200</c:v>
                </c:pt>
                <c:pt idx="1164">
                  <c:v>10000</c:v>
                </c:pt>
                <c:pt idx="1165">
                  <c:v>10000</c:v>
                </c:pt>
                <c:pt idx="1166">
                  <c:v>15000</c:v>
                </c:pt>
                <c:pt idx="1167">
                  <c:v>60000</c:v>
                </c:pt>
                <c:pt idx="1168">
                  <c:v>18000</c:v>
                </c:pt>
                <c:pt idx="1169">
                  <c:v>10000</c:v>
                </c:pt>
                <c:pt idx="1170">
                  <c:v>25000</c:v>
                </c:pt>
                <c:pt idx="1171">
                  <c:v>25000</c:v>
                </c:pt>
                <c:pt idx="1172">
                  <c:v>9000</c:v>
                </c:pt>
                <c:pt idx="1173">
                  <c:v>125000</c:v>
                </c:pt>
                <c:pt idx="1174">
                  <c:v>15000</c:v>
                </c:pt>
                <c:pt idx="1175">
                  <c:v>20000</c:v>
                </c:pt>
                <c:pt idx="1176">
                  <c:v>175000</c:v>
                </c:pt>
                <c:pt idx="1177">
                  <c:v>6000</c:v>
                </c:pt>
                <c:pt idx="1178">
                  <c:v>75000</c:v>
                </c:pt>
                <c:pt idx="1179">
                  <c:v>60000</c:v>
                </c:pt>
                <c:pt idx="1180">
                  <c:v>50000</c:v>
                </c:pt>
                <c:pt idx="1181">
                  <c:v>50000</c:v>
                </c:pt>
                <c:pt idx="1182">
                  <c:v>1000</c:v>
                </c:pt>
                <c:pt idx="1183">
                  <c:v>2500</c:v>
                </c:pt>
                <c:pt idx="1184">
                  <c:v>1550</c:v>
                </c:pt>
                <c:pt idx="1185">
                  <c:v>12500</c:v>
                </c:pt>
                <c:pt idx="1186">
                  <c:v>7500</c:v>
                </c:pt>
                <c:pt idx="1187">
                  <c:v>8750</c:v>
                </c:pt>
                <c:pt idx="1188">
                  <c:v>2000</c:v>
                </c:pt>
                <c:pt idx="1189">
                  <c:v>9000</c:v>
                </c:pt>
                <c:pt idx="1190">
                  <c:v>500</c:v>
                </c:pt>
                <c:pt idx="1191">
                  <c:v>2700</c:v>
                </c:pt>
                <c:pt idx="1192">
                  <c:v>100</c:v>
                </c:pt>
                <c:pt idx="1193">
                  <c:v>21000</c:v>
                </c:pt>
                <c:pt idx="1194">
                  <c:v>12500</c:v>
                </c:pt>
                <c:pt idx="1195">
                  <c:v>10000</c:v>
                </c:pt>
                <c:pt idx="1196">
                  <c:v>14500</c:v>
                </c:pt>
                <c:pt idx="1197">
                  <c:v>15000</c:v>
                </c:pt>
                <c:pt idx="1198">
                  <c:v>3500</c:v>
                </c:pt>
                <c:pt idx="1199">
                  <c:v>2658</c:v>
                </c:pt>
                <c:pt idx="1200">
                  <c:v>4800</c:v>
                </c:pt>
                <c:pt idx="1201">
                  <c:v>6000</c:v>
                </c:pt>
                <c:pt idx="1202">
                  <c:v>25000</c:v>
                </c:pt>
                <c:pt idx="1203">
                  <c:v>16300</c:v>
                </c:pt>
                <c:pt idx="1204">
                  <c:v>13000</c:v>
                </c:pt>
                <c:pt idx="1205">
                  <c:v>13000</c:v>
                </c:pt>
                <c:pt idx="1206">
                  <c:v>900</c:v>
                </c:pt>
                <c:pt idx="1207">
                  <c:v>16700</c:v>
                </c:pt>
                <c:pt idx="1208">
                  <c:v>10000</c:v>
                </c:pt>
                <c:pt idx="1209">
                  <c:v>6000</c:v>
                </c:pt>
                <c:pt idx="1210">
                  <c:v>20000</c:v>
                </c:pt>
                <c:pt idx="1211">
                  <c:v>1000</c:v>
                </c:pt>
                <c:pt idx="1212">
                  <c:v>2500</c:v>
                </c:pt>
                <c:pt idx="1213">
                  <c:v>6500</c:v>
                </c:pt>
                <c:pt idx="1214">
                  <c:v>2000</c:v>
                </c:pt>
                <c:pt idx="1215">
                  <c:v>5000</c:v>
                </c:pt>
                <c:pt idx="1216">
                  <c:v>14000</c:v>
                </c:pt>
                <c:pt idx="1217">
                  <c:v>26500</c:v>
                </c:pt>
                <c:pt idx="1218">
                  <c:v>9000</c:v>
                </c:pt>
                <c:pt idx="1219">
                  <c:v>16350</c:v>
                </c:pt>
                <c:pt idx="1220">
                  <c:v>15000</c:v>
                </c:pt>
                <c:pt idx="1221">
                  <c:v>2200</c:v>
                </c:pt>
                <c:pt idx="1222">
                  <c:v>4000</c:v>
                </c:pt>
                <c:pt idx="1223">
                  <c:v>19800</c:v>
                </c:pt>
                <c:pt idx="1224">
                  <c:v>1500</c:v>
                </c:pt>
                <c:pt idx="1225">
                  <c:v>3000</c:v>
                </c:pt>
                <c:pt idx="1226">
                  <c:v>50000</c:v>
                </c:pt>
                <c:pt idx="1227">
                  <c:v>2000</c:v>
                </c:pt>
                <c:pt idx="1228">
                  <c:v>5000</c:v>
                </c:pt>
                <c:pt idx="1229">
                  <c:v>2750</c:v>
                </c:pt>
                <c:pt idx="1230">
                  <c:v>500000</c:v>
                </c:pt>
                <c:pt idx="1231">
                  <c:v>5000</c:v>
                </c:pt>
                <c:pt idx="1232">
                  <c:v>5000</c:v>
                </c:pt>
                <c:pt idx="1233">
                  <c:v>1000</c:v>
                </c:pt>
                <c:pt idx="1234">
                  <c:v>50000</c:v>
                </c:pt>
                <c:pt idx="1235">
                  <c:v>7534</c:v>
                </c:pt>
                <c:pt idx="1236">
                  <c:v>2500</c:v>
                </c:pt>
                <c:pt idx="1237">
                  <c:v>25000</c:v>
                </c:pt>
                <c:pt idx="1238">
                  <c:v>1000</c:v>
                </c:pt>
                <c:pt idx="1239">
                  <c:v>2500</c:v>
                </c:pt>
                <c:pt idx="1240">
                  <c:v>8000</c:v>
                </c:pt>
                <c:pt idx="1241">
                  <c:v>5000</c:v>
                </c:pt>
                <c:pt idx="1242">
                  <c:v>911</c:v>
                </c:pt>
                <c:pt idx="1243">
                  <c:v>12000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3500</c:v>
                </c:pt>
                <c:pt idx="1248">
                  <c:v>2500</c:v>
                </c:pt>
                <c:pt idx="1249">
                  <c:v>5000</c:v>
                </c:pt>
                <c:pt idx="1250">
                  <c:v>30000</c:v>
                </c:pt>
                <c:pt idx="1251">
                  <c:v>6000</c:v>
                </c:pt>
                <c:pt idx="1252">
                  <c:v>3500</c:v>
                </c:pt>
                <c:pt idx="1253">
                  <c:v>10</c:v>
                </c:pt>
                <c:pt idx="1254">
                  <c:v>6700</c:v>
                </c:pt>
                <c:pt idx="1255">
                  <c:v>3000</c:v>
                </c:pt>
                <c:pt idx="1256">
                  <c:v>30000</c:v>
                </c:pt>
                <c:pt idx="1257">
                  <c:v>5500</c:v>
                </c:pt>
                <c:pt idx="1258">
                  <c:v>12000</c:v>
                </c:pt>
                <c:pt idx="1259">
                  <c:v>2500</c:v>
                </c:pt>
                <c:pt idx="1260">
                  <c:v>3300</c:v>
                </c:pt>
                <c:pt idx="1261">
                  <c:v>2000</c:v>
                </c:pt>
                <c:pt idx="1262">
                  <c:v>6500</c:v>
                </c:pt>
                <c:pt idx="1263">
                  <c:v>1500</c:v>
                </c:pt>
                <c:pt idx="1264">
                  <c:v>650</c:v>
                </c:pt>
                <c:pt idx="1265">
                  <c:v>3500</c:v>
                </c:pt>
                <c:pt idx="1266">
                  <c:v>9500</c:v>
                </c:pt>
                <c:pt idx="1267">
                  <c:v>22000</c:v>
                </c:pt>
                <c:pt idx="1268">
                  <c:v>12000</c:v>
                </c:pt>
                <c:pt idx="1269">
                  <c:v>18800</c:v>
                </c:pt>
                <c:pt idx="1270">
                  <c:v>10000</c:v>
                </c:pt>
                <c:pt idx="1271">
                  <c:v>7500</c:v>
                </c:pt>
                <c:pt idx="1272">
                  <c:v>5000</c:v>
                </c:pt>
                <c:pt idx="1273">
                  <c:v>4000</c:v>
                </c:pt>
                <c:pt idx="1274">
                  <c:v>25000</c:v>
                </c:pt>
                <c:pt idx="1275">
                  <c:v>15000</c:v>
                </c:pt>
                <c:pt idx="1276">
                  <c:v>3000</c:v>
                </c:pt>
                <c:pt idx="1277">
                  <c:v>15000</c:v>
                </c:pt>
                <c:pt idx="1278">
                  <c:v>6500</c:v>
                </c:pt>
                <c:pt idx="1279">
                  <c:v>12516</c:v>
                </c:pt>
                <c:pt idx="1280">
                  <c:v>15000</c:v>
                </c:pt>
                <c:pt idx="1281">
                  <c:v>7000</c:v>
                </c:pt>
                <c:pt idx="1282">
                  <c:v>15000</c:v>
                </c:pt>
                <c:pt idx="1283">
                  <c:v>1000</c:v>
                </c:pt>
                <c:pt idx="1284">
                  <c:v>500</c:v>
                </c:pt>
                <c:pt idx="1285">
                  <c:v>2000</c:v>
                </c:pt>
                <c:pt idx="1286">
                  <c:v>1500</c:v>
                </c:pt>
                <c:pt idx="1287">
                  <c:v>250</c:v>
                </c:pt>
                <c:pt idx="1288">
                  <c:v>4000</c:v>
                </c:pt>
                <c:pt idx="1289">
                  <c:v>1500</c:v>
                </c:pt>
                <c:pt idx="1290">
                  <c:v>3500</c:v>
                </c:pt>
                <c:pt idx="1291">
                  <c:v>3000</c:v>
                </c:pt>
                <c:pt idx="1292">
                  <c:v>1700</c:v>
                </c:pt>
                <c:pt idx="1293">
                  <c:v>15000</c:v>
                </c:pt>
                <c:pt idx="1294">
                  <c:v>500</c:v>
                </c:pt>
                <c:pt idx="1295">
                  <c:v>2500</c:v>
                </c:pt>
                <c:pt idx="1296">
                  <c:v>850</c:v>
                </c:pt>
                <c:pt idx="1297">
                  <c:v>20000</c:v>
                </c:pt>
                <c:pt idx="1298">
                  <c:v>2000</c:v>
                </c:pt>
                <c:pt idx="1299">
                  <c:v>3500</c:v>
                </c:pt>
                <c:pt idx="1300">
                  <c:v>3000</c:v>
                </c:pt>
                <c:pt idx="1301">
                  <c:v>2000</c:v>
                </c:pt>
                <c:pt idx="1302">
                  <c:v>2500</c:v>
                </c:pt>
                <c:pt idx="1303">
                  <c:v>3500</c:v>
                </c:pt>
                <c:pt idx="1304">
                  <c:v>3500</c:v>
                </c:pt>
                <c:pt idx="1305">
                  <c:v>30000</c:v>
                </c:pt>
                <c:pt idx="1306">
                  <c:v>110000</c:v>
                </c:pt>
                <c:pt idx="1307">
                  <c:v>50000</c:v>
                </c:pt>
                <c:pt idx="1308">
                  <c:v>10000</c:v>
                </c:pt>
                <c:pt idx="1309">
                  <c:v>11500</c:v>
                </c:pt>
                <c:pt idx="1310">
                  <c:v>20000</c:v>
                </c:pt>
                <c:pt idx="1311">
                  <c:v>250000</c:v>
                </c:pt>
                <c:pt idx="1312">
                  <c:v>4600</c:v>
                </c:pt>
                <c:pt idx="1313">
                  <c:v>40000</c:v>
                </c:pt>
                <c:pt idx="1314">
                  <c:v>180000</c:v>
                </c:pt>
                <c:pt idx="1315">
                  <c:v>100000</c:v>
                </c:pt>
                <c:pt idx="1316">
                  <c:v>75000</c:v>
                </c:pt>
                <c:pt idx="1317">
                  <c:v>200000</c:v>
                </c:pt>
                <c:pt idx="1318">
                  <c:v>40000</c:v>
                </c:pt>
                <c:pt idx="1319">
                  <c:v>5800</c:v>
                </c:pt>
                <c:pt idx="1320">
                  <c:v>100000</c:v>
                </c:pt>
                <c:pt idx="1321">
                  <c:v>462000</c:v>
                </c:pt>
                <c:pt idx="1322">
                  <c:v>35000</c:v>
                </c:pt>
                <c:pt idx="1323">
                  <c:v>15000</c:v>
                </c:pt>
                <c:pt idx="1324">
                  <c:v>50000</c:v>
                </c:pt>
                <c:pt idx="1325">
                  <c:v>20000</c:v>
                </c:pt>
                <c:pt idx="1326">
                  <c:v>100000</c:v>
                </c:pt>
                <c:pt idx="1327">
                  <c:v>48000</c:v>
                </c:pt>
                <c:pt idx="1328">
                  <c:v>75000</c:v>
                </c:pt>
                <c:pt idx="1329">
                  <c:v>50000</c:v>
                </c:pt>
                <c:pt idx="1330">
                  <c:v>35000</c:v>
                </c:pt>
                <c:pt idx="1331">
                  <c:v>250000</c:v>
                </c:pt>
                <c:pt idx="1332">
                  <c:v>10115</c:v>
                </c:pt>
                <c:pt idx="1333">
                  <c:v>2500</c:v>
                </c:pt>
                <c:pt idx="1334">
                  <c:v>133000</c:v>
                </c:pt>
                <c:pt idx="1335">
                  <c:v>25000</c:v>
                </c:pt>
                <c:pt idx="1336">
                  <c:v>100000</c:v>
                </c:pt>
                <c:pt idx="1337">
                  <c:v>50000</c:v>
                </c:pt>
                <c:pt idx="1338">
                  <c:v>30000</c:v>
                </c:pt>
                <c:pt idx="1339">
                  <c:v>50000</c:v>
                </c:pt>
                <c:pt idx="1340">
                  <c:v>1680</c:v>
                </c:pt>
                <c:pt idx="1341">
                  <c:v>25000</c:v>
                </c:pt>
                <c:pt idx="1342">
                  <c:v>50000</c:v>
                </c:pt>
                <c:pt idx="1343">
                  <c:v>50000</c:v>
                </c:pt>
                <c:pt idx="1344">
                  <c:v>1500</c:v>
                </c:pt>
                <c:pt idx="1345">
                  <c:v>300</c:v>
                </c:pt>
                <c:pt idx="1346">
                  <c:v>4900</c:v>
                </c:pt>
                <c:pt idx="1347">
                  <c:v>2500</c:v>
                </c:pt>
                <c:pt idx="1348">
                  <c:v>5875</c:v>
                </c:pt>
                <c:pt idx="1349">
                  <c:v>5000</c:v>
                </c:pt>
                <c:pt idx="1350">
                  <c:v>5000</c:v>
                </c:pt>
                <c:pt idx="1351">
                  <c:v>20000</c:v>
                </c:pt>
                <c:pt idx="1352">
                  <c:v>10000</c:v>
                </c:pt>
                <c:pt idx="1353">
                  <c:v>1000</c:v>
                </c:pt>
                <c:pt idx="1354">
                  <c:v>1200</c:v>
                </c:pt>
                <c:pt idx="1355">
                  <c:v>2500</c:v>
                </c:pt>
                <c:pt idx="1356">
                  <c:v>3400</c:v>
                </c:pt>
                <c:pt idx="1357">
                  <c:v>2000</c:v>
                </c:pt>
                <c:pt idx="1358">
                  <c:v>3000</c:v>
                </c:pt>
                <c:pt idx="1359">
                  <c:v>660</c:v>
                </c:pt>
                <c:pt idx="1360">
                  <c:v>1500</c:v>
                </c:pt>
                <c:pt idx="1361">
                  <c:v>6000</c:v>
                </c:pt>
                <c:pt idx="1362">
                  <c:v>1000</c:v>
                </c:pt>
                <c:pt idx="1363">
                  <c:v>200</c:v>
                </c:pt>
                <c:pt idx="1364">
                  <c:v>1000</c:v>
                </c:pt>
                <c:pt idx="1365">
                  <c:v>7500</c:v>
                </c:pt>
                <c:pt idx="1366">
                  <c:v>7500</c:v>
                </c:pt>
                <c:pt idx="1367">
                  <c:v>5000</c:v>
                </c:pt>
                <c:pt idx="1368">
                  <c:v>5000</c:v>
                </c:pt>
                <c:pt idx="1369">
                  <c:v>32360</c:v>
                </c:pt>
                <c:pt idx="1370">
                  <c:v>1500</c:v>
                </c:pt>
                <c:pt idx="1371">
                  <c:v>6999</c:v>
                </c:pt>
                <c:pt idx="1372">
                  <c:v>500</c:v>
                </c:pt>
                <c:pt idx="1373">
                  <c:v>10000</c:v>
                </c:pt>
                <c:pt idx="1374">
                  <c:v>1500</c:v>
                </c:pt>
                <c:pt idx="1375">
                  <c:v>4000</c:v>
                </c:pt>
                <c:pt idx="1376">
                  <c:v>3700</c:v>
                </c:pt>
                <c:pt idx="1377">
                  <c:v>1300</c:v>
                </c:pt>
                <c:pt idx="1378">
                  <c:v>2000</c:v>
                </c:pt>
                <c:pt idx="1379">
                  <c:v>10000</c:v>
                </c:pt>
                <c:pt idx="1380">
                  <c:v>25</c:v>
                </c:pt>
                <c:pt idx="1381">
                  <c:v>5000</c:v>
                </c:pt>
                <c:pt idx="1382">
                  <c:v>8000</c:v>
                </c:pt>
                <c:pt idx="1383">
                  <c:v>2200</c:v>
                </c:pt>
                <c:pt idx="1384">
                  <c:v>3500</c:v>
                </c:pt>
                <c:pt idx="1385">
                  <c:v>8000</c:v>
                </c:pt>
                <c:pt idx="1386">
                  <c:v>400</c:v>
                </c:pt>
                <c:pt idx="1387">
                  <c:v>4000</c:v>
                </c:pt>
                <c:pt idx="1388">
                  <c:v>5000</c:v>
                </c:pt>
                <c:pt idx="1389">
                  <c:v>500</c:v>
                </c:pt>
                <c:pt idx="1390">
                  <c:v>2800</c:v>
                </c:pt>
                <c:pt idx="1391">
                  <c:v>500</c:v>
                </c:pt>
                <c:pt idx="1392">
                  <c:v>2500</c:v>
                </c:pt>
                <c:pt idx="1393">
                  <c:v>10000</c:v>
                </c:pt>
                <c:pt idx="1394">
                  <c:v>750</c:v>
                </c:pt>
                <c:pt idx="1395">
                  <c:v>3500</c:v>
                </c:pt>
                <c:pt idx="1396">
                  <c:v>6000</c:v>
                </c:pt>
                <c:pt idx="1397">
                  <c:v>10000</c:v>
                </c:pt>
                <c:pt idx="1398">
                  <c:v>4400</c:v>
                </c:pt>
                <c:pt idx="1399">
                  <c:v>9000</c:v>
                </c:pt>
                <c:pt idx="1400">
                  <c:v>350</c:v>
                </c:pt>
                <c:pt idx="1401">
                  <c:v>2500</c:v>
                </c:pt>
                <c:pt idx="1402">
                  <c:v>2500</c:v>
                </c:pt>
                <c:pt idx="1403">
                  <c:v>4000</c:v>
                </c:pt>
                <c:pt idx="1404">
                  <c:v>42000</c:v>
                </c:pt>
                <c:pt idx="1405">
                  <c:v>25000</c:v>
                </c:pt>
                <c:pt idx="1406">
                  <c:v>12000</c:v>
                </c:pt>
                <c:pt idx="1407">
                  <c:v>3000</c:v>
                </c:pt>
                <c:pt idx="1408">
                  <c:v>1000</c:v>
                </c:pt>
                <c:pt idx="1409">
                  <c:v>4000</c:v>
                </c:pt>
                <c:pt idx="1410">
                  <c:v>6000</c:v>
                </c:pt>
                <c:pt idx="1411">
                  <c:v>3000</c:v>
                </c:pt>
                <c:pt idx="1412">
                  <c:v>7000</c:v>
                </c:pt>
                <c:pt idx="1413">
                  <c:v>2000</c:v>
                </c:pt>
                <c:pt idx="1414">
                  <c:v>500</c:v>
                </c:pt>
                <c:pt idx="1415">
                  <c:v>4400</c:v>
                </c:pt>
                <c:pt idx="1416">
                  <c:v>50000</c:v>
                </c:pt>
                <c:pt idx="1417">
                  <c:v>4500</c:v>
                </c:pt>
                <c:pt idx="1418">
                  <c:v>3000</c:v>
                </c:pt>
                <c:pt idx="1419">
                  <c:v>6300</c:v>
                </c:pt>
                <c:pt idx="1420">
                  <c:v>110</c:v>
                </c:pt>
                <c:pt idx="1421">
                  <c:v>200000</c:v>
                </c:pt>
                <c:pt idx="1422">
                  <c:v>25000</c:v>
                </c:pt>
                <c:pt idx="1423">
                  <c:v>30000</c:v>
                </c:pt>
                <c:pt idx="1424">
                  <c:v>7500</c:v>
                </c:pt>
                <c:pt idx="1425">
                  <c:v>13000</c:v>
                </c:pt>
                <c:pt idx="1426">
                  <c:v>1000</c:v>
                </c:pt>
                <c:pt idx="1427">
                  <c:v>5000</c:v>
                </c:pt>
                <c:pt idx="1428">
                  <c:v>1000</c:v>
                </c:pt>
                <c:pt idx="1429">
                  <c:v>10000</c:v>
                </c:pt>
                <c:pt idx="1430">
                  <c:v>5000</c:v>
                </c:pt>
                <c:pt idx="1431">
                  <c:v>17000</c:v>
                </c:pt>
                <c:pt idx="1432">
                  <c:v>40000</c:v>
                </c:pt>
                <c:pt idx="1433">
                  <c:v>12000</c:v>
                </c:pt>
                <c:pt idx="1434">
                  <c:v>82000</c:v>
                </c:pt>
                <c:pt idx="1435">
                  <c:v>15000</c:v>
                </c:pt>
                <c:pt idx="1436">
                  <c:v>10000</c:v>
                </c:pt>
                <c:pt idx="1437">
                  <c:v>3000</c:v>
                </c:pt>
                <c:pt idx="1438">
                  <c:v>20000</c:v>
                </c:pt>
                <c:pt idx="1439">
                  <c:v>2725</c:v>
                </c:pt>
                <c:pt idx="1440">
                  <c:v>13000</c:v>
                </c:pt>
                <c:pt idx="1441">
                  <c:v>180000</c:v>
                </c:pt>
                <c:pt idx="1442">
                  <c:v>1500</c:v>
                </c:pt>
                <c:pt idx="1443">
                  <c:v>13000</c:v>
                </c:pt>
                <c:pt idx="1444">
                  <c:v>4950</c:v>
                </c:pt>
                <c:pt idx="1445">
                  <c:v>130000</c:v>
                </c:pt>
                <c:pt idx="1446">
                  <c:v>900</c:v>
                </c:pt>
                <c:pt idx="1447">
                  <c:v>500000</c:v>
                </c:pt>
                <c:pt idx="1448">
                  <c:v>200000</c:v>
                </c:pt>
                <c:pt idx="1449">
                  <c:v>8888</c:v>
                </c:pt>
                <c:pt idx="1450">
                  <c:v>100000</c:v>
                </c:pt>
                <c:pt idx="1451">
                  <c:v>18950</c:v>
                </c:pt>
                <c:pt idx="1452">
                  <c:v>14000</c:v>
                </c:pt>
                <c:pt idx="1453">
                  <c:v>25000</c:v>
                </c:pt>
                <c:pt idx="1454">
                  <c:v>1750</c:v>
                </c:pt>
                <c:pt idx="1455">
                  <c:v>15000</c:v>
                </c:pt>
                <c:pt idx="1456">
                  <c:v>5000</c:v>
                </c:pt>
                <c:pt idx="1457">
                  <c:v>6000</c:v>
                </c:pt>
                <c:pt idx="1458">
                  <c:v>5000</c:v>
                </c:pt>
                <c:pt idx="1459">
                  <c:v>37000</c:v>
                </c:pt>
                <c:pt idx="1460">
                  <c:v>25000000</c:v>
                </c:pt>
                <c:pt idx="1461">
                  <c:v>15000</c:v>
                </c:pt>
                <c:pt idx="1462">
                  <c:v>4000</c:v>
                </c:pt>
                <c:pt idx="1463">
                  <c:v>600</c:v>
                </c:pt>
                <c:pt idx="1464">
                  <c:v>5000</c:v>
                </c:pt>
                <c:pt idx="1465">
                  <c:v>30000</c:v>
                </c:pt>
                <c:pt idx="1466">
                  <c:v>16000</c:v>
                </c:pt>
                <c:pt idx="1467">
                  <c:v>40000</c:v>
                </c:pt>
                <c:pt idx="1468">
                  <c:v>9500</c:v>
                </c:pt>
                <c:pt idx="1469">
                  <c:v>44250</c:v>
                </c:pt>
                <c:pt idx="1470">
                  <c:v>1500</c:v>
                </c:pt>
                <c:pt idx="1471">
                  <c:v>32000</c:v>
                </c:pt>
                <c:pt idx="1472">
                  <c:v>25000</c:v>
                </c:pt>
                <c:pt idx="1473">
                  <c:v>1500</c:v>
                </c:pt>
                <c:pt idx="1474">
                  <c:v>3000</c:v>
                </c:pt>
                <c:pt idx="1475">
                  <c:v>15000</c:v>
                </c:pt>
                <c:pt idx="1476">
                  <c:v>6000</c:v>
                </c:pt>
                <c:pt idx="1477">
                  <c:v>30000</c:v>
                </c:pt>
                <c:pt idx="1478">
                  <c:v>50000</c:v>
                </c:pt>
                <c:pt idx="1479">
                  <c:v>1600</c:v>
                </c:pt>
                <c:pt idx="1480">
                  <c:v>50000</c:v>
                </c:pt>
                <c:pt idx="1481">
                  <c:v>5000</c:v>
                </c:pt>
                <c:pt idx="1482">
                  <c:v>5000</c:v>
                </c:pt>
                <c:pt idx="1483">
                  <c:v>7000</c:v>
                </c:pt>
                <c:pt idx="1484">
                  <c:v>2000</c:v>
                </c:pt>
                <c:pt idx="1485">
                  <c:v>6700</c:v>
                </c:pt>
                <c:pt idx="1486">
                  <c:v>20000</c:v>
                </c:pt>
                <c:pt idx="1487">
                  <c:v>10000</c:v>
                </c:pt>
                <c:pt idx="1488">
                  <c:v>15000</c:v>
                </c:pt>
                <c:pt idx="1489">
                  <c:v>5000</c:v>
                </c:pt>
                <c:pt idx="1490">
                  <c:v>2900</c:v>
                </c:pt>
                <c:pt idx="1491">
                  <c:v>1200</c:v>
                </c:pt>
                <c:pt idx="1492">
                  <c:v>4000</c:v>
                </c:pt>
                <c:pt idx="1493">
                  <c:v>2400</c:v>
                </c:pt>
                <c:pt idx="1494">
                  <c:v>5000</c:v>
                </c:pt>
                <c:pt idx="1495">
                  <c:v>2000</c:v>
                </c:pt>
                <c:pt idx="1496">
                  <c:v>1500</c:v>
                </c:pt>
                <c:pt idx="1497">
                  <c:v>15000</c:v>
                </c:pt>
                <c:pt idx="1498">
                  <c:v>3000</c:v>
                </c:pt>
                <c:pt idx="1499">
                  <c:v>2000</c:v>
                </c:pt>
                <c:pt idx="1500">
                  <c:v>2800</c:v>
                </c:pt>
                <c:pt idx="1501">
                  <c:v>2500</c:v>
                </c:pt>
                <c:pt idx="1502">
                  <c:v>22000</c:v>
                </c:pt>
                <c:pt idx="1503">
                  <c:v>3750</c:v>
                </c:pt>
                <c:pt idx="1504">
                  <c:v>6500</c:v>
                </c:pt>
                <c:pt idx="1505">
                  <c:v>16000</c:v>
                </c:pt>
                <c:pt idx="1506">
                  <c:v>1500</c:v>
                </c:pt>
                <c:pt idx="1507">
                  <c:v>1200</c:v>
                </c:pt>
                <c:pt idx="1508">
                  <c:v>18500</c:v>
                </c:pt>
                <c:pt idx="1509">
                  <c:v>17500</c:v>
                </c:pt>
                <c:pt idx="1510">
                  <c:v>16000</c:v>
                </c:pt>
                <c:pt idx="1511">
                  <c:v>14000</c:v>
                </c:pt>
                <c:pt idx="1512">
                  <c:v>3500</c:v>
                </c:pt>
                <c:pt idx="1513">
                  <c:v>8000</c:v>
                </c:pt>
                <c:pt idx="1514">
                  <c:v>25000</c:v>
                </c:pt>
                <c:pt idx="1515">
                  <c:v>300000</c:v>
                </c:pt>
                <c:pt idx="1516">
                  <c:v>17000</c:v>
                </c:pt>
                <c:pt idx="1517">
                  <c:v>15000</c:v>
                </c:pt>
                <c:pt idx="1518">
                  <c:v>15000</c:v>
                </c:pt>
                <c:pt idx="1519">
                  <c:v>9000</c:v>
                </c:pt>
                <c:pt idx="1520">
                  <c:v>18000</c:v>
                </c:pt>
                <c:pt idx="1521">
                  <c:v>37500</c:v>
                </c:pt>
                <c:pt idx="1522">
                  <c:v>43500</c:v>
                </c:pt>
                <c:pt idx="1523">
                  <c:v>18500</c:v>
                </c:pt>
                <c:pt idx="1524">
                  <c:v>3000</c:v>
                </c:pt>
                <c:pt idx="1525">
                  <c:v>2600</c:v>
                </c:pt>
                <c:pt idx="1526">
                  <c:v>23000</c:v>
                </c:pt>
                <c:pt idx="1527">
                  <c:v>3500</c:v>
                </c:pt>
                <c:pt idx="1528">
                  <c:v>3000</c:v>
                </c:pt>
                <c:pt idx="1529">
                  <c:v>19000</c:v>
                </c:pt>
                <c:pt idx="1530">
                  <c:v>35000</c:v>
                </c:pt>
                <c:pt idx="1531">
                  <c:v>2350</c:v>
                </c:pt>
                <c:pt idx="1532">
                  <c:v>5000</c:v>
                </c:pt>
                <c:pt idx="1533">
                  <c:v>45000</c:v>
                </c:pt>
                <c:pt idx="1534">
                  <c:v>7500</c:v>
                </c:pt>
                <c:pt idx="1535">
                  <c:v>4000</c:v>
                </c:pt>
                <c:pt idx="1536">
                  <c:v>12000</c:v>
                </c:pt>
                <c:pt idx="1537">
                  <c:v>12000</c:v>
                </c:pt>
                <c:pt idx="1538">
                  <c:v>7000</c:v>
                </c:pt>
                <c:pt idx="1539">
                  <c:v>20000</c:v>
                </c:pt>
                <c:pt idx="1540">
                  <c:v>15000</c:v>
                </c:pt>
                <c:pt idx="1541">
                  <c:v>18000</c:v>
                </c:pt>
                <c:pt idx="1542">
                  <c:v>500</c:v>
                </c:pt>
                <c:pt idx="1543">
                  <c:v>2250</c:v>
                </c:pt>
                <c:pt idx="1544">
                  <c:v>1000</c:v>
                </c:pt>
                <c:pt idx="1545">
                  <c:v>3000</c:v>
                </c:pt>
                <c:pt idx="1546">
                  <c:v>1000</c:v>
                </c:pt>
                <c:pt idx="1547">
                  <c:v>20</c:v>
                </c:pt>
                <c:pt idx="1548">
                  <c:v>700</c:v>
                </c:pt>
                <c:pt idx="1549">
                  <c:v>500</c:v>
                </c:pt>
                <c:pt idx="1550">
                  <c:v>750</c:v>
                </c:pt>
                <c:pt idx="1551">
                  <c:v>3500</c:v>
                </c:pt>
                <c:pt idx="1552">
                  <c:v>4300</c:v>
                </c:pt>
                <c:pt idx="1553">
                  <c:v>6000</c:v>
                </c:pt>
                <c:pt idx="1554">
                  <c:v>20000</c:v>
                </c:pt>
                <c:pt idx="1555">
                  <c:v>750</c:v>
                </c:pt>
                <c:pt idx="1556">
                  <c:v>1500</c:v>
                </c:pt>
                <c:pt idx="1557">
                  <c:v>2500</c:v>
                </c:pt>
                <c:pt idx="1558">
                  <c:v>750</c:v>
                </c:pt>
                <c:pt idx="1559">
                  <c:v>15000</c:v>
                </c:pt>
                <c:pt idx="1560">
                  <c:v>2500</c:v>
                </c:pt>
                <c:pt idx="1561">
                  <c:v>2500</c:v>
                </c:pt>
                <c:pt idx="1562">
                  <c:v>4000</c:v>
                </c:pt>
                <c:pt idx="1563">
                  <c:v>6000</c:v>
                </c:pt>
                <c:pt idx="1564">
                  <c:v>10000</c:v>
                </c:pt>
                <c:pt idx="1565">
                  <c:v>4000</c:v>
                </c:pt>
                <c:pt idx="1566">
                  <c:v>30000</c:v>
                </c:pt>
                <c:pt idx="1567">
                  <c:v>8500</c:v>
                </c:pt>
                <c:pt idx="1568">
                  <c:v>25000</c:v>
                </c:pt>
                <c:pt idx="1569">
                  <c:v>30000</c:v>
                </c:pt>
                <c:pt idx="1570">
                  <c:v>6000</c:v>
                </c:pt>
                <c:pt idx="1571">
                  <c:v>12100</c:v>
                </c:pt>
                <c:pt idx="1572">
                  <c:v>2500</c:v>
                </c:pt>
                <c:pt idx="1573">
                  <c:v>9000</c:v>
                </c:pt>
                <c:pt idx="1574">
                  <c:v>10000</c:v>
                </c:pt>
                <c:pt idx="1575">
                  <c:v>10000</c:v>
                </c:pt>
                <c:pt idx="1576">
                  <c:v>5000</c:v>
                </c:pt>
                <c:pt idx="1577">
                  <c:v>10000</c:v>
                </c:pt>
                <c:pt idx="1578">
                  <c:v>1897</c:v>
                </c:pt>
                <c:pt idx="1579">
                  <c:v>3333</c:v>
                </c:pt>
                <c:pt idx="1580">
                  <c:v>1750</c:v>
                </c:pt>
                <c:pt idx="1581">
                  <c:v>15000</c:v>
                </c:pt>
                <c:pt idx="1582">
                  <c:v>1000</c:v>
                </c:pt>
                <c:pt idx="1583">
                  <c:v>20000</c:v>
                </c:pt>
                <c:pt idx="1584">
                  <c:v>1200</c:v>
                </c:pt>
                <c:pt idx="1585">
                  <c:v>2000</c:v>
                </c:pt>
                <c:pt idx="1586">
                  <c:v>1500</c:v>
                </c:pt>
                <c:pt idx="1587">
                  <c:v>7500</c:v>
                </c:pt>
                <c:pt idx="1588">
                  <c:v>516</c:v>
                </c:pt>
                <c:pt idx="1589">
                  <c:v>1200</c:v>
                </c:pt>
                <c:pt idx="1590">
                  <c:v>60000</c:v>
                </c:pt>
                <c:pt idx="1591">
                  <c:v>14000</c:v>
                </c:pt>
                <c:pt idx="1592">
                  <c:v>25</c:v>
                </c:pt>
                <c:pt idx="1593">
                  <c:v>22000</c:v>
                </c:pt>
                <c:pt idx="1594">
                  <c:v>1000</c:v>
                </c:pt>
                <c:pt idx="1595">
                  <c:v>100000</c:v>
                </c:pt>
                <c:pt idx="1596">
                  <c:v>3250</c:v>
                </c:pt>
                <c:pt idx="1597">
                  <c:v>15000</c:v>
                </c:pt>
                <c:pt idx="1598">
                  <c:v>800</c:v>
                </c:pt>
                <c:pt idx="1599">
                  <c:v>500</c:v>
                </c:pt>
                <c:pt idx="1600">
                  <c:v>5000</c:v>
                </c:pt>
                <c:pt idx="1601">
                  <c:v>22000</c:v>
                </c:pt>
                <c:pt idx="1602">
                  <c:v>1500</c:v>
                </c:pt>
                <c:pt idx="1603">
                  <c:v>2000</c:v>
                </c:pt>
                <c:pt idx="1604">
                  <c:v>2800</c:v>
                </c:pt>
                <c:pt idx="1605">
                  <c:v>6000</c:v>
                </c:pt>
                <c:pt idx="1606">
                  <c:v>8000</c:v>
                </c:pt>
                <c:pt idx="1607">
                  <c:v>10000</c:v>
                </c:pt>
                <c:pt idx="1608">
                  <c:v>1200</c:v>
                </c:pt>
                <c:pt idx="1609">
                  <c:v>1500</c:v>
                </c:pt>
                <c:pt idx="1610">
                  <c:v>2000</c:v>
                </c:pt>
                <c:pt idx="1611">
                  <c:v>800</c:v>
                </c:pt>
                <c:pt idx="1612">
                  <c:v>500</c:v>
                </c:pt>
                <c:pt idx="1613">
                  <c:v>1000</c:v>
                </c:pt>
                <c:pt idx="1614">
                  <c:v>5000</c:v>
                </c:pt>
                <c:pt idx="1615">
                  <c:v>8000</c:v>
                </c:pt>
                <c:pt idx="1616">
                  <c:v>10000</c:v>
                </c:pt>
                <c:pt idx="1617">
                  <c:v>7000</c:v>
                </c:pt>
                <c:pt idx="1618">
                  <c:v>1500</c:v>
                </c:pt>
                <c:pt idx="1619">
                  <c:v>1500</c:v>
                </c:pt>
                <c:pt idx="1620">
                  <c:v>1000</c:v>
                </c:pt>
                <c:pt idx="1621">
                  <c:v>5000</c:v>
                </c:pt>
                <c:pt idx="1622">
                  <c:v>6900</c:v>
                </c:pt>
                <c:pt idx="1623">
                  <c:v>750</c:v>
                </c:pt>
                <c:pt idx="1624">
                  <c:v>1000</c:v>
                </c:pt>
                <c:pt idx="1625">
                  <c:v>7500</c:v>
                </c:pt>
                <c:pt idx="1626">
                  <c:v>8000</c:v>
                </c:pt>
                <c:pt idx="1627">
                  <c:v>2000</c:v>
                </c:pt>
                <c:pt idx="1628">
                  <c:v>4000</c:v>
                </c:pt>
                <c:pt idx="1629">
                  <c:v>6000</c:v>
                </c:pt>
                <c:pt idx="1630">
                  <c:v>4000</c:v>
                </c:pt>
                <c:pt idx="1631">
                  <c:v>10000</c:v>
                </c:pt>
                <c:pt idx="1632">
                  <c:v>4000</c:v>
                </c:pt>
                <c:pt idx="1633">
                  <c:v>10000</c:v>
                </c:pt>
                <c:pt idx="1634">
                  <c:v>2000</c:v>
                </c:pt>
                <c:pt idx="1635">
                  <c:v>2000</c:v>
                </c:pt>
                <c:pt idx="1636">
                  <c:v>4500</c:v>
                </c:pt>
                <c:pt idx="1637">
                  <c:v>500</c:v>
                </c:pt>
                <c:pt idx="1638">
                  <c:v>1000</c:v>
                </c:pt>
                <c:pt idx="1639">
                  <c:v>1800</c:v>
                </c:pt>
                <c:pt idx="1640">
                  <c:v>400</c:v>
                </c:pt>
                <c:pt idx="1641">
                  <c:v>2500</c:v>
                </c:pt>
                <c:pt idx="1642">
                  <c:v>1200</c:v>
                </c:pt>
                <c:pt idx="1643">
                  <c:v>5000</c:v>
                </c:pt>
                <c:pt idx="1644">
                  <c:v>10000</c:v>
                </c:pt>
                <c:pt idx="1645">
                  <c:v>5000</c:v>
                </c:pt>
                <c:pt idx="1646">
                  <c:v>2000</c:v>
                </c:pt>
                <c:pt idx="1647">
                  <c:v>5000</c:v>
                </c:pt>
                <c:pt idx="1648">
                  <c:v>2300</c:v>
                </c:pt>
                <c:pt idx="1649">
                  <c:v>3800</c:v>
                </c:pt>
                <c:pt idx="1650">
                  <c:v>2000</c:v>
                </c:pt>
                <c:pt idx="1651">
                  <c:v>2000</c:v>
                </c:pt>
                <c:pt idx="1652">
                  <c:v>4500</c:v>
                </c:pt>
                <c:pt idx="1653">
                  <c:v>5000</c:v>
                </c:pt>
                <c:pt idx="1654">
                  <c:v>1100</c:v>
                </c:pt>
                <c:pt idx="1655">
                  <c:v>1500</c:v>
                </c:pt>
                <c:pt idx="1656">
                  <c:v>7500</c:v>
                </c:pt>
                <c:pt idx="1657">
                  <c:v>25000</c:v>
                </c:pt>
                <c:pt idx="1658">
                  <c:v>6000</c:v>
                </c:pt>
                <c:pt idx="1659">
                  <c:v>500</c:v>
                </c:pt>
                <c:pt idx="1660">
                  <c:v>80</c:v>
                </c:pt>
                <c:pt idx="1661">
                  <c:v>7900</c:v>
                </c:pt>
                <c:pt idx="1662">
                  <c:v>8000</c:v>
                </c:pt>
                <c:pt idx="1663">
                  <c:v>1000</c:v>
                </c:pt>
                <c:pt idx="1664">
                  <c:v>2500</c:v>
                </c:pt>
                <c:pt idx="1665">
                  <c:v>3500</c:v>
                </c:pt>
                <c:pt idx="1666">
                  <c:v>2500</c:v>
                </c:pt>
                <c:pt idx="1667">
                  <c:v>3400</c:v>
                </c:pt>
                <c:pt idx="1668">
                  <c:v>8000</c:v>
                </c:pt>
                <c:pt idx="1669">
                  <c:v>2000</c:v>
                </c:pt>
                <c:pt idx="1670">
                  <c:v>1000</c:v>
                </c:pt>
                <c:pt idx="1671">
                  <c:v>2000</c:v>
                </c:pt>
                <c:pt idx="1672">
                  <c:v>1700</c:v>
                </c:pt>
                <c:pt idx="1673">
                  <c:v>2100</c:v>
                </c:pt>
                <c:pt idx="1674">
                  <c:v>5000</c:v>
                </c:pt>
                <c:pt idx="1675">
                  <c:v>1000</c:v>
                </c:pt>
                <c:pt idx="1676">
                  <c:v>3000</c:v>
                </c:pt>
                <c:pt idx="1677">
                  <c:v>6000</c:v>
                </c:pt>
                <c:pt idx="1678">
                  <c:v>1500</c:v>
                </c:pt>
                <c:pt idx="1679">
                  <c:v>2000</c:v>
                </c:pt>
                <c:pt idx="1680">
                  <c:v>1000</c:v>
                </c:pt>
                <c:pt idx="1681">
                  <c:v>65000</c:v>
                </c:pt>
                <c:pt idx="1682">
                  <c:v>6000</c:v>
                </c:pt>
                <c:pt idx="1683">
                  <c:v>3500</c:v>
                </c:pt>
                <c:pt idx="1684">
                  <c:v>8000</c:v>
                </c:pt>
                <c:pt idx="1685">
                  <c:v>350</c:v>
                </c:pt>
                <c:pt idx="1686">
                  <c:v>5000</c:v>
                </c:pt>
                <c:pt idx="1687">
                  <c:v>10000</c:v>
                </c:pt>
                <c:pt idx="1688">
                  <c:v>4000</c:v>
                </c:pt>
                <c:pt idx="1689">
                  <c:v>2400</c:v>
                </c:pt>
                <c:pt idx="1690">
                  <c:v>2500</c:v>
                </c:pt>
                <c:pt idx="1691">
                  <c:v>30000</c:v>
                </c:pt>
                <c:pt idx="1692">
                  <c:v>5000</c:v>
                </c:pt>
                <c:pt idx="1693">
                  <c:v>3000</c:v>
                </c:pt>
                <c:pt idx="1694">
                  <c:v>10000</c:v>
                </c:pt>
                <c:pt idx="1695">
                  <c:v>12000</c:v>
                </c:pt>
                <c:pt idx="1696">
                  <c:v>300000</c:v>
                </c:pt>
                <c:pt idx="1697">
                  <c:v>12500</c:v>
                </c:pt>
                <c:pt idx="1698">
                  <c:v>125000</c:v>
                </c:pt>
                <c:pt idx="1699">
                  <c:v>5105</c:v>
                </c:pt>
                <c:pt idx="1700">
                  <c:v>20000</c:v>
                </c:pt>
                <c:pt idx="1701">
                  <c:v>5050</c:v>
                </c:pt>
                <c:pt idx="1702">
                  <c:v>16500</c:v>
                </c:pt>
                <c:pt idx="1703">
                  <c:v>5000</c:v>
                </c:pt>
                <c:pt idx="1704">
                  <c:v>2000</c:v>
                </c:pt>
                <c:pt idx="1705">
                  <c:v>2000</c:v>
                </c:pt>
                <c:pt idx="1706">
                  <c:v>5500</c:v>
                </c:pt>
                <c:pt idx="1707">
                  <c:v>5000</c:v>
                </c:pt>
                <c:pt idx="1708">
                  <c:v>7000</c:v>
                </c:pt>
                <c:pt idx="1709">
                  <c:v>1750</c:v>
                </c:pt>
                <c:pt idx="1710">
                  <c:v>5000</c:v>
                </c:pt>
                <c:pt idx="1711">
                  <c:v>10000</c:v>
                </c:pt>
                <c:pt idx="1712">
                  <c:v>5000</c:v>
                </c:pt>
                <c:pt idx="1713">
                  <c:v>3000</c:v>
                </c:pt>
                <c:pt idx="1714">
                  <c:v>25000</c:v>
                </c:pt>
                <c:pt idx="1715">
                  <c:v>5000</c:v>
                </c:pt>
                <c:pt idx="1716">
                  <c:v>2000</c:v>
                </c:pt>
                <c:pt idx="1717">
                  <c:v>3265</c:v>
                </c:pt>
                <c:pt idx="1718">
                  <c:v>35000</c:v>
                </c:pt>
                <c:pt idx="1719">
                  <c:v>4000</c:v>
                </c:pt>
                <c:pt idx="1720">
                  <c:v>4000</c:v>
                </c:pt>
                <c:pt idx="1721">
                  <c:v>5000</c:v>
                </c:pt>
                <c:pt idx="1722">
                  <c:v>2880</c:v>
                </c:pt>
                <c:pt idx="1723">
                  <c:v>10000</c:v>
                </c:pt>
                <c:pt idx="1724">
                  <c:v>6000</c:v>
                </c:pt>
                <c:pt idx="1725">
                  <c:v>5500</c:v>
                </c:pt>
                <c:pt idx="1726">
                  <c:v>6500</c:v>
                </c:pt>
                <c:pt idx="1727">
                  <c:v>3000</c:v>
                </c:pt>
                <c:pt idx="1728">
                  <c:v>1250</c:v>
                </c:pt>
                <c:pt idx="1729">
                  <c:v>10000</c:v>
                </c:pt>
                <c:pt idx="1730">
                  <c:v>3000</c:v>
                </c:pt>
                <c:pt idx="1731">
                  <c:v>1000</c:v>
                </c:pt>
                <c:pt idx="1732">
                  <c:v>4000</c:v>
                </c:pt>
                <c:pt idx="1733">
                  <c:v>10000</c:v>
                </c:pt>
                <c:pt idx="1734">
                  <c:v>4500</c:v>
                </c:pt>
                <c:pt idx="1735">
                  <c:v>1000</c:v>
                </c:pt>
                <c:pt idx="1736">
                  <c:v>3000</c:v>
                </c:pt>
                <c:pt idx="1737">
                  <c:v>4000</c:v>
                </c:pt>
                <c:pt idx="1738">
                  <c:v>5000</c:v>
                </c:pt>
                <c:pt idx="1739">
                  <c:v>1000</c:v>
                </c:pt>
                <c:pt idx="1740">
                  <c:v>3000</c:v>
                </c:pt>
                <c:pt idx="1741">
                  <c:v>1200</c:v>
                </c:pt>
                <c:pt idx="1742">
                  <c:v>2000</c:v>
                </c:pt>
                <c:pt idx="1743">
                  <c:v>6000</c:v>
                </c:pt>
                <c:pt idx="1744">
                  <c:v>5500</c:v>
                </c:pt>
                <c:pt idx="1745">
                  <c:v>7000</c:v>
                </c:pt>
                <c:pt idx="1746">
                  <c:v>15000</c:v>
                </c:pt>
                <c:pt idx="1747">
                  <c:v>9000</c:v>
                </c:pt>
                <c:pt idx="1748">
                  <c:v>50000</c:v>
                </c:pt>
                <c:pt idx="1749">
                  <c:v>10050</c:v>
                </c:pt>
                <c:pt idx="1750">
                  <c:v>5000</c:v>
                </c:pt>
                <c:pt idx="1751">
                  <c:v>10000</c:v>
                </c:pt>
                <c:pt idx="1752">
                  <c:v>1200</c:v>
                </c:pt>
                <c:pt idx="1753">
                  <c:v>15000</c:v>
                </c:pt>
                <c:pt idx="1754">
                  <c:v>8500</c:v>
                </c:pt>
                <c:pt idx="1755">
                  <c:v>25</c:v>
                </c:pt>
                <c:pt idx="1756">
                  <c:v>5500</c:v>
                </c:pt>
                <c:pt idx="1757">
                  <c:v>5000</c:v>
                </c:pt>
                <c:pt idx="1758">
                  <c:v>1000</c:v>
                </c:pt>
                <c:pt idx="1759">
                  <c:v>5000</c:v>
                </c:pt>
                <c:pt idx="1760">
                  <c:v>5000</c:v>
                </c:pt>
                <c:pt idx="1761">
                  <c:v>100</c:v>
                </c:pt>
                <c:pt idx="1762">
                  <c:v>100</c:v>
                </c:pt>
                <c:pt idx="1763">
                  <c:v>12000</c:v>
                </c:pt>
                <c:pt idx="1764">
                  <c:v>11000</c:v>
                </c:pt>
                <c:pt idx="1765">
                  <c:v>12500</c:v>
                </c:pt>
                <c:pt idx="1766">
                  <c:v>1500</c:v>
                </c:pt>
                <c:pt idx="1767">
                  <c:v>5000</c:v>
                </c:pt>
                <c:pt idx="1768">
                  <c:v>5000</c:v>
                </c:pt>
                <c:pt idx="1769">
                  <c:v>40000</c:v>
                </c:pt>
                <c:pt idx="1770">
                  <c:v>24500</c:v>
                </c:pt>
                <c:pt idx="1771">
                  <c:v>4200</c:v>
                </c:pt>
                <c:pt idx="1772">
                  <c:v>5500</c:v>
                </c:pt>
                <c:pt idx="1773">
                  <c:v>30000</c:v>
                </c:pt>
                <c:pt idx="1774">
                  <c:v>2500</c:v>
                </c:pt>
                <c:pt idx="1775">
                  <c:v>32500</c:v>
                </c:pt>
                <c:pt idx="1776">
                  <c:v>5000</c:v>
                </c:pt>
                <c:pt idx="1777">
                  <c:v>4800</c:v>
                </c:pt>
                <c:pt idx="1778">
                  <c:v>50000</c:v>
                </c:pt>
                <c:pt idx="1779">
                  <c:v>11000</c:v>
                </c:pt>
                <c:pt idx="1780">
                  <c:v>30000</c:v>
                </c:pt>
                <c:pt idx="1781">
                  <c:v>5500</c:v>
                </c:pt>
                <c:pt idx="1782">
                  <c:v>35000</c:v>
                </c:pt>
                <c:pt idx="1783">
                  <c:v>40000</c:v>
                </c:pt>
                <c:pt idx="1784">
                  <c:v>5000</c:v>
                </c:pt>
                <c:pt idx="1785">
                  <c:v>24000</c:v>
                </c:pt>
                <c:pt idx="1786">
                  <c:v>1900</c:v>
                </c:pt>
                <c:pt idx="1787">
                  <c:v>10000</c:v>
                </c:pt>
                <c:pt idx="1788">
                  <c:v>5500</c:v>
                </c:pt>
                <c:pt idx="1789">
                  <c:v>8000</c:v>
                </c:pt>
                <c:pt idx="1790">
                  <c:v>33000</c:v>
                </c:pt>
                <c:pt idx="1791">
                  <c:v>3000</c:v>
                </c:pt>
                <c:pt idx="1792">
                  <c:v>25000</c:v>
                </c:pt>
                <c:pt idx="1793">
                  <c:v>3000</c:v>
                </c:pt>
                <c:pt idx="1794">
                  <c:v>9000</c:v>
                </c:pt>
                <c:pt idx="1795">
                  <c:v>28000</c:v>
                </c:pt>
                <c:pt idx="1796">
                  <c:v>19000</c:v>
                </c:pt>
                <c:pt idx="1797">
                  <c:v>10000</c:v>
                </c:pt>
                <c:pt idx="1798">
                  <c:v>16000</c:v>
                </c:pt>
                <c:pt idx="1799">
                  <c:v>4000</c:v>
                </c:pt>
                <c:pt idx="1800">
                  <c:v>46260</c:v>
                </c:pt>
                <c:pt idx="1801">
                  <c:v>17000</c:v>
                </c:pt>
                <c:pt idx="1802">
                  <c:v>3500</c:v>
                </c:pt>
                <c:pt idx="1803">
                  <c:v>17500</c:v>
                </c:pt>
                <c:pt idx="1804">
                  <c:v>15500</c:v>
                </c:pt>
                <c:pt idx="1805">
                  <c:v>22500</c:v>
                </c:pt>
                <c:pt idx="1806">
                  <c:v>20000</c:v>
                </c:pt>
                <c:pt idx="1807">
                  <c:v>5000</c:v>
                </c:pt>
                <c:pt idx="1808">
                  <c:v>28000</c:v>
                </c:pt>
                <c:pt idx="1809">
                  <c:v>3500</c:v>
                </c:pt>
                <c:pt idx="1810">
                  <c:v>450</c:v>
                </c:pt>
                <c:pt idx="1811">
                  <c:v>54000</c:v>
                </c:pt>
                <c:pt idx="1812">
                  <c:v>6500</c:v>
                </c:pt>
                <c:pt idx="1813">
                  <c:v>8750</c:v>
                </c:pt>
                <c:pt idx="1814">
                  <c:v>12000</c:v>
                </c:pt>
                <c:pt idx="1815">
                  <c:v>3000</c:v>
                </c:pt>
                <c:pt idx="1816">
                  <c:v>25000</c:v>
                </c:pt>
                <c:pt idx="1817">
                  <c:v>18000</c:v>
                </c:pt>
                <c:pt idx="1818">
                  <c:v>15000</c:v>
                </c:pt>
                <c:pt idx="1819">
                  <c:v>1200</c:v>
                </c:pt>
                <c:pt idx="1820">
                  <c:v>26000</c:v>
                </c:pt>
                <c:pt idx="1821">
                  <c:v>52000</c:v>
                </c:pt>
                <c:pt idx="1822">
                  <c:v>300</c:v>
                </c:pt>
                <c:pt idx="1823">
                  <c:v>700</c:v>
                </c:pt>
                <c:pt idx="1824">
                  <c:v>3000</c:v>
                </c:pt>
                <c:pt idx="1825">
                  <c:v>2000</c:v>
                </c:pt>
                <c:pt idx="1826">
                  <c:v>2000</c:v>
                </c:pt>
                <c:pt idx="1827">
                  <c:v>8000</c:v>
                </c:pt>
                <c:pt idx="1828">
                  <c:v>20000</c:v>
                </c:pt>
                <c:pt idx="1829">
                  <c:v>1500</c:v>
                </c:pt>
                <c:pt idx="1830">
                  <c:v>15000</c:v>
                </c:pt>
                <c:pt idx="1831">
                  <c:v>1000</c:v>
                </c:pt>
                <c:pt idx="1832">
                  <c:v>350</c:v>
                </c:pt>
                <c:pt idx="1833">
                  <c:v>400</c:v>
                </c:pt>
                <c:pt idx="1834">
                  <c:v>10000</c:v>
                </c:pt>
                <c:pt idx="1835">
                  <c:v>500</c:v>
                </c:pt>
                <c:pt idx="1836">
                  <c:v>5000</c:v>
                </c:pt>
                <c:pt idx="1837">
                  <c:v>600</c:v>
                </c:pt>
                <c:pt idx="1838">
                  <c:v>1000</c:v>
                </c:pt>
                <c:pt idx="1839">
                  <c:v>1000</c:v>
                </c:pt>
                <c:pt idx="1840">
                  <c:v>900</c:v>
                </c:pt>
                <c:pt idx="1841">
                  <c:v>2000</c:v>
                </c:pt>
                <c:pt idx="1842">
                  <c:v>2000</c:v>
                </c:pt>
                <c:pt idx="1843">
                  <c:v>10000</c:v>
                </c:pt>
                <c:pt idx="1844">
                  <c:v>1500</c:v>
                </c:pt>
                <c:pt idx="1845">
                  <c:v>1000</c:v>
                </c:pt>
                <c:pt idx="1846">
                  <c:v>15000</c:v>
                </c:pt>
                <c:pt idx="1847">
                  <c:v>2500</c:v>
                </c:pt>
                <c:pt idx="1848">
                  <c:v>3000</c:v>
                </c:pt>
                <c:pt idx="1849">
                  <c:v>300</c:v>
                </c:pt>
                <c:pt idx="1850">
                  <c:v>9000</c:v>
                </c:pt>
                <c:pt idx="1851">
                  <c:v>1300</c:v>
                </c:pt>
                <c:pt idx="1852">
                  <c:v>15000</c:v>
                </c:pt>
                <c:pt idx="1853">
                  <c:v>800</c:v>
                </c:pt>
                <c:pt idx="1854">
                  <c:v>15000</c:v>
                </c:pt>
                <c:pt idx="1855">
                  <c:v>8750</c:v>
                </c:pt>
                <c:pt idx="1856">
                  <c:v>2000</c:v>
                </c:pt>
                <c:pt idx="1857">
                  <c:v>3000</c:v>
                </c:pt>
                <c:pt idx="1858">
                  <c:v>5555.55</c:v>
                </c:pt>
                <c:pt idx="1859">
                  <c:v>3000</c:v>
                </c:pt>
                <c:pt idx="1860">
                  <c:v>750</c:v>
                </c:pt>
                <c:pt idx="1861">
                  <c:v>250000</c:v>
                </c:pt>
                <c:pt idx="1862">
                  <c:v>18000</c:v>
                </c:pt>
                <c:pt idx="1863">
                  <c:v>2500</c:v>
                </c:pt>
                <c:pt idx="1864">
                  <c:v>6500</c:v>
                </c:pt>
                <c:pt idx="1865">
                  <c:v>110000</c:v>
                </c:pt>
                <c:pt idx="1866">
                  <c:v>25000</c:v>
                </c:pt>
                <c:pt idx="1867">
                  <c:v>20000</c:v>
                </c:pt>
                <c:pt idx="1868">
                  <c:v>25000</c:v>
                </c:pt>
                <c:pt idx="1869">
                  <c:v>10000</c:v>
                </c:pt>
                <c:pt idx="1870">
                  <c:v>3500</c:v>
                </c:pt>
                <c:pt idx="1871">
                  <c:v>6500</c:v>
                </c:pt>
                <c:pt idx="1872">
                  <c:v>20000</c:v>
                </c:pt>
                <c:pt idx="1873">
                  <c:v>8000</c:v>
                </c:pt>
                <c:pt idx="1874">
                  <c:v>160000</c:v>
                </c:pt>
                <c:pt idx="1875">
                  <c:v>10000</c:v>
                </c:pt>
                <c:pt idx="1876">
                  <c:v>280</c:v>
                </c:pt>
                <c:pt idx="1877">
                  <c:v>60</c:v>
                </c:pt>
                <c:pt idx="1878">
                  <c:v>8000</c:v>
                </c:pt>
                <c:pt idx="1879">
                  <c:v>5000</c:v>
                </c:pt>
                <c:pt idx="1880">
                  <c:v>5000</c:v>
                </c:pt>
                <c:pt idx="1881">
                  <c:v>2000</c:v>
                </c:pt>
                <c:pt idx="1882">
                  <c:v>3350</c:v>
                </c:pt>
                <c:pt idx="1883">
                  <c:v>999</c:v>
                </c:pt>
                <c:pt idx="1884">
                  <c:v>1000</c:v>
                </c:pt>
                <c:pt idx="1885">
                  <c:v>4575</c:v>
                </c:pt>
                <c:pt idx="1886">
                  <c:v>1200</c:v>
                </c:pt>
                <c:pt idx="1887">
                  <c:v>3000</c:v>
                </c:pt>
                <c:pt idx="1888">
                  <c:v>2500</c:v>
                </c:pt>
                <c:pt idx="1889">
                  <c:v>2000</c:v>
                </c:pt>
                <c:pt idx="1890">
                  <c:v>12000</c:v>
                </c:pt>
                <c:pt idx="1891">
                  <c:v>10000</c:v>
                </c:pt>
                <c:pt idx="1892">
                  <c:v>500</c:v>
                </c:pt>
                <c:pt idx="1893">
                  <c:v>2500</c:v>
                </c:pt>
                <c:pt idx="1894">
                  <c:v>1000</c:v>
                </c:pt>
                <c:pt idx="1895">
                  <c:v>9072</c:v>
                </c:pt>
                <c:pt idx="1896">
                  <c:v>451</c:v>
                </c:pt>
                <c:pt idx="1897">
                  <c:v>6350</c:v>
                </c:pt>
                <c:pt idx="1898">
                  <c:v>1000</c:v>
                </c:pt>
                <c:pt idx="1899">
                  <c:v>900</c:v>
                </c:pt>
                <c:pt idx="1900">
                  <c:v>2500</c:v>
                </c:pt>
                <c:pt idx="1901">
                  <c:v>1000</c:v>
                </c:pt>
                <c:pt idx="1902">
                  <c:v>1000</c:v>
                </c:pt>
                <c:pt idx="1903">
                  <c:v>3000</c:v>
                </c:pt>
                <c:pt idx="1904">
                  <c:v>50000</c:v>
                </c:pt>
                <c:pt idx="1905">
                  <c:v>25000</c:v>
                </c:pt>
                <c:pt idx="1906">
                  <c:v>50000</c:v>
                </c:pt>
                <c:pt idx="1907">
                  <c:v>30000</c:v>
                </c:pt>
                <c:pt idx="1908">
                  <c:v>25000</c:v>
                </c:pt>
                <c:pt idx="1909">
                  <c:v>35000</c:v>
                </c:pt>
                <c:pt idx="1910">
                  <c:v>85000</c:v>
                </c:pt>
                <c:pt idx="1911">
                  <c:v>42500</c:v>
                </c:pt>
                <c:pt idx="1912">
                  <c:v>5000</c:v>
                </c:pt>
                <c:pt idx="1913">
                  <c:v>48000</c:v>
                </c:pt>
                <c:pt idx="1914">
                  <c:v>666</c:v>
                </c:pt>
                <c:pt idx="1915">
                  <c:v>500</c:v>
                </c:pt>
                <c:pt idx="1916">
                  <c:v>20000</c:v>
                </c:pt>
                <c:pt idx="1917">
                  <c:v>390000</c:v>
                </c:pt>
                <c:pt idx="1918">
                  <c:v>25000</c:v>
                </c:pt>
                <c:pt idx="1919">
                  <c:v>500</c:v>
                </c:pt>
                <c:pt idx="1920">
                  <c:v>10000</c:v>
                </c:pt>
                <c:pt idx="1921">
                  <c:v>7500</c:v>
                </c:pt>
                <c:pt idx="1922">
                  <c:v>2000</c:v>
                </c:pt>
                <c:pt idx="1923">
                  <c:v>125</c:v>
                </c:pt>
                <c:pt idx="1924">
                  <c:v>3000</c:v>
                </c:pt>
                <c:pt idx="1925">
                  <c:v>1500</c:v>
                </c:pt>
                <c:pt idx="1926">
                  <c:v>1500</c:v>
                </c:pt>
                <c:pt idx="1927">
                  <c:v>600</c:v>
                </c:pt>
                <c:pt idx="1928">
                  <c:v>2550</c:v>
                </c:pt>
                <c:pt idx="1929">
                  <c:v>3200</c:v>
                </c:pt>
                <c:pt idx="1930">
                  <c:v>1000</c:v>
                </c:pt>
                <c:pt idx="1931">
                  <c:v>2000</c:v>
                </c:pt>
                <c:pt idx="1932">
                  <c:v>5250</c:v>
                </c:pt>
                <c:pt idx="1933">
                  <c:v>6000</c:v>
                </c:pt>
                <c:pt idx="1934">
                  <c:v>5000</c:v>
                </c:pt>
                <c:pt idx="1935">
                  <c:v>2500</c:v>
                </c:pt>
                <c:pt idx="1936">
                  <c:v>7500</c:v>
                </c:pt>
                <c:pt idx="1937">
                  <c:v>600</c:v>
                </c:pt>
                <c:pt idx="1938">
                  <c:v>15000</c:v>
                </c:pt>
                <c:pt idx="1939">
                  <c:v>10000</c:v>
                </c:pt>
                <c:pt idx="1940">
                  <c:v>650</c:v>
                </c:pt>
                <c:pt idx="1941">
                  <c:v>14500</c:v>
                </c:pt>
                <c:pt idx="1942">
                  <c:v>6000</c:v>
                </c:pt>
                <c:pt idx="1943">
                  <c:v>10000</c:v>
                </c:pt>
                <c:pt idx="1944">
                  <c:v>40000</c:v>
                </c:pt>
                <c:pt idx="1945">
                  <c:v>100000</c:v>
                </c:pt>
                <c:pt idx="1946">
                  <c:v>7500</c:v>
                </c:pt>
                <c:pt idx="1947">
                  <c:v>800</c:v>
                </c:pt>
                <c:pt idx="1948">
                  <c:v>100000</c:v>
                </c:pt>
                <c:pt idx="1949">
                  <c:v>50000</c:v>
                </c:pt>
                <c:pt idx="1950">
                  <c:v>48000</c:v>
                </c:pt>
                <c:pt idx="1951">
                  <c:v>50000</c:v>
                </c:pt>
                <c:pt idx="1952">
                  <c:v>35000</c:v>
                </c:pt>
                <c:pt idx="1953">
                  <c:v>15000</c:v>
                </c:pt>
                <c:pt idx="1954">
                  <c:v>50000</c:v>
                </c:pt>
                <c:pt idx="1955">
                  <c:v>42000</c:v>
                </c:pt>
                <c:pt idx="1956">
                  <c:v>60000</c:v>
                </c:pt>
                <c:pt idx="1957">
                  <c:v>30000</c:v>
                </c:pt>
                <c:pt idx="1958">
                  <c:v>7000</c:v>
                </c:pt>
                <c:pt idx="1959">
                  <c:v>10000</c:v>
                </c:pt>
                <c:pt idx="1960">
                  <c:v>70000</c:v>
                </c:pt>
                <c:pt idx="1961">
                  <c:v>10000</c:v>
                </c:pt>
                <c:pt idx="1962">
                  <c:v>10000</c:v>
                </c:pt>
                <c:pt idx="1963">
                  <c:v>19000</c:v>
                </c:pt>
                <c:pt idx="1964">
                  <c:v>89200</c:v>
                </c:pt>
                <c:pt idx="1965">
                  <c:v>5000</c:v>
                </c:pt>
                <c:pt idx="1966">
                  <c:v>100000</c:v>
                </c:pt>
                <c:pt idx="1967">
                  <c:v>20000</c:v>
                </c:pt>
                <c:pt idx="1968">
                  <c:v>50000</c:v>
                </c:pt>
                <c:pt idx="1969">
                  <c:v>20000</c:v>
                </c:pt>
                <c:pt idx="1970">
                  <c:v>5000</c:v>
                </c:pt>
                <c:pt idx="1971">
                  <c:v>400000</c:v>
                </c:pt>
                <c:pt idx="1972">
                  <c:v>2500</c:v>
                </c:pt>
                <c:pt idx="1973">
                  <c:v>198000</c:v>
                </c:pt>
                <c:pt idx="1974">
                  <c:v>20000</c:v>
                </c:pt>
                <c:pt idx="1975">
                  <c:v>16000</c:v>
                </c:pt>
                <c:pt idx="1976">
                  <c:v>4000</c:v>
                </c:pt>
                <c:pt idx="1977">
                  <c:v>50000</c:v>
                </c:pt>
                <c:pt idx="1978">
                  <c:v>50000</c:v>
                </c:pt>
                <c:pt idx="1979">
                  <c:v>200000</c:v>
                </c:pt>
                <c:pt idx="1980">
                  <c:v>50000</c:v>
                </c:pt>
                <c:pt idx="1981">
                  <c:v>10000</c:v>
                </c:pt>
                <c:pt idx="1982">
                  <c:v>180000</c:v>
                </c:pt>
                <c:pt idx="1983">
                  <c:v>33000</c:v>
                </c:pt>
                <c:pt idx="1984">
                  <c:v>15000</c:v>
                </c:pt>
                <c:pt idx="1985">
                  <c:v>1600</c:v>
                </c:pt>
                <c:pt idx="1986">
                  <c:v>2000</c:v>
                </c:pt>
                <c:pt idx="1987">
                  <c:v>5500</c:v>
                </c:pt>
                <c:pt idx="1988">
                  <c:v>6000</c:v>
                </c:pt>
                <c:pt idx="1989">
                  <c:v>5000</c:v>
                </c:pt>
                <c:pt idx="1990">
                  <c:v>3000</c:v>
                </c:pt>
                <c:pt idx="1991">
                  <c:v>2000</c:v>
                </c:pt>
                <c:pt idx="1992">
                  <c:v>1500</c:v>
                </c:pt>
                <c:pt idx="1993">
                  <c:v>2000</c:v>
                </c:pt>
                <c:pt idx="1994">
                  <c:v>3200</c:v>
                </c:pt>
                <c:pt idx="1995">
                  <c:v>1000</c:v>
                </c:pt>
                <c:pt idx="1996">
                  <c:v>133800</c:v>
                </c:pt>
                <c:pt idx="1997">
                  <c:v>6500</c:v>
                </c:pt>
                <c:pt idx="1998">
                  <c:v>2500</c:v>
                </c:pt>
                <c:pt idx="1999">
                  <c:v>31000</c:v>
                </c:pt>
                <c:pt idx="2000">
                  <c:v>5000</c:v>
                </c:pt>
                <c:pt idx="2001">
                  <c:v>5000</c:v>
                </c:pt>
                <c:pt idx="2002">
                  <c:v>50000</c:v>
                </c:pt>
                <c:pt idx="2003">
                  <c:v>500</c:v>
                </c:pt>
                <c:pt idx="2004">
                  <c:v>50000</c:v>
                </c:pt>
                <c:pt idx="2005">
                  <c:v>30000</c:v>
                </c:pt>
                <c:pt idx="2006">
                  <c:v>50000</c:v>
                </c:pt>
                <c:pt idx="2007">
                  <c:v>10000</c:v>
                </c:pt>
                <c:pt idx="2008">
                  <c:v>1570.79</c:v>
                </c:pt>
                <c:pt idx="2009">
                  <c:v>50000</c:v>
                </c:pt>
                <c:pt idx="2010">
                  <c:v>30000</c:v>
                </c:pt>
                <c:pt idx="2011">
                  <c:v>50000</c:v>
                </c:pt>
                <c:pt idx="2012">
                  <c:v>5000</c:v>
                </c:pt>
                <c:pt idx="2013">
                  <c:v>160000</c:v>
                </c:pt>
                <c:pt idx="2014">
                  <c:v>30000</c:v>
                </c:pt>
                <c:pt idx="2015">
                  <c:v>7200</c:v>
                </c:pt>
                <c:pt idx="2016">
                  <c:v>10000</c:v>
                </c:pt>
                <c:pt idx="2017">
                  <c:v>25000</c:v>
                </c:pt>
                <c:pt idx="2018">
                  <c:v>65000</c:v>
                </c:pt>
                <c:pt idx="2019">
                  <c:v>40000</c:v>
                </c:pt>
                <c:pt idx="2020">
                  <c:v>1500</c:v>
                </c:pt>
                <c:pt idx="2021">
                  <c:v>5000</c:v>
                </c:pt>
                <c:pt idx="2022">
                  <c:v>100000</c:v>
                </c:pt>
                <c:pt idx="2023">
                  <c:v>100000</c:v>
                </c:pt>
                <c:pt idx="2024">
                  <c:v>4000</c:v>
                </c:pt>
                <c:pt idx="2025">
                  <c:v>80000</c:v>
                </c:pt>
                <c:pt idx="2026">
                  <c:v>25000</c:v>
                </c:pt>
                <c:pt idx="2027">
                  <c:v>100000</c:v>
                </c:pt>
                <c:pt idx="2028">
                  <c:v>3000</c:v>
                </c:pt>
                <c:pt idx="2029">
                  <c:v>2500</c:v>
                </c:pt>
                <c:pt idx="2030">
                  <c:v>32768</c:v>
                </c:pt>
                <c:pt idx="2031">
                  <c:v>50000</c:v>
                </c:pt>
                <c:pt idx="2032">
                  <c:v>25000</c:v>
                </c:pt>
                <c:pt idx="2033">
                  <c:v>25000</c:v>
                </c:pt>
                <c:pt idx="2034">
                  <c:v>78000</c:v>
                </c:pt>
                <c:pt idx="2035">
                  <c:v>80000</c:v>
                </c:pt>
                <c:pt idx="2036">
                  <c:v>30000</c:v>
                </c:pt>
                <c:pt idx="2037">
                  <c:v>10000</c:v>
                </c:pt>
                <c:pt idx="2038">
                  <c:v>8000</c:v>
                </c:pt>
                <c:pt idx="2039">
                  <c:v>125000</c:v>
                </c:pt>
                <c:pt idx="2040">
                  <c:v>3000</c:v>
                </c:pt>
                <c:pt idx="2041">
                  <c:v>9500</c:v>
                </c:pt>
                <c:pt idx="2042">
                  <c:v>10000</c:v>
                </c:pt>
                <c:pt idx="2043">
                  <c:v>1385</c:v>
                </c:pt>
                <c:pt idx="2044">
                  <c:v>15000</c:v>
                </c:pt>
                <c:pt idx="2045">
                  <c:v>4900</c:v>
                </c:pt>
                <c:pt idx="2046">
                  <c:v>10000</c:v>
                </c:pt>
                <c:pt idx="2047">
                  <c:v>98000</c:v>
                </c:pt>
                <c:pt idx="2048">
                  <c:v>85000</c:v>
                </c:pt>
                <c:pt idx="2049">
                  <c:v>50000</c:v>
                </c:pt>
                <c:pt idx="2050">
                  <c:v>10000</c:v>
                </c:pt>
                <c:pt idx="2051">
                  <c:v>8000</c:v>
                </c:pt>
                <c:pt idx="2052">
                  <c:v>50000</c:v>
                </c:pt>
                <c:pt idx="2053">
                  <c:v>5000</c:v>
                </c:pt>
                <c:pt idx="2054">
                  <c:v>35000</c:v>
                </c:pt>
                <c:pt idx="2055">
                  <c:v>6000</c:v>
                </c:pt>
                <c:pt idx="2056">
                  <c:v>50000</c:v>
                </c:pt>
                <c:pt idx="2057">
                  <c:v>15000</c:v>
                </c:pt>
                <c:pt idx="2058">
                  <c:v>2560</c:v>
                </c:pt>
                <c:pt idx="2059">
                  <c:v>30000</c:v>
                </c:pt>
                <c:pt idx="2060">
                  <c:v>25000</c:v>
                </c:pt>
                <c:pt idx="2061">
                  <c:v>5000</c:v>
                </c:pt>
                <c:pt idx="2062">
                  <c:v>100000</c:v>
                </c:pt>
                <c:pt idx="2063">
                  <c:v>4000</c:v>
                </c:pt>
                <c:pt idx="2064">
                  <c:v>261962</c:v>
                </c:pt>
                <c:pt idx="2065">
                  <c:v>40000</c:v>
                </c:pt>
                <c:pt idx="2066">
                  <c:v>2000</c:v>
                </c:pt>
                <c:pt idx="2067">
                  <c:v>495</c:v>
                </c:pt>
                <c:pt idx="2068">
                  <c:v>25000</c:v>
                </c:pt>
                <c:pt idx="2069">
                  <c:v>50000</c:v>
                </c:pt>
                <c:pt idx="2070">
                  <c:v>125000</c:v>
                </c:pt>
                <c:pt idx="2071">
                  <c:v>20000</c:v>
                </c:pt>
                <c:pt idx="2072">
                  <c:v>71500</c:v>
                </c:pt>
                <c:pt idx="2073">
                  <c:v>100000</c:v>
                </c:pt>
                <c:pt idx="2074">
                  <c:v>600</c:v>
                </c:pt>
                <c:pt idx="2075">
                  <c:v>9999</c:v>
                </c:pt>
                <c:pt idx="2076">
                  <c:v>179000</c:v>
                </c:pt>
                <c:pt idx="2077">
                  <c:v>50000</c:v>
                </c:pt>
                <c:pt idx="2078">
                  <c:v>20000</c:v>
                </c:pt>
                <c:pt idx="2079">
                  <c:v>10000</c:v>
                </c:pt>
                <c:pt idx="2080">
                  <c:v>1000</c:v>
                </c:pt>
                <c:pt idx="2081">
                  <c:v>500</c:v>
                </c:pt>
                <c:pt idx="2082">
                  <c:v>1500</c:v>
                </c:pt>
                <c:pt idx="2083">
                  <c:v>750</c:v>
                </c:pt>
                <c:pt idx="2084">
                  <c:v>3000</c:v>
                </c:pt>
                <c:pt idx="2085">
                  <c:v>6000</c:v>
                </c:pt>
                <c:pt idx="2086">
                  <c:v>4000</c:v>
                </c:pt>
                <c:pt idx="2087">
                  <c:v>1500</c:v>
                </c:pt>
                <c:pt idx="2088">
                  <c:v>3000</c:v>
                </c:pt>
                <c:pt idx="2089">
                  <c:v>2500</c:v>
                </c:pt>
                <c:pt idx="2090">
                  <c:v>8000</c:v>
                </c:pt>
                <c:pt idx="2091">
                  <c:v>18000</c:v>
                </c:pt>
                <c:pt idx="2092">
                  <c:v>6000</c:v>
                </c:pt>
                <c:pt idx="2093">
                  <c:v>1500</c:v>
                </c:pt>
                <c:pt idx="2094">
                  <c:v>3500</c:v>
                </c:pt>
                <c:pt idx="2095">
                  <c:v>2500</c:v>
                </c:pt>
                <c:pt idx="2096">
                  <c:v>600</c:v>
                </c:pt>
                <c:pt idx="2097">
                  <c:v>3000</c:v>
                </c:pt>
                <c:pt idx="2098">
                  <c:v>6000</c:v>
                </c:pt>
                <c:pt idx="2099">
                  <c:v>3000</c:v>
                </c:pt>
                <c:pt idx="2100">
                  <c:v>600</c:v>
                </c:pt>
                <c:pt idx="2101">
                  <c:v>2000</c:v>
                </c:pt>
                <c:pt idx="2102">
                  <c:v>1000</c:v>
                </c:pt>
                <c:pt idx="2103">
                  <c:v>7777</c:v>
                </c:pt>
                <c:pt idx="2104">
                  <c:v>800</c:v>
                </c:pt>
                <c:pt idx="2105">
                  <c:v>2000</c:v>
                </c:pt>
                <c:pt idx="2106">
                  <c:v>2200</c:v>
                </c:pt>
                <c:pt idx="2107">
                  <c:v>2000</c:v>
                </c:pt>
                <c:pt idx="2108">
                  <c:v>16000</c:v>
                </c:pt>
                <c:pt idx="2109">
                  <c:v>4000</c:v>
                </c:pt>
                <c:pt idx="2110">
                  <c:v>2000</c:v>
                </c:pt>
                <c:pt idx="2111">
                  <c:v>2000</c:v>
                </c:pt>
                <c:pt idx="2112">
                  <c:v>300</c:v>
                </c:pt>
                <c:pt idx="2113">
                  <c:v>7000</c:v>
                </c:pt>
                <c:pt idx="2114">
                  <c:v>5000</c:v>
                </c:pt>
                <c:pt idx="2115">
                  <c:v>1500</c:v>
                </c:pt>
                <c:pt idx="2116">
                  <c:v>48000</c:v>
                </c:pt>
                <c:pt idx="2117">
                  <c:v>1200</c:v>
                </c:pt>
                <c:pt idx="2118">
                  <c:v>1000</c:v>
                </c:pt>
                <c:pt idx="2119">
                  <c:v>2000</c:v>
                </c:pt>
                <c:pt idx="2120">
                  <c:v>8000</c:v>
                </c:pt>
                <c:pt idx="2121">
                  <c:v>50000</c:v>
                </c:pt>
                <c:pt idx="2122">
                  <c:v>80000</c:v>
                </c:pt>
                <c:pt idx="2123">
                  <c:v>500</c:v>
                </c:pt>
                <c:pt idx="2124">
                  <c:v>1100</c:v>
                </c:pt>
                <c:pt idx="2125">
                  <c:v>60000</c:v>
                </c:pt>
                <c:pt idx="2126">
                  <c:v>20000</c:v>
                </c:pt>
                <c:pt idx="2127">
                  <c:v>28000</c:v>
                </c:pt>
                <c:pt idx="2128">
                  <c:v>15000</c:v>
                </c:pt>
                <c:pt idx="2129">
                  <c:v>2000</c:v>
                </c:pt>
                <c:pt idx="2130">
                  <c:v>42000</c:v>
                </c:pt>
                <c:pt idx="2131">
                  <c:v>500</c:v>
                </c:pt>
                <c:pt idx="2132">
                  <c:v>100000</c:v>
                </c:pt>
                <c:pt idx="2133">
                  <c:v>1000</c:v>
                </c:pt>
                <c:pt idx="2134">
                  <c:v>6000</c:v>
                </c:pt>
                <c:pt idx="2135">
                  <c:v>5000</c:v>
                </c:pt>
                <c:pt idx="2136">
                  <c:v>80000</c:v>
                </c:pt>
                <c:pt idx="2137">
                  <c:v>50000</c:v>
                </c:pt>
                <c:pt idx="2138">
                  <c:v>1000</c:v>
                </c:pt>
                <c:pt idx="2139">
                  <c:v>30000</c:v>
                </c:pt>
                <c:pt idx="2140">
                  <c:v>500000</c:v>
                </c:pt>
                <c:pt idx="2141">
                  <c:v>15000</c:v>
                </c:pt>
                <c:pt idx="2142">
                  <c:v>10500</c:v>
                </c:pt>
                <c:pt idx="2143">
                  <c:v>2000</c:v>
                </c:pt>
                <c:pt idx="2144">
                  <c:v>35500</c:v>
                </c:pt>
                <c:pt idx="2145">
                  <c:v>15000</c:v>
                </c:pt>
                <c:pt idx="2146">
                  <c:v>5000</c:v>
                </c:pt>
                <c:pt idx="2147">
                  <c:v>390000</c:v>
                </c:pt>
                <c:pt idx="2148">
                  <c:v>100</c:v>
                </c:pt>
                <c:pt idx="2149">
                  <c:v>2000</c:v>
                </c:pt>
                <c:pt idx="2150">
                  <c:v>50000</c:v>
                </c:pt>
                <c:pt idx="2151">
                  <c:v>45000</c:v>
                </c:pt>
                <c:pt idx="2152">
                  <c:v>30000</c:v>
                </c:pt>
                <c:pt idx="2153">
                  <c:v>372625</c:v>
                </c:pt>
                <c:pt idx="2154">
                  <c:v>250</c:v>
                </c:pt>
                <c:pt idx="2155">
                  <c:v>5000</c:v>
                </c:pt>
                <c:pt idx="2156">
                  <c:v>56000</c:v>
                </c:pt>
                <c:pt idx="2157">
                  <c:v>75000</c:v>
                </c:pt>
                <c:pt idx="2158">
                  <c:v>300000</c:v>
                </c:pt>
                <c:pt idx="2159">
                  <c:v>3600</c:v>
                </c:pt>
                <c:pt idx="2160">
                  <c:v>10000</c:v>
                </c:pt>
                <c:pt idx="2161">
                  <c:v>400</c:v>
                </c:pt>
                <c:pt idx="2162">
                  <c:v>4500</c:v>
                </c:pt>
                <c:pt idx="2163">
                  <c:v>2500</c:v>
                </c:pt>
                <c:pt idx="2164">
                  <c:v>5500</c:v>
                </c:pt>
                <c:pt idx="2165">
                  <c:v>2500</c:v>
                </c:pt>
                <c:pt idx="2166">
                  <c:v>2000</c:v>
                </c:pt>
                <c:pt idx="2167">
                  <c:v>150</c:v>
                </c:pt>
                <c:pt idx="2168">
                  <c:v>18000</c:v>
                </c:pt>
                <c:pt idx="2169">
                  <c:v>153</c:v>
                </c:pt>
                <c:pt idx="2170">
                  <c:v>350</c:v>
                </c:pt>
                <c:pt idx="2171">
                  <c:v>4000</c:v>
                </c:pt>
                <c:pt idx="2172">
                  <c:v>1000</c:v>
                </c:pt>
                <c:pt idx="2173">
                  <c:v>4200</c:v>
                </c:pt>
                <c:pt idx="2174">
                  <c:v>4000</c:v>
                </c:pt>
                <c:pt idx="2175">
                  <c:v>700</c:v>
                </c:pt>
                <c:pt idx="2176">
                  <c:v>5000</c:v>
                </c:pt>
                <c:pt idx="2177">
                  <c:v>2500</c:v>
                </c:pt>
                <c:pt idx="2178">
                  <c:v>25000</c:v>
                </c:pt>
                <c:pt idx="2179">
                  <c:v>1000</c:v>
                </c:pt>
                <c:pt idx="2180">
                  <c:v>5000</c:v>
                </c:pt>
                <c:pt idx="2181">
                  <c:v>2000</c:v>
                </c:pt>
                <c:pt idx="2182">
                  <c:v>3000</c:v>
                </c:pt>
                <c:pt idx="2183">
                  <c:v>1800</c:v>
                </c:pt>
                <c:pt idx="2184">
                  <c:v>10000</c:v>
                </c:pt>
                <c:pt idx="2185">
                  <c:v>5000</c:v>
                </c:pt>
                <c:pt idx="2186">
                  <c:v>20000</c:v>
                </c:pt>
                <c:pt idx="2187">
                  <c:v>20000</c:v>
                </c:pt>
                <c:pt idx="2188">
                  <c:v>5494</c:v>
                </c:pt>
                <c:pt idx="2189">
                  <c:v>1200</c:v>
                </c:pt>
                <c:pt idx="2190">
                  <c:v>19000</c:v>
                </c:pt>
                <c:pt idx="2191">
                  <c:v>750</c:v>
                </c:pt>
                <c:pt idx="2192">
                  <c:v>12000</c:v>
                </c:pt>
                <c:pt idx="2193">
                  <c:v>15000</c:v>
                </c:pt>
                <c:pt idx="2194">
                  <c:v>10000</c:v>
                </c:pt>
                <c:pt idx="2195">
                  <c:v>4600</c:v>
                </c:pt>
                <c:pt idx="2196">
                  <c:v>14000</c:v>
                </c:pt>
                <c:pt idx="2197">
                  <c:v>30000</c:v>
                </c:pt>
                <c:pt idx="2198">
                  <c:v>40000</c:v>
                </c:pt>
                <c:pt idx="2199">
                  <c:v>9000</c:v>
                </c:pt>
                <c:pt idx="2200">
                  <c:v>2000</c:v>
                </c:pt>
                <c:pt idx="2201">
                  <c:v>110</c:v>
                </c:pt>
                <c:pt idx="2202">
                  <c:v>4000</c:v>
                </c:pt>
                <c:pt idx="2203">
                  <c:v>2000</c:v>
                </c:pt>
                <c:pt idx="2204">
                  <c:v>1500</c:v>
                </c:pt>
                <c:pt idx="2205">
                  <c:v>750</c:v>
                </c:pt>
                <c:pt idx="2206">
                  <c:v>1100</c:v>
                </c:pt>
                <c:pt idx="2207">
                  <c:v>2000</c:v>
                </c:pt>
                <c:pt idx="2208">
                  <c:v>1000</c:v>
                </c:pt>
                <c:pt idx="2209">
                  <c:v>500</c:v>
                </c:pt>
                <c:pt idx="2210">
                  <c:v>4000</c:v>
                </c:pt>
                <c:pt idx="2211">
                  <c:v>2500</c:v>
                </c:pt>
                <c:pt idx="2212">
                  <c:v>6000</c:v>
                </c:pt>
                <c:pt idx="2213">
                  <c:v>5</c:v>
                </c:pt>
                <c:pt idx="2214">
                  <c:v>600</c:v>
                </c:pt>
                <c:pt idx="2215">
                  <c:v>550</c:v>
                </c:pt>
                <c:pt idx="2216">
                  <c:v>300</c:v>
                </c:pt>
                <c:pt idx="2217">
                  <c:v>420</c:v>
                </c:pt>
                <c:pt idx="2218">
                  <c:v>2000</c:v>
                </c:pt>
                <c:pt idx="2219">
                  <c:v>1000</c:v>
                </c:pt>
                <c:pt idx="2220">
                  <c:v>3500</c:v>
                </c:pt>
                <c:pt idx="2221">
                  <c:v>7500</c:v>
                </c:pt>
                <c:pt idx="2222">
                  <c:v>500</c:v>
                </c:pt>
                <c:pt idx="2223">
                  <c:v>19500</c:v>
                </c:pt>
                <c:pt idx="2224">
                  <c:v>10000</c:v>
                </c:pt>
                <c:pt idx="2225">
                  <c:v>21000</c:v>
                </c:pt>
                <c:pt idx="2226">
                  <c:v>18000</c:v>
                </c:pt>
                <c:pt idx="2227">
                  <c:v>13000</c:v>
                </c:pt>
                <c:pt idx="2228">
                  <c:v>1000</c:v>
                </c:pt>
                <c:pt idx="2229">
                  <c:v>8012</c:v>
                </c:pt>
                <c:pt idx="2230">
                  <c:v>8500</c:v>
                </c:pt>
                <c:pt idx="2231">
                  <c:v>2500</c:v>
                </c:pt>
                <c:pt idx="2232">
                  <c:v>5000</c:v>
                </c:pt>
                <c:pt idx="2233">
                  <c:v>2500</c:v>
                </c:pt>
                <c:pt idx="2234">
                  <c:v>100</c:v>
                </c:pt>
                <c:pt idx="2235">
                  <c:v>13000</c:v>
                </c:pt>
                <c:pt idx="2236">
                  <c:v>2800</c:v>
                </c:pt>
                <c:pt idx="2237">
                  <c:v>18000</c:v>
                </c:pt>
                <c:pt idx="2238">
                  <c:v>4000</c:v>
                </c:pt>
                <c:pt idx="2239">
                  <c:v>25000</c:v>
                </c:pt>
                <c:pt idx="2240">
                  <c:v>5000</c:v>
                </c:pt>
                <c:pt idx="2241">
                  <c:v>1000</c:v>
                </c:pt>
                <c:pt idx="2242">
                  <c:v>10000</c:v>
                </c:pt>
                <c:pt idx="2243">
                  <c:v>1</c:v>
                </c:pt>
                <c:pt idx="2244">
                  <c:v>5000</c:v>
                </c:pt>
                <c:pt idx="2245">
                  <c:v>4000</c:v>
                </c:pt>
                <c:pt idx="2246">
                  <c:v>2500</c:v>
                </c:pt>
                <c:pt idx="2247">
                  <c:v>18500</c:v>
                </c:pt>
                <c:pt idx="2248">
                  <c:v>7000</c:v>
                </c:pt>
                <c:pt idx="2249">
                  <c:v>3500</c:v>
                </c:pt>
                <c:pt idx="2250">
                  <c:v>25000</c:v>
                </c:pt>
                <c:pt idx="2251">
                  <c:v>8500</c:v>
                </c:pt>
                <c:pt idx="2252">
                  <c:v>9000</c:v>
                </c:pt>
                <c:pt idx="2253">
                  <c:v>8000</c:v>
                </c:pt>
                <c:pt idx="2254">
                  <c:v>500</c:v>
                </c:pt>
                <c:pt idx="2255">
                  <c:v>3950</c:v>
                </c:pt>
                <c:pt idx="2256">
                  <c:v>480</c:v>
                </c:pt>
                <c:pt idx="2257">
                  <c:v>2500</c:v>
                </c:pt>
                <c:pt idx="2258">
                  <c:v>2200</c:v>
                </c:pt>
                <c:pt idx="2259">
                  <c:v>1000</c:v>
                </c:pt>
                <c:pt idx="2260">
                  <c:v>2500</c:v>
                </c:pt>
                <c:pt idx="2261">
                  <c:v>1000</c:v>
                </c:pt>
                <c:pt idx="2262">
                  <c:v>3300</c:v>
                </c:pt>
                <c:pt idx="2263">
                  <c:v>7500</c:v>
                </c:pt>
                <c:pt idx="2264">
                  <c:v>6000</c:v>
                </c:pt>
                <c:pt idx="2265">
                  <c:v>200</c:v>
                </c:pt>
                <c:pt idx="2266">
                  <c:v>1500</c:v>
                </c:pt>
                <c:pt idx="2267">
                  <c:v>20000</c:v>
                </c:pt>
                <c:pt idx="2268">
                  <c:v>28000</c:v>
                </c:pt>
                <c:pt idx="2269">
                  <c:v>2500</c:v>
                </c:pt>
                <c:pt idx="2270">
                  <c:v>25000</c:v>
                </c:pt>
                <c:pt idx="2271">
                  <c:v>20000</c:v>
                </c:pt>
                <c:pt idx="2272">
                  <c:v>1000</c:v>
                </c:pt>
                <c:pt idx="2273">
                  <c:v>2500</c:v>
                </c:pt>
                <c:pt idx="2274">
                  <c:v>2500</c:v>
                </c:pt>
                <c:pt idx="2275">
                  <c:v>650</c:v>
                </c:pt>
                <c:pt idx="2276">
                  <c:v>4589</c:v>
                </c:pt>
                <c:pt idx="2277">
                  <c:v>8500</c:v>
                </c:pt>
                <c:pt idx="2278">
                  <c:v>2000</c:v>
                </c:pt>
                <c:pt idx="2279">
                  <c:v>1000</c:v>
                </c:pt>
                <c:pt idx="2280">
                  <c:v>9800</c:v>
                </c:pt>
                <c:pt idx="2281">
                  <c:v>300</c:v>
                </c:pt>
                <c:pt idx="2282">
                  <c:v>750</c:v>
                </c:pt>
                <c:pt idx="2283">
                  <c:v>3000</c:v>
                </c:pt>
                <c:pt idx="2284">
                  <c:v>6000</c:v>
                </c:pt>
                <c:pt idx="2285">
                  <c:v>3000</c:v>
                </c:pt>
                <c:pt idx="2286">
                  <c:v>1500</c:v>
                </c:pt>
                <c:pt idx="2287">
                  <c:v>4500</c:v>
                </c:pt>
                <c:pt idx="2288">
                  <c:v>1000</c:v>
                </c:pt>
                <c:pt idx="2289">
                  <c:v>1500</c:v>
                </c:pt>
                <c:pt idx="2290">
                  <c:v>1500</c:v>
                </c:pt>
                <c:pt idx="2291">
                  <c:v>2500</c:v>
                </c:pt>
                <c:pt idx="2292">
                  <c:v>2000</c:v>
                </c:pt>
                <c:pt idx="2293">
                  <c:v>850</c:v>
                </c:pt>
                <c:pt idx="2294">
                  <c:v>5000</c:v>
                </c:pt>
                <c:pt idx="2295">
                  <c:v>1200</c:v>
                </c:pt>
                <c:pt idx="2296">
                  <c:v>7000</c:v>
                </c:pt>
                <c:pt idx="2297">
                  <c:v>1000</c:v>
                </c:pt>
                <c:pt idx="2298">
                  <c:v>30000</c:v>
                </c:pt>
                <c:pt idx="2299">
                  <c:v>300</c:v>
                </c:pt>
                <c:pt idx="2300">
                  <c:v>800</c:v>
                </c:pt>
                <c:pt idx="2301">
                  <c:v>5000</c:v>
                </c:pt>
                <c:pt idx="2302">
                  <c:v>2300</c:v>
                </c:pt>
                <c:pt idx="2303">
                  <c:v>6450</c:v>
                </c:pt>
                <c:pt idx="2304">
                  <c:v>6000</c:v>
                </c:pt>
                <c:pt idx="2305">
                  <c:v>18000</c:v>
                </c:pt>
                <c:pt idx="2306">
                  <c:v>3500</c:v>
                </c:pt>
                <c:pt idx="2307">
                  <c:v>1964.47</c:v>
                </c:pt>
                <c:pt idx="2308">
                  <c:v>50000</c:v>
                </c:pt>
                <c:pt idx="2309">
                  <c:v>6000</c:v>
                </c:pt>
                <c:pt idx="2310">
                  <c:v>18500</c:v>
                </c:pt>
                <c:pt idx="2311">
                  <c:v>9000</c:v>
                </c:pt>
                <c:pt idx="2312">
                  <c:v>3000</c:v>
                </c:pt>
                <c:pt idx="2313">
                  <c:v>5000</c:v>
                </c:pt>
                <c:pt idx="2314">
                  <c:v>1200</c:v>
                </c:pt>
                <c:pt idx="2315">
                  <c:v>2500</c:v>
                </c:pt>
                <c:pt idx="2316">
                  <c:v>15000</c:v>
                </c:pt>
                <c:pt idx="2317">
                  <c:v>400</c:v>
                </c:pt>
                <c:pt idx="2318">
                  <c:v>5000</c:v>
                </c:pt>
                <c:pt idx="2319">
                  <c:v>3000</c:v>
                </c:pt>
                <c:pt idx="2320">
                  <c:v>5000</c:v>
                </c:pt>
                <c:pt idx="2321">
                  <c:v>10557</c:v>
                </c:pt>
                <c:pt idx="2322">
                  <c:v>2700</c:v>
                </c:pt>
                <c:pt idx="2323">
                  <c:v>250</c:v>
                </c:pt>
                <c:pt idx="2324">
                  <c:v>7500</c:v>
                </c:pt>
                <c:pt idx="2325">
                  <c:v>1000</c:v>
                </c:pt>
                <c:pt idx="2326">
                  <c:v>15000</c:v>
                </c:pt>
                <c:pt idx="2327">
                  <c:v>35000</c:v>
                </c:pt>
                <c:pt idx="2328">
                  <c:v>10000</c:v>
                </c:pt>
                <c:pt idx="2329">
                  <c:v>25000</c:v>
                </c:pt>
                <c:pt idx="2330">
                  <c:v>35000</c:v>
                </c:pt>
                <c:pt idx="2331">
                  <c:v>8000</c:v>
                </c:pt>
                <c:pt idx="2332">
                  <c:v>25000</c:v>
                </c:pt>
                <c:pt idx="2333">
                  <c:v>600</c:v>
                </c:pt>
                <c:pt idx="2334">
                  <c:v>4000</c:v>
                </c:pt>
                <c:pt idx="2335">
                  <c:v>25000</c:v>
                </c:pt>
                <c:pt idx="2336">
                  <c:v>20000</c:v>
                </c:pt>
                <c:pt idx="2337">
                  <c:v>12000</c:v>
                </c:pt>
                <c:pt idx="2338">
                  <c:v>15000</c:v>
                </c:pt>
                <c:pt idx="2339">
                  <c:v>25000</c:v>
                </c:pt>
                <c:pt idx="2340">
                  <c:v>40000</c:v>
                </c:pt>
                <c:pt idx="2341">
                  <c:v>9000</c:v>
                </c:pt>
                <c:pt idx="2342">
                  <c:v>5500</c:v>
                </c:pt>
                <c:pt idx="2343">
                  <c:v>10000</c:v>
                </c:pt>
                <c:pt idx="2344">
                  <c:v>1000</c:v>
                </c:pt>
                <c:pt idx="2345">
                  <c:v>3000</c:v>
                </c:pt>
                <c:pt idx="2346">
                  <c:v>60000</c:v>
                </c:pt>
                <c:pt idx="2347">
                  <c:v>1000</c:v>
                </c:pt>
                <c:pt idx="2348">
                  <c:v>70000</c:v>
                </c:pt>
                <c:pt idx="2349">
                  <c:v>474900</c:v>
                </c:pt>
                <c:pt idx="2350">
                  <c:v>50000</c:v>
                </c:pt>
                <c:pt idx="2351">
                  <c:v>18900</c:v>
                </c:pt>
                <c:pt idx="2352">
                  <c:v>2000</c:v>
                </c:pt>
                <c:pt idx="2353">
                  <c:v>1000</c:v>
                </c:pt>
                <c:pt idx="2354">
                  <c:v>35000</c:v>
                </c:pt>
                <c:pt idx="2355">
                  <c:v>8000</c:v>
                </c:pt>
                <c:pt idx="2356">
                  <c:v>10000</c:v>
                </c:pt>
                <c:pt idx="2357">
                  <c:v>27000</c:v>
                </c:pt>
                <c:pt idx="2358">
                  <c:v>1500</c:v>
                </c:pt>
                <c:pt idx="2359">
                  <c:v>7500</c:v>
                </c:pt>
                <c:pt idx="2360">
                  <c:v>5000</c:v>
                </c:pt>
                <c:pt idx="2361">
                  <c:v>200</c:v>
                </c:pt>
                <c:pt idx="2362">
                  <c:v>420</c:v>
                </c:pt>
                <c:pt idx="2363">
                  <c:v>175000</c:v>
                </c:pt>
                <c:pt idx="2364">
                  <c:v>128</c:v>
                </c:pt>
                <c:pt idx="2365">
                  <c:v>1000</c:v>
                </c:pt>
                <c:pt idx="2366">
                  <c:v>25000</c:v>
                </c:pt>
                <c:pt idx="2367">
                  <c:v>50000</c:v>
                </c:pt>
                <c:pt idx="2368">
                  <c:v>40000</c:v>
                </c:pt>
                <c:pt idx="2369">
                  <c:v>25000</c:v>
                </c:pt>
                <c:pt idx="2370">
                  <c:v>25000</c:v>
                </c:pt>
                <c:pt idx="2371">
                  <c:v>2000</c:v>
                </c:pt>
                <c:pt idx="2372">
                  <c:v>5500</c:v>
                </c:pt>
                <c:pt idx="2373">
                  <c:v>850000</c:v>
                </c:pt>
                <c:pt idx="2374">
                  <c:v>22000</c:v>
                </c:pt>
                <c:pt idx="2375">
                  <c:v>10000</c:v>
                </c:pt>
                <c:pt idx="2376">
                  <c:v>3000</c:v>
                </c:pt>
                <c:pt idx="2377">
                  <c:v>2500</c:v>
                </c:pt>
                <c:pt idx="2378">
                  <c:v>110000</c:v>
                </c:pt>
                <c:pt idx="2379">
                  <c:v>30000</c:v>
                </c:pt>
                <c:pt idx="2380">
                  <c:v>15000</c:v>
                </c:pt>
                <c:pt idx="2381">
                  <c:v>86350</c:v>
                </c:pt>
                <c:pt idx="2382">
                  <c:v>3000</c:v>
                </c:pt>
                <c:pt idx="2383">
                  <c:v>10000</c:v>
                </c:pt>
                <c:pt idx="2384">
                  <c:v>1000</c:v>
                </c:pt>
                <c:pt idx="2385">
                  <c:v>65000</c:v>
                </c:pt>
                <c:pt idx="2386">
                  <c:v>30000</c:v>
                </c:pt>
                <c:pt idx="2387">
                  <c:v>150000</c:v>
                </c:pt>
                <c:pt idx="2388">
                  <c:v>37000</c:v>
                </c:pt>
                <c:pt idx="2389">
                  <c:v>16000</c:v>
                </c:pt>
                <c:pt idx="2390">
                  <c:v>510000</c:v>
                </c:pt>
                <c:pt idx="2391">
                  <c:v>20000</c:v>
                </c:pt>
                <c:pt idx="2392">
                  <c:v>4200</c:v>
                </c:pt>
                <c:pt idx="2393">
                  <c:v>100000</c:v>
                </c:pt>
                <c:pt idx="2394">
                  <c:v>5000</c:v>
                </c:pt>
                <c:pt idx="2395">
                  <c:v>33000</c:v>
                </c:pt>
                <c:pt idx="2396">
                  <c:v>5000</c:v>
                </c:pt>
                <c:pt idx="2397">
                  <c:v>124000</c:v>
                </c:pt>
                <c:pt idx="2398">
                  <c:v>4000</c:v>
                </c:pt>
                <c:pt idx="2399">
                  <c:v>13000</c:v>
                </c:pt>
                <c:pt idx="2400">
                  <c:v>50000</c:v>
                </c:pt>
                <c:pt idx="2401">
                  <c:v>99000</c:v>
                </c:pt>
                <c:pt idx="2402">
                  <c:v>12000</c:v>
                </c:pt>
                <c:pt idx="2403">
                  <c:v>1200</c:v>
                </c:pt>
                <c:pt idx="2404">
                  <c:v>15000</c:v>
                </c:pt>
                <c:pt idx="2405">
                  <c:v>5000</c:v>
                </c:pt>
                <c:pt idx="2406">
                  <c:v>3250</c:v>
                </c:pt>
                <c:pt idx="2407">
                  <c:v>22000</c:v>
                </c:pt>
                <c:pt idx="2408">
                  <c:v>15000</c:v>
                </c:pt>
                <c:pt idx="2409">
                  <c:v>25000</c:v>
                </c:pt>
                <c:pt idx="2410">
                  <c:v>15000</c:v>
                </c:pt>
                <c:pt idx="2411">
                  <c:v>25000</c:v>
                </c:pt>
                <c:pt idx="2412">
                  <c:v>8000</c:v>
                </c:pt>
                <c:pt idx="2413">
                  <c:v>3000</c:v>
                </c:pt>
                <c:pt idx="2414">
                  <c:v>15000</c:v>
                </c:pt>
                <c:pt idx="2415">
                  <c:v>60000</c:v>
                </c:pt>
                <c:pt idx="2416">
                  <c:v>20000</c:v>
                </c:pt>
                <c:pt idx="2417">
                  <c:v>1000</c:v>
                </c:pt>
                <c:pt idx="2418">
                  <c:v>25000</c:v>
                </c:pt>
                <c:pt idx="2419">
                  <c:v>3000</c:v>
                </c:pt>
                <c:pt idx="2420">
                  <c:v>16870</c:v>
                </c:pt>
                <c:pt idx="2421">
                  <c:v>6000</c:v>
                </c:pt>
                <c:pt idx="2422">
                  <c:v>500</c:v>
                </c:pt>
                <c:pt idx="2423">
                  <c:v>60000</c:v>
                </c:pt>
                <c:pt idx="2424">
                  <c:v>25000</c:v>
                </c:pt>
                <c:pt idx="2425">
                  <c:v>3500</c:v>
                </c:pt>
                <c:pt idx="2426">
                  <c:v>20000</c:v>
                </c:pt>
                <c:pt idx="2427">
                  <c:v>50000</c:v>
                </c:pt>
                <c:pt idx="2428">
                  <c:v>35000</c:v>
                </c:pt>
                <c:pt idx="2429">
                  <c:v>140000</c:v>
                </c:pt>
                <c:pt idx="2430">
                  <c:v>3000</c:v>
                </c:pt>
                <c:pt idx="2431">
                  <c:v>100000</c:v>
                </c:pt>
                <c:pt idx="2432">
                  <c:v>14000</c:v>
                </c:pt>
                <c:pt idx="2433">
                  <c:v>10000</c:v>
                </c:pt>
                <c:pt idx="2434">
                  <c:v>20000</c:v>
                </c:pt>
                <c:pt idx="2435">
                  <c:v>250000</c:v>
                </c:pt>
                <c:pt idx="2436">
                  <c:v>117000</c:v>
                </c:pt>
                <c:pt idx="2437">
                  <c:v>8000</c:v>
                </c:pt>
                <c:pt idx="2438">
                  <c:v>15000</c:v>
                </c:pt>
                <c:pt idx="2439">
                  <c:v>10000</c:v>
                </c:pt>
                <c:pt idx="2440">
                  <c:v>5000</c:v>
                </c:pt>
                <c:pt idx="2441">
                  <c:v>7500</c:v>
                </c:pt>
                <c:pt idx="2442">
                  <c:v>24000</c:v>
                </c:pt>
                <c:pt idx="2443">
                  <c:v>20000</c:v>
                </c:pt>
                <c:pt idx="2444">
                  <c:v>3000</c:v>
                </c:pt>
                <c:pt idx="2445">
                  <c:v>5000</c:v>
                </c:pt>
                <c:pt idx="2446">
                  <c:v>5000</c:v>
                </c:pt>
                <c:pt idx="2447">
                  <c:v>2500</c:v>
                </c:pt>
                <c:pt idx="2448">
                  <c:v>400</c:v>
                </c:pt>
                <c:pt idx="2449">
                  <c:v>10000</c:v>
                </c:pt>
                <c:pt idx="2450">
                  <c:v>15000</c:v>
                </c:pt>
                <c:pt idx="2451">
                  <c:v>10000</c:v>
                </c:pt>
                <c:pt idx="2452">
                  <c:v>600</c:v>
                </c:pt>
                <c:pt idx="2453">
                  <c:v>3000</c:v>
                </c:pt>
                <c:pt idx="2454">
                  <c:v>35000</c:v>
                </c:pt>
                <c:pt idx="2455">
                  <c:v>300</c:v>
                </c:pt>
                <c:pt idx="2456">
                  <c:v>1500</c:v>
                </c:pt>
                <c:pt idx="2457">
                  <c:v>23000</c:v>
                </c:pt>
                <c:pt idx="2458">
                  <c:v>5000</c:v>
                </c:pt>
                <c:pt idx="2459">
                  <c:v>30000</c:v>
                </c:pt>
                <c:pt idx="2460">
                  <c:v>8500</c:v>
                </c:pt>
                <c:pt idx="2461">
                  <c:v>250000</c:v>
                </c:pt>
                <c:pt idx="2462">
                  <c:v>3000</c:v>
                </c:pt>
                <c:pt idx="2463">
                  <c:v>2000</c:v>
                </c:pt>
                <c:pt idx="2464">
                  <c:v>2000</c:v>
                </c:pt>
                <c:pt idx="2465">
                  <c:v>700</c:v>
                </c:pt>
                <c:pt idx="2466">
                  <c:v>2500</c:v>
                </c:pt>
                <c:pt idx="2467">
                  <c:v>1000</c:v>
                </c:pt>
                <c:pt idx="2468">
                  <c:v>2000</c:v>
                </c:pt>
                <c:pt idx="2469">
                  <c:v>1200</c:v>
                </c:pt>
                <c:pt idx="2470">
                  <c:v>1000</c:v>
                </c:pt>
                <c:pt idx="2471">
                  <c:v>500</c:v>
                </c:pt>
                <c:pt idx="2472">
                  <c:v>7500</c:v>
                </c:pt>
                <c:pt idx="2473">
                  <c:v>2000</c:v>
                </c:pt>
                <c:pt idx="2474">
                  <c:v>5000</c:v>
                </c:pt>
                <c:pt idx="2475">
                  <c:v>2500</c:v>
                </c:pt>
                <c:pt idx="2476">
                  <c:v>3200</c:v>
                </c:pt>
                <c:pt idx="2477">
                  <c:v>750</c:v>
                </c:pt>
                <c:pt idx="2478">
                  <c:v>8000</c:v>
                </c:pt>
                <c:pt idx="2479">
                  <c:v>300</c:v>
                </c:pt>
                <c:pt idx="2480">
                  <c:v>2000</c:v>
                </c:pt>
                <c:pt idx="2481">
                  <c:v>4000</c:v>
                </c:pt>
                <c:pt idx="2482">
                  <c:v>1000</c:v>
                </c:pt>
                <c:pt idx="2483">
                  <c:v>1100</c:v>
                </c:pt>
                <c:pt idx="2484">
                  <c:v>3500</c:v>
                </c:pt>
                <c:pt idx="2485">
                  <c:v>2000</c:v>
                </c:pt>
                <c:pt idx="2486">
                  <c:v>300</c:v>
                </c:pt>
                <c:pt idx="2487">
                  <c:v>1500</c:v>
                </c:pt>
                <c:pt idx="2488">
                  <c:v>3000</c:v>
                </c:pt>
                <c:pt idx="2489">
                  <c:v>3500</c:v>
                </c:pt>
                <c:pt idx="2490">
                  <c:v>500</c:v>
                </c:pt>
                <c:pt idx="2491">
                  <c:v>500</c:v>
                </c:pt>
                <c:pt idx="2492">
                  <c:v>600</c:v>
                </c:pt>
                <c:pt idx="2493">
                  <c:v>20000</c:v>
                </c:pt>
                <c:pt idx="2494">
                  <c:v>1500</c:v>
                </c:pt>
                <c:pt idx="2495">
                  <c:v>1500</c:v>
                </c:pt>
                <c:pt idx="2496">
                  <c:v>6000</c:v>
                </c:pt>
                <c:pt idx="2497">
                  <c:v>4000</c:v>
                </c:pt>
                <c:pt idx="2498">
                  <c:v>1000</c:v>
                </c:pt>
                <c:pt idx="2499">
                  <c:v>4000</c:v>
                </c:pt>
                <c:pt idx="2500">
                  <c:v>600</c:v>
                </c:pt>
                <c:pt idx="2501">
                  <c:v>11000</c:v>
                </c:pt>
                <c:pt idx="2502">
                  <c:v>110000</c:v>
                </c:pt>
                <c:pt idx="2503">
                  <c:v>10000</c:v>
                </c:pt>
                <c:pt idx="2504">
                  <c:v>35000</c:v>
                </c:pt>
                <c:pt idx="2505">
                  <c:v>7000</c:v>
                </c:pt>
                <c:pt idx="2506">
                  <c:v>5000</c:v>
                </c:pt>
                <c:pt idx="2507">
                  <c:v>42850</c:v>
                </c:pt>
                <c:pt idx="2508">
                  <c:v>20000</c:v>
                </c:pt>
                <c:pt idx="2509">
                  <c:v>95000</c:v>
                </c:pt>
                <c:pt idx="2510">
                  <c:v>50000</c:v>
                </c:pt>
                <c:pt idx="2511">
                  <c:v>100000</c:v>
                </c:pt>
                <c:pt idx="2512">
                  <c:v>1150</c:v>
                </c:pt>
                <c:pt idx="2513">
                  <c:v>180000</c:v>
                </c:pt>
                <c:pt idx="2514">
                  <c:v>12000</c:v>
                </c:pt>
                <c:pt idx="2515">
                  <c:v>5000</c:v>
                </c:pt>
                <c:pt idx="2516">
                  <c:v>22000</c:v>
                </c:pt>
                <c:pt idx="2517">
                  <c:v>18000</c:v>
                </c:pt>
                <c:pt idx="2518">
                  <c:v>5000</c:v>
                </c:pt>
                <c:pt idx="2519">
                  <c:v>150000</c:v>
                </c:pt>
                <c:pt idx="2520">
                  <c:v>100000</c:v>
                </c:pt>
                <c:pt idx="2521">
                  <c:v>15000</c:v>
                </c:pt>
                <c:pt idx="2522">
                  <c:v>5000</c:v>
                </c:pt>
                <c:pt idx="2523">
                  <c:v>900</c:v>
                </c:pt>
                <c:pt idx="2524">
                  <c:v>7500</c:v>
                </c:pt>
                <c:pt idx="2525">
                  <c:v>8000</c:v>
                </c:pt>
                <c:pt idx="2526">
                  <c:v>4000</c:v>
                </c:pt>
                <c:pt idx="2527">
                  <c:v>4000</c:v>
                </c:pt>
                <c:pt idx="2528">
                  <c:v>4000</c:v>
                </c:pt>
                <c:pt idx="2529">
                  <c:v>6000</c:v>
                </c:pt>
                <c:pt idx="2530">
                  <c:v>6500</c:v>
                </c:pt>
                <c:pt idx="2531">
                  <c:v>4500</c:v>
                </c:pt>
                <c:pt idx="2532">
                  <c:v>4000</c:v>
                </c:pt>
                <c:pt idx="2533">
                  <c:v>7500</c:v>
                </c:pt>
                <c:pt idx="2534">
                  <c:v>2000</c:v>
                </c:pt>
                <c:pt idx="2535">
                  <c:v>20000</c:v>
                </c:pt>
                <c:pt idx="2536">
                  <c:v>25</c:v>
                </c:pt>
                <c:pt idx="2537">
                  <c:v>1000</c:v>
                </c:pt>
                <c:pt idx="2538">
                  <c:v>18000</c:v>
                </c:pt>
                <c:pt idx="2539">
                  <c:v>10000</c:v>
                </c:pt>
                <c:pt idx="2540">
                  <c:v>2500</c:v>
                </c:pt>
                <c:pt idx="2541">
                  <c:v>3500</c:v>
                </c:pt>
                <c:pt idx="2542">
                  <c:v>700</c:v>
                </c:pt>
                <c:pt idx="2543">
                  <c:v>250</c:v>
                </c:pt>
                <c:pt idx="2544">
                  <c:v>5000</c:v>
                </c:pt>
                <c:pt idx="2545">
                  <c:v>2000</c:v>
                </c:pt>
                <c:pt idx="2546">
                  <c:v>3500</c:v>
                </c:pt>
                <c:pt idx="2547">
                  <c:v>5500</c:v>
                </c:pt>
                <c:pt idx="2548">
                  <c:v>6000</c:v>
                </c:pt>
                <c:pt idx="2549">
                  <c:v>1570</c:v>
                </c:pt>
                <c:pt idx="2550">
                  <c:v>6500</c:v>
                </c:pt>
                <c:pt idx="2551">
                  <c:v>3675</c:v>
                </c:pt>
                <c:pt idx="2552">
                  <c:v>3000</c:v>
                </c:pt>
                <c:pt idx="2553">
                  <c:v>1500</c:v>
                </c:pt>
                <c:pt idx="2554">
                  <c:v>3000</c:v>
                </c:pt>
                <c:pt idx="2555">
                  <c:v>2000</c:v>
                </c:pt>
                <c:pt idx="2556">
                  <c:v>745</c:v>
                </c:pt>
                <c:pt idx="2557">
                  <c:v>900</c:v>
                </c:pt>
                <c:pt idx="2558">
                  <c:v>1250</c:v>
                </c:pt>
                <c:pt idx="2559">
                  <c:v>800</c:v>
                </c:pt>
                <c:pt idx="2560">
                  <c:v>3000</c:v>
                </c:pt>
                <c:pt idx="2561">
                  <c:v>100000</c:v>
                </c:pt>
                <c:pt idx="2562">
                  <c:v>10000</c:v>
                </c:pt>
                <c:pt idx="2563">
                  <c:v>20000</c:v>
                </c:pt>
                <c:pt idx="2564">
                  <c:v>40000</c:v>
                </c:pt>
                <c:pt idx="2565">
                  <c:v>10000</c:v>
                </c:pt>
                <c:pt idx="2566">
                  <c:v>35000</c:v>
                </c:pt>
                <c:pt idx="2567">
                  <c:v>45000</c:v>
                </c:pt>
                <c:pt idx="2568">
                  <c:v>10000</c:v>
                </c:pt>
                <c:pt idx="2569">
                  <c:v>6500</c:v>
                </c:pt>
                <c:pt idx="2570">
                  <c:v>7000</c:v>
                </c:pt>
                <c:pt idx="2571">
                  <c:v>100000</c:v>
                </c:pt>
                <c:pt idx="2572">
                  <c:v>30000</c:v>
                </c:pt>
                <c:pt idx="2573">
                  <c:v>8000</c:v>
                </c:pt>
                <c:pt idx="2574">
                  <c:v>10000</c:v>
                </c:pt>
                <c:pt idx="2575">
                  <c:v>85000</c:v>
                </c:pt>
                <c:pt idx="2576">
                  <c:v>10000</c:v>
                </c:pt>
                <c:pt idx="2577">
                  <c:v>15000</c:v>
                </c:pt>
                <c:pt idx="2578">
                  <c:v>6000</c:v>
                </c:pt>
                <c:pt idx="2579">
                  <c:v>200000</c:v>
                </c:pt>
                <c:pt idx="2580">
                  <c:v>8500</c:v>
                </c:pt>
                <c:pt idx="2581">
                  <c:v>5000</c:v>
                </c:pt>
                <c:pt idx="2582">
                  <c:v>90000</c:v>
                </c:pt>
                <c:pt idx="2583">
                  <c:v>1000</c:v>
                </c:pt>
                <c:pt idx="2584">
                  <c:v>10000</c:v>
                </c:pt>
                <c:pt idx="2585">
                  <c:v>30000</c:v>
                </c:pt>
                <c:pt idx="2586">
                  <c:v>3000</c:v>
                </c:pt>
                <c:pt idx="2587">
                  <c:v>50000</c:v>
                </c:pt>
                <c:pt idx="2588">
                  <c:v>6000</c:v>
                </c:pt>
                <c:pt idx="2589">
                  <c:v>50000</c:v>
                </c:pt>
                <c:pt idx="2590">
                  <c:v>3000</c:v>
                </c:pt>
                <c:pt idx="2591">
                  <c:v>1500</c:v>
                </c:pt>
                <c:pt idx="2592">
                  <c:v>30000</c:v>
                </c:pt>
                <c:pt idx="2593">
                  <c:v>10000</c:v>
                </c:pt>
                <c:pt idx="2594">
                  <c:v>80000</c:v>
                </c:pt>
                <c:pt idx="2595">
                  <c:v>15000</c:v>
                </c:pt>
                <c:pt idx="2596">
                  <c:v>35000</c:v>
                </c:pt>
                <c:pt idx="2597">
                  <c:v>1500</c:v>
                </c:pt>
                <c:pt idx="2598">
                  <c:v>3000</c:v>
                </c:pt>
                <c:pt idx="2599">
                  <c:v>9041</c:v>
                </c:pt>
                <c:pt idx="2600">
                  <c:v>50000</c:v>
                </c:pt>
                <c:pt idx="2601">
                  <c:v>40000</c:v>
                </c:pt>
                <c:pt idx="2602">
                  <c:v>12000</c:v>
                </c:pt>
                <c:pt idx="2603">
                  <c:v>1750</c:v>
                </c:pt>
                <c:pt idx="2604">
                  <c:v>20000</c:v>
                </c:pt>
                <c:pt idx="2605">
                  <c:v>100000</c:v>
                </c:pt>
                <c:pt idx="2606">
                  <c:v>11000</c:v>
                </c:pt>
                <c:pt idx="2607">
                  <c:v>8000</c:v>
                </c:pt>
                <c:pt idx="2608">
                  <c:v>8000</c:v>
                </c:pt>
                <c:pt idx="2609">
                  <c:v>35000</c:v>
                </c:pt>
                <c:pt idx="2610">
                  <c:v>22765</c:v>
                </c:pt>
                <c:pt idx="2611">
                  <c:v>11000</c:v>
                </c:pt>
                <c:pt idx="2612">
                  <c:v>10000</c:v>
                </c:pt>
                <c:pt idx="2613">
                  <c:v>7500</c:v>
                </c:pt>
                <c:pt idx="2614">
                  <c:v>10500</c:v>
                </c:pt>
                <c:pt idx="2615">
                  <c:v>2001</c:v>
                </c:pt>
                <c:pt idx="2616">
                  <c:v>25000</c:v>
                </c:pt>
                <c:pt idx="2617">
                  <c:v>500</c:v>
                </c:pt>
                <c:pt idx="2618">
                  <c:v>15000</c:v>
                </c:pt>
                <c:pt idx="2619">
                  <c:v>1000</c:v>
                </c:pt>
                <c:pt idx="2620">
                  <c:v>65000</c:v>
                </c:pt>
                <c:pt idx="2621">
                  <c:v>15000</c:v>
                </c:pt>
                <c:pt idx="2622">
                  <c:v>1500</c:v>
                </c:pt>
                <c:pt idx="2623">
                  <c:v>2000</c:v>
                </c:pt>
                <c:pt idx="2624">
                  <c:v>8000</c:v>
                </c:pt>
                <c:pt idx="2625">
                  <c:v>150</c:v>
                </c:pt>
                <c:pt idx="2626">
                  <c:v>2500</c:v>
                </c:pt>
                <c:pt idx="2627">
                  <c:v>150</c:v>
                </c:pt>
                <c:pt idx="2628">
                  <c:v>839</c:v>
                </c:pt>
                <c:pt idx="2629">
                  <c:v>5000</c:v>
                </c:pt>
                <c:pt idx="2630">
                  <c:v>2000</c:v>
                </c:pt>
                <c:pt idx="2631">
                  <c:v>20000</c:v>
                </c:pt>
                <c:pt idx="2632">
                  <c:v>1070</c:v>
                </c:pt>
                <c:pt idx="2633">
                  <c:v>5000</c:v>
                </c:pt>
                <c:pt idx="2634">
                  <c:v>930</c:v>
                </c:pt>
                <c:pt idx="2635">
                  <c:v>11500</c:v>
                </c:pt>
                <c:pt idx="2636">
                  <c:v>1000</c:v>
                </c:pt>
                <c:pt idx="2637">
                  <c:v>500</c:v>
                </c:pt>
                <c:pt idx="2638">
                  <c:v>347</c:v>
                </c:pt>
                <c:pt idx="2639">
                  <c:v>300</c:v>
                </c:pt>
                <c:pt idx="2640">
                  <c:v>3000</c:v>
                </c:pt>
                <c:pt idx="2641">
                  <c:v>1500</c:v>
                </c:pt>
                <c:pt idx="2642">
                  <c:v>500000</c:v>
                </c:pt>
                <c:pt idx="2643">
                  <c:v>1000000</c:v>
                </c:pt>
                <c:pt idx="2644">
                  <c:v>100000</c:v>
                </c:pt>
                <c:pt idx="2645">
                  <c:v>20000</c:v>
                </c:pt>
                <c:pt idx="2646">
                  <c:v>500000</c:v>
                </c:pt>
                <c:pt idx="2647">
                  <c:v>2500</c:v>
                </c:pt>
                <c:pt idx="2648">
                  <c:v>12000</c:v>
                </c:pt>
                <c:pt idx="2649">
                  <c:v>125000</c:v>
                </c:pt>
                <c:pt idx="2650">
                  <c:v>60000</c:v>
                </c:pt>
                <c:pt idx="2651">
                  <c:v>280000</c:v>
                </c:pt>
                <c:pt idx="2652">
                  <c:v>100000</c:v>
                </c:pt>
                <c:pt idx="2653">
                  <c:v>51000</c:v>
                </c:pt>
                <c:pt idx="2654">
                  <c:v>100000</c:v>
                </c:pt>
                <c:pt idx="2655">
                  <c:v>15000</c:v>
                </c:pt>
                <c:pt idx="2656">
                  <c:v>150000</c:v>
                </c:pt>
                <c:pt idx="2657">
                  <c:v>30000</c:v>
                </c:pt>
                <c:pt idx="2658">
                  <c:v>98000</c:v>
                </c:pt>
                <c:pt idx="2659">
                  <c:v>49000</c:v>
                </c:pt>
                <c:pt idx="2660">
                  <c:v>20000</c:v>
                </c:pt>
                <c:pt idx="2661">
                  <c:v>5000</c:v>
                </c:pt>
                <c:pt idx="2662">
                  <c:v>20000</c:v>
                </c:pt>
                <c:pt idx="2663">
                  <c:v>20000</c:v>
                </c:pt>
                <c:pt idx="2664">
                  <c:v>17500</c:v>
                </c:pt>
                <c:pt idx="2665">
                  <c:v>3500</c:v>
                </c:pt>
                <c:pt idx="2666">
                  <c:v>10000</c:v>
                </c:pt>
                <c:pt idx="2667">
                  <c:v>1500</c:v>
                </c:pt>
                <c:pt idx="2668">
                  <c:v>1000</c:v>
                </c:pt>
                <c:pt idx="2669">
                  <c:v>800</c:v>
                </c:pt>
                <c:pt idx="2670">
                  <c:v>38888</c:v>
                </c:pt>
                <c:pt idx="2671">
                  <c:v>25000</c:v>
                </c:pt>
                <c:pt idx="2672">
                  <c:v>10000</c:v>
                </c:pt>
                <c:pt idx="2673">
                  <c:v>40000</c:v>
                </c:pt>
                <c:pt idx="2674">
                  <c:v>35000</c:v>
                </c:pt>
                <c:pt idx="2675">
                  <c:v>25000</c:v>
                </c:pt>
                <c:pt idx="2676">
                  <c:v>2100</c:v>
                </c:pt>
                <c:pt idx="2677">
                  <c:v>19500</c:v>
                </c:pt>
                <c:pt idx="2678">
                  <c:v>8000000</c:v>
                </c:pt>
                <c:pt idx="2679">
                  <c:v>40000</c:v>
                </c:pt>
                <c:pt idx="2680">
                  <c:v>32000</c:v>
                </c:pt>
                <c:pt idx="2681">
                  <c:v>750</c:v>
                </c:pt>
                <c:pt idx="2682">
                  <c:v>6000</c:v>
                </c:pt>
                <c:pt idx="2683">
                  <c:v>15000</c:v>
                </c:pt>
                <c:pt idx="2684">
                  <c:v>70000</c:v>
                </c:pt>
                <c:pt idx="2685">
                  <c:v>50000</c:v>
                </c:pt>
                <c:pt idx="2686">
                  <c:v>30000</c:v>
                </c:pt>
                <c:pt idx="2687">
                  <c:v>15000</c:v>
                </c:pt>
                <c:pt idx="2688">
                  <c:v>50000</c:v>
                </c:pt>
                <c:pt idx="2689">
                  <c:v>35000</c:v>
                </c:pt>
                <c:pt idx="2690">
                  <c:v>80000</c:v>
                </c:pt>
                <c:pt idx="2691">
                  <c:v>65000</c:v>
                </c:pt>
                <c:pt idx="2692">
                  <c:v>3500</c:v>
                </c:pt>
                <c:pt idx="2693">
                  <c:v>5000</c:v>
                </c:pt>
                <c:pt idx="2694">
                  <c:v>30000</c:v>
                </c:pt>
                <c:pt idx="2695">
                  <c:v>15000</c:v>
                </c:pt>
                <c:pt idx="2696">
                  <c:v>60000</c:v>
                </c:pt>
                <c:pt idx="2697">
                  <c:v>23000</c:v>
                </c:pt>
                <c:pt idx="2698">
                  <c:v>8000</c:v>
                </c:pt>
                <c:pt idx="2699">
                  <c:v>2</c:v>
                </c:pt>
                <c:pt idx="2700">
                  <c:v>9999</c:v>
                </c:pt>
                <c:pt idx="2701">
                  <c:v>10000</c:v>
                </c:pt>
                <c:pt idx="2702">
                  <c:v>40000</c:v>
                </c:pt>
                <c:pt idx="2703">
                  <c:v>19000</c:v>
                </c:pt>
                <c:pt idx="2704">
                  <c:v>16500</c:v>
                </c:pt>
                <c:pt idx="2705">
                  <c:v>35000</c:v>
                </c:pt>
                <c:pt idx="2706">
                  <c:v>8000</c:v>
                </c:pt>
                <c:pt idx="2707">
                  <c:v>20000</c:v>
                </c:pt>
                <c:pt idx="2708">
                  <c:v>50000</c:v>
                </c:pt>
                <c:pt idx="2709">
                  <c:v>60000</c:v>
                </c:pt>
                <c:pt idx="2710">
                  <c:v>3910</c:v>
                </c:pt>
                <c:pt idx="2711">
                  <c:v>5500</c:v>
                </c:pt>
                <c:pt idx="2712">
                  <c:v>150000</c:v>
                </c:pt>
                <c:pt idx="2713">
                  <c:v>25000</c:v>
                </c:pt>
                <c:pt idx="2714">
                  <c:v>12000</c:v>
                </c:pt>
                <c:pt idx="2715">
                  <c:v>10000</c:v>
                </c:pt>
                <c:pt idx="2716">
                  <c:v>25000</c:v>
                </c:pt>
                <c:pt idx="2717">
                  <c:v>18000</c:v>
                </c:pt>
                <c:pt idx="2718">
                  <c:v>6000</c:v>
                </c:pt>
                <c:pt idx="2719">
                  <c:v>25000</c:v>
                </c:pt>
                <c:pt idx="2720">
                  <c:v>1000</c:v>
                </c:pt>
                <c:pt idx="2721">
                  <c:v>55000</c:v>
                </c:pt>
                <c:pt idx="2722">
                  <c:v>5000</c:v>
                </c:pt>
                <c:pt idx="2723">
                  <c:v>12000</c:v>
                </c:pt>
                <c:pt idx="2724">
                  <c:v>2468</c:v>
                </c:pt>
                <c:pt idx="2725">
                  <c:v>40000</c:v>
                </c:pt>
                <c:pt idx="2726">
                  <c:v>100000</c:v>
                </c:pt>
                <c:pt idx="2727">
                  <c:v>10000</c:v>
                </c:pt>
                <c:pt idx="2728">
                  <c:v>15000</c:v>
                </c:pt>
                <c:pt idx="2729">
                  <c:v>7500</c:v>
                </c:pt>
                <c:pt idx="2730">
                  <c:v>27000</c:v>
                </c:pt>
                <c:pt idx="2731">
                  <c:v>30000</c:v>
                </c:pt>
                <c:pt idx="2732">
                  <c:v>12000</c:v>
                </c:pt>
                <c:pt idx="2733">
                  <c:v>50000</c:v>
                </c:pt>
                <c:pt idx="2734">
                  <c:v>1</c:v>
                </c:pt>
                <c:pt idx="2735">
                  <c:v>750</c:v>
                </c:pt>
                <c:pt idx="2736">
                  <c:v>8000</c:v>
                </c:pt>
                <c:pt idx="2737">
                  <c:v>30000</c:v>
                </c:pt>
                <c:pt idx="2738">
                  <c:v>5000</c:v>
                </c:pt>
                <c:pt idx="2739">
                  <c:v>1100</c:v>
                </c:pt>
                <c:pt idx="2740">
                  <c:v>300</c:v>
                </c:pt>
                <c:pt idx="2741">
                  <c:v>8000</c:v>
                </c:pt>
                <c:pt idx="2742">
                  <c:v>2500</c:v>
                </c:pt>
                <c:pt idx="2743">
                  <c:v>5999</c:v>
                </c:pt>
                <c:pt idx="2744">
                  <c:v>16000</c:v>
                </c:pt>
                <c:pt idx="2745">
                  <c:v>8000</c:v>
                </c:pt>
                <c:pt idx="2746">
                  <c:v>3000</c:v>
                </c:pt>
                <c:pt idx="2747">
                  <c:v>500</c:v>
                </c:pt>
                <c:pt idx="2748">
                  <c:v>5000</c:v>
                </c:pt>
                <c:pt idx="2749">
                  <c:v>10000</c:v>
                </c:pt>
                <c:pt idx="2750">
                  <c:v>1999</c:v>
                </c:pt>
                <c:pt idx="2751">
                  <c:v>3274</c:v>
                </c:pt>
                <c:pt idx="2752">
                  <c:v>4800</c:v>
                </c:pt>
                <c:pt idx="2753">
                  <c:v>2000</c:v>
                </c:pt>
                <c:pt idx="2754">
                  <c:v>10000</c:v>
                </c:pt>
                <c:pt idx="2755">
                  <c:v>500</c:v>
                </c:pt>
                <c:pt idx="2756">
                  <c:v>10000</c:v>
                </c:pt>
                <c:pt idx="2757">
                  <c:v>1500</c:v>
                </c:pt>
                <c:pt idx="2758">
                  <c:v>2000</c:v>
                </c:pt>
                <c:pt idx="2759">
                  <c:v>1000</c:v>
                </c:pt>
                <c:pt idx="2760">
                  <c:v>5000</c:v>
                </c:pt>
                <c:pt idx="2761">
                  <c:v>5000</c:v>
                </c:pt>
                <c:pt idx="2762">
                  <c:v>3250</c:v>
                </c:pt>
                <c:pt idx="2763">
                  <c:v>39400</c:v>
                </c:pt>
                <c:pt idx="2764">
                  <c:v>4000</c:v>
                </c:pt>
                <c:pt idx="2765">
                  <c:v>4000</c:v>
                </c:pt>
                <c:pt idx="2766">
                  <c:v>5000</c:v>
                </c:pt>
                <c:pt idx="2767">
                  <c:v>4000</c:v>
                </c:pt>
                <c:pt idx="2768">
                  <c:v>7000</c:v>
                </c:pt>
                <c:pt idx="2769">
                  <c:v>800</c:v>
                </c:pt>
                <c:pt idx="2770">
                  <c:v>20000</c:v>
                </c:pt>
                <c:pt idx="2771">
                  <c:v>19980</c:v>
                </c:pt>
                <c:pt idx="2772">
                  <c:v>8000</c:v>
                </c:pt>
                <c:pt idx="2773">
                  <c:v>530</c:v>
                </c:pt>
                <c:pt idx="2774">
                  <c:v>4000</c:v>
                </c:pt>
                <c:pt idx="2775">
                  <c:v>5000</c:v>
                </c:pt>
                <c:pt idx="2776">
                  <c:v>21000</c:v>
                </c:pt>
                <c:pt idx="2777">
                  <c:v>3000</c:v>
                </c:pt>
                <c:pt idx="2778">
                  <c:v>5500</c:v>
                </c:pt>
                <c:pt idx="2779">
                  <c:v>2500</c:v>
                </c:pt>
                <c:pt idx="2780">
                  <c:v>100000</c:v>
                </c:pt>
                <c:pt idx="2781">
                  <c:v>1000</c:v>
                </c:pt>
                <c:pt idx="2782">
                  <c:v>6000</c:v>
                </c:pt>
                <c:pt idx="2783">
                  <c:v>5000</c:v>
                </c:pt>
                <c:pt idx="2784">
                  <c:v>2500</c:v>
                </c:pt>
                <c:pt idx="2785">
                  <c:v>1000</c:v>
                </c:pt>
                <c:pt idx="2786">
                  <c:v>2000</c:v>
                </c:pt>
                <c:pt idx="2787">
                  <c:v>3000</c:v>
                </c:pt>
                <c:pt idx="2788">
                  <c:v>3000</c:v>
                </c:pt>
                <c:pt idx="2789">
                  <c:v>2000</c:v>
                </c:pt>
                <c:pt idx="2790">
                  <c:v>2000</c:v>
                </c:pt>
                <c:pt idx="2791">
                  <c:v>10000</c:v>
                </c:pt>
                <c:pt idx="2792">
                  <c:v>50</c:v>
                </c:pt>
                <c:pt idx="2793">
                  <c:v>700</c:v>
                </c:pt>
                <c:pt idx="2794">
                  <c:v>800</c:v>
                </c:pt>
                <c:pt idx="2795">
                  <c:v>8000</c:v>
                </c:pt>
                <c:pt idx="2796">
                  <c:v>5000</c:v>
                </c:pt>
                <c:pt idx="2797">
                  <c:v>5000</c:v>
                </c:pt>
                <c:pt idx="2798">
                  <c:v>1000</c:v>
                </c:pt>
                <c:pt idx="2799">
                  <c:v>500</c:v>
                </c:pt>
                <c:pt idx="2800">
                  <c:v>3000</c:v>
                </c:pt>
                <c:pt idx="2801">
                  <c:v>10000</c:v>
                </c:pt>
                <c:pt idx="2802">
                  <c:v>1000</c:v>
                </c:pt>
                <c:pt idx="2803">
                  <c:v>400</c:v>
                </c:pt>
                <c:pt idx="2804">
                  <c:v>3000</c:v>
                </c:pt>
                <c:pt idx="2805">
                  <c:v>5000</c:v>
                </c:pt>
                <c:pt idx="2806">
                  <c:v>4500</c:v>
                </c:pt>
                <c:pt idx="2807">
                  <c:v>2500</c:v>
                </c:pt>
                <c:pt idx="2808">
                  <c:v>2500</c:v>
                </c:pt>
                <c:pt idx="2809">
                  <c:v>10000</c:v>
                </c:pt>
                <c:pt idx="2810">
                  <c:v>5000</c:v>
                </c:pt>
                <c:pt idx="2811">
                  <c:v>2800</c:v>
                </c:pt>
                <c:pt idx="2812">
                  <c:v>1500</c:v>
                </c:pt>
                <c:pt idx="2813">
                  <c:v>250</c:v>
                </c:pt>
                <c:pt idx="2814">
                  <c:v>3000</c:v>
                </c:pt>
                <c:pt idx="2815">
                  <c:v>600</c:v>
                </c:pt>
                <c:pt idx="2816">
                  <c:v>10000</c:v>
                </c:pt>
                <c:pt idx="2817">
                  <c:v>5000</c:v>
                </c:pt>
                <c:pt idx="2818">
                  <c:v>200</c:v>
                </c:pt>
                <c:pt idx="2819">
                  <c:v>1000</c:v>
                </c:pt>
                <c:pt idx="2820">
                  <c:v>6000</c:v>
                </c:pt>
                <c:pt idx="2821">
                  <c:v>100</c:v>
                </c:pt>
                <c:pt idx="2822">
                  <c:v>650</c:v>
                </c:pt>
                <c:pt idx="2823">
                  <c:v>3000</c:v>
                </c:pt>
                <c:pt idx="2824">
                  <c:v>2000</c:v>
                </c:pt>
                <c:pt idx="2825">
                  <c:v>2000</c:v>
                </c:pt>
                <c:pt idx="2826">
                  <c:v>9500</c:v>
                </c:pt>
                <c:pt idx="2827">
                  <c:v>2500</c:v>
                </c:pt>
                <c:pt idx="2828">
                  <c:v>3000</c:v>
                </c:pt>
                <c:pt idx="2829">
                  <c:v>3000</c:v>
                </c:pt>
                <c:pt idx="2830">
                  <c:v>2500</c:v>
                </c:pt>
                <c:pt idx="2831">
                  <c:v>2700</c:v>
                </c:pt>
                <c:pt idx="2832">
                  <c:v>800</c:v>
                </c:pt>
                <c:pt idx="2833">
                  <c:v>1000</c:v>
                </c:pt>
                <c:pt idx="2834">
                  <c:v>450</c:v>
                </c:pt>
                <c:pt idx="2835">
                  <c:v>850</c:v>
                </c:pt>
                <c:pt idx="2836">
                  <c:v>2000</c:v>
                </c:pt>
                <c:pt idx="2837">
                  <c:v>3500</c:v>
                </c:pt>
                <c:pt idx="2838">
                  <c:v>2500</c:v>
                </c:pt>
                <c:pt idx="2839">
                  <c:v>1000</c:v>
                </c:pt>
                <c:pt idx="2840">
                  <c:v>1500</c:v>
                </c:pt>
                <c:pt idx="2841">
                  <c:v>1200</c:v>
                </c:pt>
                <c:pt idx="2842">
                  <c:v>550</c:v>
                </c:pt>
                <c:pt idx="2843">
                  <c:v>7500</c:v>
                </c:pt>
                <c:pt idx="2844">
                  <c:v>8000</c:v>
                </c:pt>
                <c:pt idx="2845">
                  <c:v>2000</c:v>
                </c:pt>
                <c:pt idx="2846">
                  <c:v>35000</c:v>
                </c:pt>
                <c:pt idx="2847">
                  <c:v>500</c:v>
                </c:pt>
                <c:pt idx="2848">
                  <c:v>8000</c:v>
                </c:pt>
                <c:pt idx="2849">
                  <c:v>4500</c:v>
                </c:pt>
                <c:pt idx="2850">
                  <c:v>5000</c:v>
                </c:pt>
                <c:pt idx="2851">
                  <c:v>9500</c:v>
                </c:pt>
                <c:pt idx="2852">
                  <c:v>1000</c:v>
                </c:pt>
                <c:pt idx="2853">
                  <c:v>600</c:v>
                </c:pt>
                <c:pt idx="2854">
                  <c:v>3000</c:v>
                </c:pt>
                <c:pt idx="2855">
                  <c:v>38000</c:v>
                </c:pt>
                <c:pt idx="2856">
                  <c:v>1000</c:v>
                </c:pt>
                <c:pt idx="2857">
                  <c:v>2000</c:v>
                </c:pt>
                <c:pt idx="2858">
                  <c:v>4000</c:v>
                </c:pt>
                <c:pt idx="2859">
                  <c:v>250</c:v>
                </c:pt>
                <c:pt idx="2860">
                  <c:v>12700</c:v>
                </c:pt>
                <c:pt idx="2861">
                  <c:v>50000</c:v>
                </c:pt>
                <c:pt idx="2862">
                  <c:v>2500</c:v>
                </c:pt>
                <c:pt idx="2863">
                  <c:v>2888</c:v>
                </c:pt>
                <c:pt idx="2864">
                  <c:v>5000</c:v>
                </c:pt>
                <c:pt idx="2865">
                  <c:v>2500</c:v>
                </c:pt>
                <c:pt idx="2866">
                  <c:v>15000</c:v>
                </c:pt>
                <c:pt idx="2867">
                  <c:v>20000</c:v>
                </c:pt>
                <c:pt idx="2868">
                  <c:v>5000</c:v>
                </c:pt>
                <c:pt idx="2869">
                  <c:v>10000</c:v>
                </c:pt>
                <c:pt idx="2870">
                  <c:v>3000</c:v>
                </c:pt>
                <c:pt idx="2871">
                  <c:v>2500</c:v>
                </c:pt>
                <c:pt idx="2872">
                  <c:v>5000</c:v>
                </c:pt>
                <c:pt idx="2873">
                  <c:v>20000</c:v>
                </c:pt>
                <c:pt idx="2874">
                  <c:v>150000</c:v>
                </c:pt>
                <c:pt idx="2875">
                  <c:v>6000</c:v>
                </c:pt>
                <c:pt idx="2876">
                  <c:v>3000</c:v>
                </c:pt>
                <c:pt idx="2877">
                  <c:v>11200</c:v>
                </c:pt>
                <c:pt idx="2878">
                  <c:v>12000</c:v>
                </c:pt>
                <c:pt idx="2879">
                  <c:v>5500</c:v>
                </c:pt>
                <c:pt idx="2880">
                  <c:v>750</c:v>
                </c:pt>
                <c:pt idx="2881">
                  <c:v>10000</c:v>
                </c:pt>
                <c:pt idx="2882">
                  <c:v>45000</c:v>
                </c:pt>
                <c:pt idx="2883">
                  <c:v>400</c:v>
                </c:pt>
                <c:pt idx="2884">
                  <c:v>200</c:v>
                </c:pt>
                <c:pt idx="2885">
                  <c:v>3000</c:v>
                </c:pt>
                <c:pt idx="2886">
                  <c:v>30000</c:v>
                </c:pt>
                <c:pt idx="2887">
                  <c:v>3000</c:v>
                </c:pt>
                <c:pt idx="2888">
                  <c:v>2000</c:v>
                </c:pt>
                <c:pt idx="2889">
                  <c:v>10000</c:v>
                </c:pt>
                <c:pt idx="2890">
                  <c:v>5500</c:v>
                </c:pt>
                <c:pt idx="2891">
                  <c:v>5000</c:v>
                </c:pt>
                <c:pt idx="2892">
                  <c:v>50000</c:v>
                </c:pt>
                <c:pt idx="2893">
                  <c:v>500</c:v>
                </c:pt>
                <c:pt idx="2894">
                  <c:v>3000</c:v>
                </c:pt>
                <c:pt idx="2895">
                  <c:v>12000</c:v>
                </c:pt>
                <c:pt idx="2896">
                  <c:v>7500</c:v>
                </c:pt>
                <c:pt idx="2897">
                  <c:v>10000</c:v>
                </c:pt>
                <c:pt idx="2898">
                  <c:v>5500</c:v>
                </c:pt>
                <c:pt idx="2899">
                  <c:v>750</c:v>
                </c:pt>
                <c:pt idx="2900">
                  <c:v>150000</c:v>
                </c:pt>
                <c:pt idx="2901">
                  <c:v>5000</c:v>
                </c:pt>
                <c:pt idx="2902">
                  <c:v>1500</c:v>
                </c:pt>
                <c:pt idx="2903">
                  <c:v>3500</c:v>
                </c:pt>
                <c:pt idx="2904">
                  <c:v>6000</c:v>
                </c:pt>
                <c:pt idx="2905">
                  <c:v>2500</c:v>
                </c:pt>
                <c:pt idx="2906">
                  <c:v>9600</c:v>
                </c:pt>
                <c:pt idx="2907">
                  <c:v>180000</c:v>
                </c:pt>
                <c:pt idx="2908">
                  <c:v>30000</c:v>
                </c:pt>
                <c:pt idx="2909">
                  <c:v>1800</c:v>
                </c:pt>
                <c:pt idx="2910">
                  <c:v>14440</c:v>
                </c:pt>
                <c:pt idx="2911">
                  <c:v>10000</c:v>
                </c:pt>
                <c:pt idx="2912">
                  <c:v>25000</c:v>
                </c:pt>
                <c:pt idx="2913">
                  <c:v>1000</c:v>
                </c:pt>
                <c:pt idx="2914">
                  <c:v>1850</c:v>
                </c:pt>
                <c:pt idx="2915">
                  <c:v>2000</c:v>
                </c:pt>
                <c:pt idx="2916">
                  <c:v>5000</c:v>
                </c:pt>
                <c:pt idx="2917">
                  <c:v>600</c:v>
                </c:pt>
                <c:pt idx="2918">
                  <c:v>2500</c:v>
                </c:pt>
                <c:pt idx="2919">
                  <c:v>100</c:v>
                </c:pt>
                <c:pt idx="2920">
                  <c:v>500</c:v>
                </c:pt>
                <c:pt idx="2921">
                  <c:v>300</c:v>
                </c:pt>
                <c:pt idx="2922">
                  <c:v>25000</c:v>
                </c:pt>
                <c:pt idx="2923">
                  <c:v>45000</c:v>
                </c:pt>
                <c:pt idx="2924">
                  <c:v>3000</c:v>
                </c:pt>
                <c:pt idx="2925">
                  <c:v>1800</c:v>
                </c:pt>
                <c:pt idx="2926">
                  <c:v>1000</c:v>
                </c:pt>
                <c:pt idx="2927">
                  <c:v>8000</c:v>
                </c:pt>
                <c:pt idx="2928">
                  <c:v>10000</c:v>
                </c:pt>
                <c:pt idx="2929">
                  <c:v>750</c:v>
                </c:pt>
                <c:pt idx="2930">
                  <c:v>3100</c:v>
                </c:pt>
                <c:pt idx="2931">
                  <c:v>2500</c:v>
                </c:pt>
                <c:pt idx="2932">
                  <c:v>2500</c:v>
                </c:pt>
                <c:pt idx="2933">
                  <c:v>3500</c:v>
                </c:pt>
                <c:pt idx="2934">
                  <c:v>1000</c:v>
                </c:pt>
                <c:pt idx="2935">
                  <c:v>1500</c:v>
                </c:pt>
                <c:pt idx="2936">
                  <c:v>4000</c:v>
                </c:pt>
                <c:pt idx="2937">
                  <c:v>8000</c:v>
                </c:pt>
                <c:pt idx="2938">
                  <c:v>2500</c:v>
                </c:pt>
                <c:pt idx="2939">
                  <c:v>25000</c:v>
                </c:pt>
                <c:pt idx="2940">
                  <c:v>200000</c:v>
                </c:pt>
                <c:pt idx="2941">
                  <c:v>3000</c:v>
                </c:pt>
                <c:pt idx="2942">
                  <c:v>10000</c:v>
                </c:pt>
                <c:pt idx="2943">
                  <c:v>50000</c:v>
                </c:pt>
                <c:pt idx="2944">
                  <c:v>2000</c:v>
                </c:pt>
                <c:pt idx="2945">
                  <c:v>25000</c:v>
                </c:pt>
                <c:pt idx="2946">
                  <c:v>500000</c:v>
                </c:pt>
                <c:pt idx="2947">
                  <c:v>1000</c:v>
                </c:pt>
                <c:pt idx="2948">
                  <c:v>5000000</c:v>
                </c:pt>
                <c:pt idx="2949">
                  <c:v>50000</c:v>
                </c:pt>
                <c:pt idx="2950">
                  <c:v>20000</c:v>
                </c:pt>
                <c:pt idx="2951">
                  <c:v>400000</c:v>
                </c:pt>
                <c:pt idx="2952">
                  <c:v>15000</c:v>
                </c:pt>
                <c:pt idx="2953">
                  <c:v>1200</c:v>
                </c:pt>
                <c:pt idx="2954">
                  <c:v>7900</c:v>
                </c:pt>
                <c:pt idx="2955">
                  <c:v>15000</c:v>
                </c:pt>
                <c:pt idx="2956">
                  <c:v>80000</c:v>
                </c:pt>
                <c:pt idx="2957">
                  <c:v>10000</c:v>
                </c:pt>
                <c:pt idx="2958">
                  <c:v>30000000</c:v>
                </c:pt>
                <c:pt idx="2959">
                  <c:v>5000</c:v>
                </c:pt>
                <c:pt idx="2960">
                  <c:v>1000</c:v>
                </c:pt>
                <c:pt idx="2961">
                  <c:v>10000</c:v>
                </c:pt>
                <c:pt idx="2962">
                  <c:v>5000</c:v>
                </c:pt>
                <c:pt idx="2963">
                  <c:v>1500</c:v>
                </c:pt>
                <c:pt idx="2964">
                  <c:v>10000</c:v>
                </c:pt>
                <c:pt idx="2965">
                  <c:v>5000</c:v>
                </c:pt>
                <c:pt idx="2966">
                  <c:v>3500</c:v>
                </c:pt>
                <c:pt idx="2967">
                  <c:v>1000</c:v>
                </c:pt>
                <c:pt idx="2968">
                  <c:v>6000</c:v>
                </c:pt>
                <c:pt idx="2969">
                  <c:v>3200</c:v>
                </c:pt>
                <c:pt idx="2970">
                  <c:v>2000</c:v>
                </c:pt>
                <c:pt idx="2971">
                  <c:v>5000</c:v>
                </c:pt>
                <c:pt idx="2972">
                  <c:v>5000</c:v>
                </c:pt>
                <c:pt idx="2973">
                  <c:v>8000</c:v>
                </c:pt>
                <c:pt idx="2974">
                  <c:v>70</c:v>
                </c:pt>
                <c:pt idx="2975">
                  <c:v>3000</c:v>
                </c:pt>
                <c:pt idx="2976">
                  <c:v>750</c:v>
                </c:pt>
                <c:pt idx="2977">
                  <c:v>5000</c:v>
                </c:pt>
                <c:pt idx="2978">
                  <c:v>3000</c:v>
                </c:pt>
                <c:pt idx="2979">
                  <c:v>4000</c:v>
                </c:pt>
                <c:pt idx="2980">
                  <c:v>5000</c:v>
                </c:pt>
                <c:pt idx="2981">
                  <c:v>116000</c:v>
                </c:pt>
                <c:pt idx="2982">
                  <c:v>25000</c:v>
                </c:pt>
                <c:pt idx="2983">
                  <c:v>10000</c:v>
                </c:pt>
                <c:pt idx="2984">
                  <c:v>2400</c:v>
                </c:pt>
                <c:pt idx="2985">
                  <c:v>25000</c:v>
                </c:pt>
                <c:pt idx="2986">
                  <c:v>1000</c:v>
                </c:pt>
                <c:pt idx="2987">
                  <c:v>20000</c:v>
                </c:pt>
                <c:pt idx="2988">
                  <c:v>10000</c:v>
                </c:pt>
                <c:pt idx="2989">
                  <c:v>8500</c:v>
                </c:pt>
                <c:pt idx="2990">
                  <c:v>3000</c:v>
                </c:pt>
                <c:pt idx="2991">
                  <c:v>1000</c:v>
                </c:pt>
                <c:pt idx="2992">
                  <c:v>300</c:v>
                </c:pt>
                <c:pt idx="2993">
                  <c:v>15000</c:v>
                </c:pt>
                <c:pt idx="2994">
                  <c:v>35000</c:v>
                </c:pt>
                <c:pt idx="2995">
                  <c:v>10000</c:v>
                </c:pt>
                <c:pt idx="2996">
                  <c:v>50000</c:v>
                </c:pt>
                <c:pt idx="2997">
                  <c:v>1350</c:v>
                </c:pt>
                <c:pt idx="2998">
                  <c:v>500</c:v>
                </c:pt>
                <c:pt idx="2999">
                  <c:v>7214</c:v>
                </c:pt>
                <c:pt idx="3000">
                  <c:v>7000</c:v>
                </c:pt>
                <c:pt idx="3001">
                  <c:v>3000</c:v>
                </c:pt>
                <c:pt idx="3002">
                  <c:v>40000</c:v>
                </c:pt>
                <c:pt idx="3003">
                  <c:v>10600</c:v>
                </c:pt>
                <c:pt idx="3004">
                  <c:v>8000</c:v>
                </c:pt>
                <c:pt idx="3005">
                  <c:v>600</c:v>
                </c:pt>
                <c:pt idx="3006">
                  <c:v>3000</c:v>
                </c:pt>
                <c:pt idx="3007">
                  <c:v>25000</c:v>
                </c:pt>
                <c:pt idx="3008">
                  <c:v>1500</c:v>
                </c:pt>
                <c:pt idx="3009">
                  <c:v>300</c:v>
                </c:pt>
                <c:pt idx="3010">
                  <c:v>4000</c:v>
                </c:pt>
                <c:pt idx="3011">
                  <c:v>10000</c:v>
                </c:pt>
                <c:pt idx="3012">
                  <c:v>25000</c:v>
                </c:pt>
                <c:pt idx="3013">
                  <c:v>3400</c:v>
                </c:pt>
                <c:pt idx="3014">
                  <c:v>8500</c:v>
                </c:pt>
                <c:pt idx="3015">
                  <c:v>22000</c:v>
                </c:pt>
                <c:pt idx="3016">
                  <c:v>4200</c:v>
                </c:pt>
                <c:pt idx="3017">
                  <c:v>15000</c:v>
                </c:pt>
                <c:pt idx="3018">
                  <c:v>7000</c:v>
                </c:pt>
                <c:pt idx="3019">
                  <c:v>4500</c:v>
                </c:pt>
                <c:pt idx="3020">
                  <c:v>10000</c:v>
                </c:pt>
                <c:pt idx="3021">
                  <c:v>700</c:v>
                </c:pt>
                <c:pt idx="3022">
                  <c:v>5000</c:v>
                </c:pt>
                <c:pt idx="3023">
                  <c:v>2500</c:v>
                </c:pt>
                <c:pt idx="3024">
                  <c:v>900</c:v>
                </c:pt>
                <c:pt idx="3025">
                  <c:v>40000</c:v>
                </c:pt>
                <c:pt idx="3026">
                  <c:v>5000</c:v>
                </c:pt>
                <c:pt idx="3027">
                  <c:v>30000</c:v>
                </c:pt>
                <c:pt idx="3028">
                  <c:v>1750</c:v>
                </c:pt>
                <c:pt idx="3029">
                  <c:v>1500</c:v>
                </c:pt>
                <c:pt idx="3030">
                  <c:v>1000</c:v>
                </c:pt>
                <c:pt idx="3031">
                  <c:v>3000</c:v>
                </c:pt>
                <c:pt idx="3032">
                  <c:v>100000</c:v>
                </c:pt>
                <c:pt idx="3033">
                  <c:v>25000</c:v>
                </c:pt>
                <c:pt idx="3034">
                  <c:v>25000</c:v>
                </c:pt>
                <c:pt idx="3035">
                  <c:v>500</c:v>
                </c:pt>
                <c:pt idx="3036">
                  <c:v>1000</c:v>
                </c:pt>
                <c:pt idx="3037">
                  <c:v>20000</c:v>
                </c:pt>
                <c:pt idx="3038">
                  <c:v>3000</c:v>
                </c:pt>
                <c:pt idx="3039">
                  <c:v>8300</c:v>
                </c:pt>
                <c:pt idx="3040">
                  <c:v>1500</c:v>
                </c:pt>
                <c:pt idx="3041">
                  <c:v>15000</c:v>
                </c:pt>
                <c:pt idx="3042">
                  <c:v>12000</c:v>
                </c:pt>
                <c:pt idx="3043">
                  <c:v>4000</c:v>
                </c:pt>
                <c:pt idx="3044">
                  <c:v>7900</c:v>
                </c:pt>
                <c:pt idx="3045">
                  <c:v>500</c:v>
                </c:pt>
                <c:pt idx="3046">
                  <c:v>5000</c:v>
                </c:pt>
                <c:pt idx="3047">
                  <c:v>3750</c:v>
                </c:pt>
                <c:pt idx="3048">
                  <c:v>600</c:v>
                </c:pt>
                <c:pt idx="3049">
                  <c:v>3500</c:v>
                </c:pt>
                <c:pt idx="3050">
                  <c:v>50000</c:v>
                </c:pt>
                <c:pt idx="3051">
                  <c:v>10000</c:v>
                </c:pt>
                <c:pt idx="3052">
                  <c:v>300</c:v>
                </c:pt>
                <c:pt idx="3053">
                  <c:v>20000</c:v>
                </c:pt>
                <c:pt idx="3054">
                  <c:v>25000</c:v>
                </c:pt>
                <c:pt idx="3055">
                  <c:v>50000</c:v>
                </c:pt>
                <c:pt idx="3056">
                  <c:v>18000</c:v>
                </c:pt>
                <c:pt idx="3057">
                  <c:v>15000</c:v>
                </c:pt>
                <c:pt idx="3058">
                  <c:v>220000</c:v>
                </c:pt>
                <c:pt idx="3059">
                  <c:v>1000000</c:v>
                </c:pt>
                <c:pt idx="3060">
                  <c:v>10000</c:v>
                </c:pt>
                <c:pt idx="3061">
                  <c:v>3000</c:v>
                </c:pt>
                <c:pt idx="3062">
                  <c:v>75000</c:v>
                </c:pt>
                <c:pt idx="3063">
                  <c:v>25000</c:v>
                </c:pt>
                <c:pt idx="3064">
                  <c:v>350000</c:v>
                </c:pt>
                <c:pt idx="3065">
                  <c:v>8000</c:v>
                </c:pt>
                <c:pt idx="3066">
                  <c:v>250000</c:v>
                </c:pt>
                <c:pt idx="3067">
                  <c:v>1000</c:v>
                </c:pt>
                <c:pt idx="3068">
                  <c:v>10000</c:v>
                </c:pt>
                <c:pt idx="3069">
                  <c:v>12000</c:v>
                </c:pt>
                <c:pt idx="3070">
                  <c:v>12000</c:v>
                </c:pt>
                <c:pt idx="3071">
                  <c:v>2800000</c:v>
                </c:pt>
                <c:pt idx="3072">
                  <c:v>25000</c:v>
                </c:pt>
                <c:pt idx="3073">
                  <c:v>15000</c:v>
                </c:pt>
                <c:pt idx="3074">
                  <c:v>10000</c:v>
                </c:pt>
                <c:pt idx="3075">
                  <c:v>22000</c:v>
                </c:pt>
                <c:pt idx="3076">
                  <c:v>60000</c:v>
                </c:pt>
                <c:pt idx="3077">
                  <c:v>1333666</c:v>
                </c:pt>
                <c:pt idx="3078">
                  <c:v>2000000</c:v>
                </c:pt>
                <c:pt idx="3079">
                  <c:v>1000000</c:v>
                </c:pt>
                <c:pt idx="3080">
                  <c:v>9000</c:v>
                </c:pt>
                <c:pt idx="3081">
                  <c:v>20000</c:v>
                </c:pt>
                <c:pt idx="3082">
                  <c:v>4059</c:v>
                </c:pt>
                <c:pt idx="3083">
                  <c:v>25000</c:v>
                </c:pt>
                <c:pt idx="3084">
                  <c:v>20000</c:v>
                </c:pt>
                <c:pt idx="3085">
                  <c:v>20000</c:v>
                </c:pt>
                <c:pt idx="3086">
                  <c:v>65000</c:v>
                </c:pt>
                <c:pt idx="3087">
                  <c:v>25000</c:v>
                </c:pt>
                <c:pt idx="3088">
                  <c:v>225000</c:v>
                </c:pt>
                <c:pt idx="3089">
                  <c:v>5000</c:v>
                </c:pt>
                <c:pt idx="3090">
                  <c:v>100000</c:v>
                </c:pt>
                <c:pt idx="3091">
                  <c:v>4000</c:v>
                </c:pt>
                <c:pt idx="3092">
                  <c:v>100000</c:v>
                </c:pt>
                <c:pt idx="3093">
                  <c:v>14920</c:v>
                </c:pt>
                <c:pt idx="3094">
                  <c:v>20000</c:v>
                </c:pt>
                <c:pt idx="3095">
                  <c:v>10000</c:v>
                </c:pt>
                <c:pt idx="3096">
                  <c:v>48725</c:v>
                </c:pt>
                <c:pt idx="3097">
                  <c:v>2000</c:v>
                </c:pt>
                <c:pt idx="3098">
                  <c:v>12000</c:v>
                </c:pt>
                <c:pt idx="3099">
                  <c:v>2500</c:v>
                </c:pt>
                <c:pt idx="3100">
                  <c:v>16000</c:v>
                </c:pt>
                <c:pt idx="3101">
                  <c:v>4100</c:v>
                </c:pt>
                <c:pt idx="3102">
                  <c:v>4000</c:v>
                </c:pt>
                <c:pt idx="3103">
                  <c:v>5845</c:v>
                </c:pt>
                <c:pt idx="3104">
                  <c:v>1000</c:v>
                </c:pt>
                <c:pt idx="3105">
                  <c:v>40000</c:v>
                </c:pt>
                <c:pt idx="3106">
                  <c:v>50000</c:v>
                </c:pt>
                <c:pt idx="3107">
                  <c:v>26500</c:v>
                </c:pt>
                <c:pt idx="3108">
                  <c:v>25000</c:v>
                </c:pt>
                <c:pt idx="3109">
                  <c:v>20000</c:v>
                </c:pt>
                <c:pt idx="3110">
                  <c:v>11000</c:v>
                </c:pt>
                <c:pt idx="3111">
                  <c:v>109225</c:v>
                </c:pt>
                <c:pt idx="3112">
                  <c:v>75000</c:v>
                </c:pt>
                <c:pt idx="3113">
                  <c:v>10000</c:v>
                </c:pt>
                <c:pt idx="3114">
                  <c:v>750</c:v>
                </c:pt>
                <c:pt idx="3115">
                  <c:v>1000</c:v>
                </c:pt>
                <c:pt idx="3116">
                  <c:v>500000</c:v>
                </c:pt>
                <c:pt idx="3117">
                  <c:v>10000</c:v>
                </c:pt>
                <c:pt idx="3118">
                  <c:v>1300000</c:v>
                </c:pt>
                <c:pt idx="3119">
                  <c:v>1500</c:v>
                </c:pt>
                <c:pt idx="3120">
                  <c:v>199</c:v>
                </c:pt>
                <c:pt idx="3121">
                  <c:v>125000</c:v>
                </c:pt>
                <c:pt idx="3122">
                  <c:v>800000</c:v>
                </c:pt>
                <c:pt idx="3123">
                  <c:v>1500000</c:v>
                </c:pt>
                <c:pt idx="3124">
                  <c:v>25000</c:v>
                </c:pt>
                <c:pt idx="3125">
                  <c:v>100000</c:v>
                </c:pt>
                <c:pt idx="3126">
                  <c:v>15000</c:v>
                </c:pt>
                <c:pt idx="3127">
                  <c:v>1250</c:v>
                </c:pt>
                <c:pt idx="3128">
                  <c:v>10000</c:v>
                </c:pt>
                <c:pt idx="3129">
                  <c:v>4100</c:v>
                </c:pt>
                <c:pt idx="3130">
                  <c:v>30000</c:v>
                </c:pt>
                <c:pt idx="3131">
                  <c:v>500</c:v>
                </c:pt>
                <c:pt idx="3132">
                  <c:v>1000</c:v>
                </c:pt>
                <c:pt idx="3133">
                  <c:v>777</c:v>
                </c:pt>
                <c:pt idx="3134">
                  <c:v>500</c:v>
                </c:pt>
                <c:pt idx="3135">
                  <c:v>1500</c:v>
                </c:pt>
                <c:pt idx="3136">
                  <c:v>200</c:v>
                </c:pt>
                <c:pt idx="3137">
                  <c:v>50000</c:v>
                </c:pt>
                <c:pt idx="3138">
                  <c:v>10000</c:v>
                </c:pt>
                <c:pt idx="3139">
                  <c:v>500</c:v>
                </c:pt>
                <c:pt idx="3140">
                  <c:v>2750</c:v>
                </c:pt>
                <c:pt idx="3141">
                  <c:v>700</c:v>
                </c:pt>
                <c:pt idx="3142">
                  <c:v>10000</c:v>
                </c:pt>
                <c:pt idx="3143">
                  <c:v>25000</c:v>
                </c:pt>
                <c:pt idx="3144">
                  <c:v>50000</c:v>
                </c:pt>
                <c:pt idx="3145">
                  <c:v>20000</c:v>
                </c:pt>
                <c:pt idx="3146">
                  <c:v>1800</c:v>
                </c:pt>
                <c:pt idx="3147">
                  <c:v>1250</c:v>
                </c:pt>
                <c:pt idx="3148">
                  <c:v>3500</c:v>
                </c:pt>
                <c:pt idx="3149">
                  <c:v>3500</c:v>
                </c:pt>
                <c:pt idx="3150">
                  <c:v>2200</c:v>
                </c:pt>
                <c:pt idx="3151">
                  <c:v>3000</c:v>
                </c:pt>
                <c:pt idx="3152">
                  <c:v>7000</c:v>
                </c:pt>
                <c:pt idx="3153">
                  <c:v>5000</c:v>
                </c:pt>
                <c:pt idx="3154">
                  <c:v>5500</c:v>
                </c:pt>
                <c:pt idx="3155">
                  <c:v>4000</c:v>
                </c:pt>
                <c:pt idx="3156">
                  <c:v>5000</c:v>
                </c:pt>
                <c:pt idx="3157">
                  <c:v>1500</c:v>
                </c:pt>
                <c:pt idx="3158">
                  <c:v>4500</c:v>
                </c:pt>
                <c:pt idx="3159">
                  <c:v>2000</c:v>
                </c:pt>
                <c:pt idx="3160">
                  <c:v>4000</c:v>
                </c:pt>
                <c:pt idx="3161">
                  <c:v>13000</c:v>
                </c:pt>
                <c:pt idx="3162">
                  <c:v>2500</c:v>
                </c:pt>
                <c:pt idx="3163">
                  <c:v>750</c:v>
                </c:pt>
                <c:pt idx="3164">
                  <c:v>35000</c:v>
                </c:pt>
                <c:pt idx="3165">
                  <c:v>3000</c:v>
                </c:pt>
                <c:pt idx="3166">
                  <c:v>2500</c:v>
                </c:pt>
                <c:pt idx="3167">
                  <c:v>8000</c:v>
                </c:pt>
                <c:pt idx="3168">
                  <c:v>2000</c:v>
                </c:pt>
                <c:pt idx="3169">
                  <c:v>7000</c:v>
                </c:pt>
                <c:pt idx="3170">
                  <c:v>2000</c:v>
                </c:pt>
                <c:pt idx="3171">
                  <c:v>10000</c:v>
                </c:pt>
                <c:pt idx="3172">
                  <c:v>3000</c:v>
                </c:pt>
                <c:pt idx="3173">
                  <c:v>5000</c:v>
                </c:pt>
                <c:pt idx="3174">
                  <c:v>1900</c:v>
                </c:pt>
                <c:pt idx="3175">
                  <c:v>2500</c:v>
                </c:pt>
                <c:pt idx="3176">
                  <c:v>1500</c:v>
                </c:pt>
                <c:pt idx="3177">
                  <c:v>4200</c:v>
                </c:pt>
                <c:pt idx="3178">
                  <c:v>1200</c:v>
                </c:pt>
                <c:pt idx="3179">
                  <c:v>500</c:v>
                </c:pt>
                <c:pt idx="3180">
                  <c:v>7000</c:v>
                </c:pt>
                <c:pt idx="3181">
                  <c:v>2500</c:v>
                </c:pt>
                <c:pt idx="3182">
                  <c:v>4300</c:v>
                </c:pt>
                <c:pt idx="3183">
                  <c:v>1000</c:v>
                </c:pt>
                <c:pt idx="3184">
                  <c:v>3200</c:v>
                </c:pt>
                <c:pt idx="3185">
                  <c:v>15000</c:v>
                </c:pt>
                <c:pt idx="3186">
                  <c:v>200</c:v>
                </c:pt>
                <c:pt idx="3187">
                  <c:v>55000</c:v>
                </c:pt>
                <c:pt idx="3188">
                  <c:v>4000</c:v>
                </c:pt>
                <c:pt idx="3189">
                  <c:v>3750</c:v>
                </c:pt>
                <c:pt idx="3190">
                  <c:v>10000</c:v>
                </c:pt>
                <c:pt idx="3191">
                  <c:v>5000</c:v>
                </c:pt>
                <c:pt idx="3192">
                  <c:v>11000</c:v>
                </c:pt>
                <c:pt idx="3193">
                  <c:v>3500</c:v>
                </c:pt>
                <c:pt idx="3194">
                  <c:v>3000000</c:v>
                </c:pt>
                <c:pt idx="3195">
                  <c:v>10000</c:v>
                </c:pt>
                <c:pt idx="3196">
                  <c:v>30000</c:v>
                </c:pt>
                <c:pt idx="3197">
                  <c:v>5000</c:v>
                </c:pt>
                <c:pt idx="3198">
                  <c:v>50000</c:v>
                </c:pt>
                <c:pt idx="3199">
                  <c:v>2000</c:v>
                </c:pt>
                <c:pt idx="3200">
                  <c:v>5000</c:v>
                </c:pt>
                <c:pt idx="3201">
                  <c:v>1000</c:v>
                </c:pt>
                <c:pt idx="3202">
                  <c:v>500</c:v>
                </c:pt>
                <c:pt idx="3203">
                  <c:v>8000</c:v>
                </c:pt>
                <c:pt idx="3204">
                  <c:v>5000</c:v>
                </c:pt>
                <c:pt idx="3205">
                  <c:v>5500</c:v>
                </c:pt>
                <c:pt idx="3206">
                  <c:v>5000</c:v>
                </c:pt>
                <c:pt idx="3207">
                  <c:v>9500</c:v>
                </c:pt>
                <c:pt idx="3208">
                  <c:v>3000</c:v>
                </c:pt>
                <c:pt idx="3209">
                  <c:v>23000</c:v>
                </c:pt>
                <c:pt idx="3210">
                  <c:v>4000</c:v>
                </c:pt>
                <c:pt idx="3211">
                  <c:v>6000</c:v>
                </c:pt>
                <c:pt idx="3212">
                  <c:v>12000</c:v>
                </c:pt>
                <c:pt idx="3213">
                  <c:v>35000</c:v>
                </c:pt>
                <c:pt idx="3214">
                  <c:v>2000</c:v>
                </c:pt>
                <c:pt idx="3215">
                  <c:v>4500</c:v>
                </c:pt>
                <c:pt idx="3216">
                  <c:v>12000</c:v>
                </c:pt>
                <c:pt idx="3217">
                  <c:v>20000</c:v>
                </c:pt>
                <c:pt idx="3218">
                  <c:v>15000</c:v>
                </c:pt>
                <c:pt idx="3219">
                  <c:v>4000</c:v>
                </c:pt>
                <c:pt idx="3220">
                  <c:v>2500</c:v>
                </c:pt>
                <c:pt idx="3221">
                  <c:v>3100</c:v>
                </c:pt>
                <c:pt idx="3222">
                  <c:v>30000</c:v>
                </c:pt>
                <c:pt idx="3223">
                  <c:v>2000</c:v>
                </c:pt>
                <c:pt idx="3224">
                  <c:v>1200</c:v>
                </c:pt>
                <c:pt idx="3225">
                  <c:v>1200</c:v>
                </c:pt>
                <c:pt idx="3226">
                  <c:v>7000</c:v>
                </c:pt>
                <c:pt idx="3227">
                  <c:v>20000</c:v>
                </c:pt>
                <c:pt idx="3228">
                  <c:v>2600</c:v>
                </c:pt>
                <c:pt idx="3229">
                  <c:v>1000</c:v>
                </c:pt>
                <c:pt idx="3230">
                  <c:v>1000</c:v>
                </c:pt>
                <c:pt idx="3231">
                  <c:v>5000</c:v>
                </c:pt>
                <c:pt idx="3232">
                  <c:v>4000</c:v>
                </c:pt>
                <c:pt idx="3233">
                  <c:v>15000</c:v>
                </c:pt>
                <c:pt idx="3234">
                  <c:v>20000</c:v>
                </c:pt>
                <c:pt idx="3235">
                  <c:v>35000</c:v>
                </c:pt>
                <c:pt idx="3236">
                  <c:v>2800</c:v>
                </c:pt>
                <c:pt idx="3237">
                  <c:v>5862</c:v>
                </c:pt>
                <c:pt idx="3238">
                  <c:v>3000</c:v>
                </c:pt>
                <c:pt idx="3239">
                  <c:v>8500</c:v>
                </c:pt>
                <c:pt idx="3240">
                  <c:v>10000</c:v>
                </c:pt>
                <c:pt idx="3241">
                  <c:v>8000</c:v>
                </c:pt>
                <c:pt idx="3242">
                  <c:v>1600</c:v>
                </c:pt>
                <c:pt idx="3243">
                  <c:v>21000</c:v>
                </c:pt>
                <c:pt idx="3244">
                  <c:v>10000</c:v>
                </c:pt>
                <c:pt idx="3245">
                  <c:v>2500</c:v>
                </c:pt>
                <c:pt idx="3246">
                  <c:v>12000</c:v>
                </c:pt>
                <c:pt idx="3247">
                  <c:v>5500</c:v>
                </c:pt>
                <c:pt idx="3248">
                  <c:v>25000</c:v>
                </c:pt>
                <c:pt idx="3249">
                  <c:v>1500</c:v>
                </c:pt>
                <c:pt idx="3250">
                  <c:v>2250</c:v>
                </c:pt>
                <c:pt idx="3251">
                  <c:v>20000</c:v>
                </c:pt>
                <c:pt idx="3252">
                  <c:v>13000</c:v>
                </c:pt>
                <c:pt idx="3253">
                  <c:v>300</c:v>
                </c:pt>
                <c:pt idx="3254">
                  <c:v>10000</c:v>
                </c:pt>
                <c:pt idx="3255">
                  <c:v>2000</c:v>
                </c:pt>
                <c:pt idx="3256">
                  <c:v>7000</c:v>
                </c:pt>
                <c:pt idx="3257">
                  <c:v>23000</c:v>
                </c:pt>
                <c:pt idx="3258">
                  <c:v>5000</c:v>
                </c:pt>
                <c:pt idx="3259">
                  <c:v>3300</c:v>
                </c:pt>
                <c:pt idx="3260">
                  <c:v>12200</c:v>
                </c:pt>
                <c:pt idx="3261">
                  <c:v>2500</c:v>
                </c:pt>
                <c:pt idx="3262">
                  <c:v>2500</c:v>
                </c:pt>
                <c:pt idx="3263">
                  <c:v>2700</c:v>
                </c:pt>
                <c:pt idx="3264">
                  <c:v>6000</c:v>
                </c:pt>
                <c:pt idx="3265">
                  <c:v>15000</c:v>
                </c:pt>
                <c:pt idx="3266">
                  <c:v>2000</c:v>
                </c:pt>
                <c:pt idx="3267">
                  <c:v>8000</c:v>
                </c:pt>
                <c:pt idx="3268">
                  <c:v>1800</c:v>
                </c:pt>
                <c:pt idx="3269">
                  <c:v>1500</c:v>
                </c:pt>
                <c:pt idx="3270">
                  <c:v>10000</c:v>
                </c:pt>
                <c:pt idx="3271">
                  <c:v>4000</c:v>
                </c:pt>
                <c:pt idx="3272">
                  <c:v>15500</c:v>
                </c:pt>
                <c:pt idx="3273">
                  <c:v>1800</c:v>
                </c:pt>
                <c:pt idx="3274">
                  <c:v>4500</c:v>
                </c:pt>
                <c:pt idx="3275">
                  <c:v>5000</c:v>
                </c:pt>
                <c:pt idx="3276">
                  <c:v>2500</c:v>
                </c:pt>
                <c:pt idx="3277">
                  <c:v>5800</c:v>
                </c:pt>
                <c:pt idx="3278">
                  <c:v>2000</c:v>
                </c:pt>
                <c:pt idx="3279">
                  <c:v>5000</c:v>
                </c:pt>
                <c:pt idx="3280">
                  <c:v>31000</c:v>
                </c:pt>
                <c:pt idx="3281">
                  <c:v>800</c:v>
                </c:pt>
                <c:pt idx="3282">
                  <c:v>3000</c:v>
                </c:pt>
                <c:pt idx="3283">
                  <c:v>4999</c:v>
                </c:pt>
                <c:pt idx="3284">
                  <c:v>15000</c:v>
                </c:pt>
                <c:pt idx="3285">
                  <c:v>2500</c:v>
                </c:pt>
                <c:pt idx="3286">
                  <c:v>10000</c:v>
                </c:pt>
                <c:pt idx="3287">
                  <c:v>500</c:v>
                </c:pt>
                <c:pt idx="3288">
                  <c:v>2000</c:v>
                </c:pt>
                <c:pt idx="3289">
                  <c:v>500</c:v>
                </c:pt>
                <c:pt idx="3290">
                  <c:v>101</c:v>
                </c:pt>
                <c:pt idx="3291">
                  <c:v>4500</c:v>
                </c:pt>
                <c:pt idx="3292">
                  <c:v>600</c:v>
                </c:pt>
                <c:pt idx="3293">
                  <c:v>700</c:v>
                </c:pt>
                <c:pt idx="3294">
                  <c:v>1500</c:v>
                </c:pt>
                <c:pt idx="3295">
                  <c:v>5500</c:v>
                </c:pt>
                <c:pt idx="3296">
                  <c:v>10000</c:v>
                </c:pt>
                <c:pt idx="3297">
                  <c:v>3000</c:v>
                </c:pt>
                <c:pt idx="3298">
                  <c:v>3000</c:v>
                </c:pt>
                <c:pt idx="3299">
                  <c:v>3000</c:v>
                </c:pt>
                <c:pt idx="3300">
                  <c:v>8400</c:v>
                </c:pt>
                <c:pt idx="3301">
                  <c:v>1800</c:v>
                </c:pt>
                <c:pt idx="3302">
                  <c:v>15000</c:v>
                </c:pt>
                <c:pt idx="3303">
                  <c:v>4000</c:v>
                </c:pt>
                <c:pt idx="3304">
                  <c:v>1500</c:v>
                </c:pt>
                <c:pt idx="3305">
                  <c:v>1000</c:v>
                </c:pt>
                <c:pt idx="3306">
                  <c:v>3500</c:v>
                </c:pt>
                <c:pt idx="3307">
                  <c:v>350</c:v>
                </c:pt>
                <c:pt idx="3308">
                  <c:v>6500</c:v>
                </c:pt>
                <c:pt idx="3309">
                  <c:v>2500</c:v>
                </c:pt>
                <c:pt idx="3310">
                  <c:v>2500</c:v>
                </c:pt>
                <c:pt idx="3311">
                  <c:v>2000</c:v>
                </c:pt>
                <c:pt idx="3312">
                  <c:v>800</c:v>
                </c:pt>
                <c:pt idx="3313">
                  <c:v>4000</c:v>
                </c:pt>
                <c:pt idx="3314">
                  <c:v>11737</c:v>
                </c:pt>
                <c:pt idx="3315">
                  <c:v>1050</c:v>
                </c:pt>
                <c:pt idx="3316">
                  <c:v>2000</c:v>
                </c:pt>
                <c:pt idx="3317">
                  <c:v>500</c:v>
                </c:pt>
                <c:pt idx="3318">
                  <c:v>2500</c:v>
                </c:pt>
                <c:pt idx="3319">
                  <c:v>500</c:v>
                </c:pt>
                <c:pt idx="3320">
                  <c:v>3300</c:v>
                </c:pt>
                <c:pt idx="3321">
                  <c:v>1000</c:v>
                </c:pt>
                <c:pt idx="3322">
                  <c:v>1500</c:v>
                </c:pt>
                <c:pt idx="3323">
                  <c:v>400</c:v>
                </c:pt>
                <c:pt idx="3324">
                  <c:v>8000</c:v>
                </c:pt>
                <c:pt idx="3325">
                  <c:v>800</c:v>
                </c:pt>
                <c:pt idx="3326">
                  <c:v>1800</c:v>
                </c:pt>
                <c:pt idx="3327">
                  <c:v>1000</c:v>
                </c:pt>
                <c:pt idx="3328">
                  <c:v>1500</c:v>
                </c:pt>
                <c:pt idx="3329">
                  <c:v>5000</c:v>
                </c:pt>
                <c:pt idx="3330">
                  <c:v>6000</c:v>
                </c:pt>
                <c:pt idx="3331">
                  <c:v>3500</c:v>
                </c:pt>
                <c:pt idx="3332">
                  <c:v>3871</c:v>
                </c:pt>
                <c:pt idx="3333">
                  <c:v>5000</c:v>
                </c:pt>
                <c:pt idx="3334">
                  <c:v>250</c:v>
                </c:pt>
                <c:pt idx="3335">
                  <c:v>2500</c:v>
                </c:pt>
                <c:pt idx="3336">
                  <c:v>15000</c:v>
                </c:pt>
                <c:pt idx="3337">
                  <c:v>8000</c:v>
                </c:pt>
                <c:pt idx="3338">
                  <c:v>3000</c:v>
                </c:pt>
                <c:pt idx="3339">
                  <c:v>3350</c:v>
                </c:pt>
                <c:pt idx="3340">
                  <c:v>6000</c:v>
                </c:pt>
                <c:pt idx="3341">
                  <c:v>700</c:v>
                </c:pt>
                <c:pt idx="3342">
                  <c:v>4500</c:v>
                </c:pt>
                <c:pt idx="3343">
                  <c:v>500</c:v>
                </c:pt>
                <c:pt idx="3344">
                  <c:v>1500</c:v>
                </c:pt>
                <c:pt idx="3345">
                  <c:v>2000</c:v>
                </c:pt>
                <c:pt idx="3346">
                  <c:v>5500</c:v>
                </c:pt>
                <c:pt idx="3347">
                  <c:v>1000</c:v>
                </c:pt>
                <c:pt idx="3348">
                  <c:v>3500</c:v>
                </c:pt>
                <c:pt idx="3349">
                  <c:v>5000</c:v>
                </c:pt>
                <c:pt idx="3350">
                  <c:v>5000</c:v>
                </c:pt>
                <c:pt idx="3351">
                  <c:v>500</c:v>
                </c:pt>
                <c:pt idx="3352">
                  <c:v>3000</c:v>
                </c:pt>
                <c:pt idx="3353">
                  <c:v>1750</c:v>
                </c:pt>
                <c:pt idx="3354">
                  <c:v>1500</c:v>
                </c:pt>
                <c:pt idx="3355">
                  <c:v>2000</c:v>
                </c:pt>
                <c:pt idx="3356">
                  <c:v>10000</c:v>
                </c:pt>
                <c:pt idx="3357">
                  <c:v>4000</c:v>
                </c:pt>
                <c:pt idx="3358">
                  <c:v>9000</c:v>
                </c:pt>
                <c:pt idx="3359">
                  <c:v>5000</c:v>
                </c:pt>
                <c:pt idx="3360">
                  <c:v>500</c:v>
                </c:pt>
                <c:pt idx="3361">
                  <c:v>7750</c:v>
                </c:pt>
                <c:pt idx="3362">
                  <c:v>3000</c:v>
                </c:pt>
                <c:pt idx="3363">
                  <c:v>2500</c:v>
                </c:pt>
                <c:pt idx="3364">
                  <c:v>500</c:v>
                </c:pt>
                <c:pt idx="3365">
                  <c:v>750</c:v>
                </c:pt>
                <c:pt idx="3366">
                  <c:v>1000</c:v>
                </c:pt>
                <c:pt idx="3367">
                  <c:v>5000</c:v>
                </c:pt>
                <c:pt idx="3368">
                  <c:v>1500</c:v>
                </c:pt>
                <c:pt idx="3369">
                  <c:v>200</c:v>
                </c:pt>
                <c:pt idx="3370">
                  <c:v>1000</c:v>
                </c:pt>
                <c:pt idx="3371">
                  <c:v>2000</c:v>
                </c:pt>
                <c:pt idx="3372">
                  <c:v>3500</c:v>
                </c:pt>
                <c:pt idx="3373">
                  <c:v>3000</c:v>
                </c:pt>
                <c:pt idx="3374">
                  <c:v>8000</c:v>
                </c:pt>
                <c:pt idx="3375">
                  <c:v>8000</c:v>
                </c:pt>
                <c:pt idx="3376">
                  <c:v>550</c:v>
                </c:pt>
                <c:pt idx="3377">
                  <c:v>2000</c:v>
                </c:pt>
                <c:pt idx="3378">
                  <c:v>3000</c:v>
                </c:pt>
                <c:pt idx="3379">
                  <c:v>4000</c:v>
                </c:pt>
                <c:pt idx="3380">
                  <c:v>3500</c:v>
                </c:pt>
                <c:pt idx="3381">
                  <c:v>1750</c:v>
                </c:pt>
                <c:pt idx="3382">
                  <c:v>6000</c:v>
                </c:pt>
                <c:pt idx="3383">
                  <c:v>2000</c:v>
                </c:pt>
                <c:pt idx="3384">
                  <c:v>2000</c:v>
                </c:pt>
                <c:pt idx="3385">
                  <c:v>3000</c:v>
                </c:pt>
                <c:pt idx="3386">
                  <c:v>1500</c:v>
                </c:pt>
                <c:pt idx="3387">
                  <c:v>10000</c:v>
                </c:pt>
                <c:pt idx="3388">
                  <c:v>1500</c:v>
                </c:pt>
                <c:pt idx="3389">
                  <c:v>500</c:v>
                </c:pt>
                <c:pt idx="3390">
                  <c:v>500</c:v>
                </c:pt>
                <c:pt idx="3391">
                  <c:v>1500</c:v>
                </c:pt>
                <c:pt idx="3392">
                  <c:v>550</c:v>
                </c:pt>
                <c:pt idx="3393">
                  <c:v>500</c:v>
                </c:pt>
                <c:pt idx="3394">
                  <c:v>1500</c:v>
                </c:pt>
                <c:pt idx="3395">
                  <c:v>250</c:v>
                </c:pt>
                <c:pt idx="3396">
                  <c:v>4000</c:v>
                </c:pt>
                <c:pt idx="3397">
                  <c:v>1200</c:v>
                </c:pt>
                <c:pt idx="3398">
                  <c:v>10000</c:v>
                </c:pt>
                <c:pt idx="3399">
                  <c:v>2900</c:v>
                </c:pt>
                <c:pt idx="3400">
                  <c:v>15000</c:v>
                </c:pt>
                <c:pt idx="3401">
                  <c:v>2000</c:v>
                </c:pt>
                <c:pt idx="3402">
                  <c:v>500</c:v>
                </c:pt>
                <c:pt idx="3403">
                  <c:v>350</c:v>
                </c:pt>
                <c:pt idx="3404">
                  <c:v>10000</c:v>
                </c:pt>
                <c:pt idx="3405">
                  <c:v>2000</c:v>
                </c:pt>
                <c:pt idx="3406">
                  <c:v>500</c:v>
                </c:pt>
                <c:pt idx="3407">
                  <c:v>500</c:v>
                </c:pt>
                <c:pt idx="3408">
                  <c:v>3000</c:v>
                </c:pt>
                <c:pt idx="3409">
                  <c:v>15000</c:v>
                </c:pt>
                <c:pt idx="3410">
                  <c:v>3000</c:v>
                </c:pt>
                <c:pt idx="3411">
                  <c:v>500</c:v>
                </c:pt>
                <c:pt idx="3412">
                  <c:v>3000</c:v>
                </c:pt>
                <c:pt idx="3413">
                  <c:v>200</c:v>
                </c:pt>
                <c:pt idx="3414">
                  <c:v>4000</c:v>
                </c:pt>
                <c:pt idx="3415">
                  <c:v>1700</c:v>
                </c:pt>
                <c:pt idx="3416">
                  <c:v>4000</c:v>
                </c:pt>
                <c:pt idx="3417">
                  <c:v>2750</c:v>
                </c:pt>
                <c:pt idx="3418">
                  <c:v>700</c:v>
                </c:pt>
                <c:pt idx="3419">
                  <c:v>10000</c:v>
                </c:pt>
                <c:pt idx="3420">
                  <c:v>3000</c:v>
                </c:pt>
                <c:pt idx="3421">
                  <c:v>250</c:v>
                </c:pt>
                <c:pt idx="3422">
                  <c:v>6000</c:v>
                </c:pt>
                <c:pt idx="3423">
                  <c:v>30000</c:v>
                </c:pt>
                <c:pt idx="3424">
                  <c:v>3750</c:v>
                </c:pt>
                <c:pt idx="3425">
                  <c:v>1500</c:v>
                </c:pt>
                <c:pt idx="3426">
                  <c:v>2000</c:v>
                </c:pt>
                <c:pt idx="3427">
                  <c:v>150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9500</c:v>
                </c:pt>
                <c:pt idx="3432">
                  <c:v>10000</c:v>
                </c:pt>
                <c:pt idx="3433">
                  <c:v>1000</c:v>
                </c:pt>
                <c:pt idx="3434">
                  <c:v>5000</c:v>
                </c:pt>
                <c:pt idx="3435">
                  <c:v>3000</c:v>
                </c:pt>
                <c:pt idx="3436">
                  <c:v>2500</c:v>
                </c:pt>
                <c:pt idx="3437">
                  <c:v>1200</c:v>
                </c:pt>
                <c:pt idx="3438">
                  <c:v>5000</c:v>
                </c:pt>
                <c:pt idx="3439">
                  <c:v>2500</c:v>
                </c:pt>
                <c:pt idx="3440">
                  <c:v>250</c:v>
                </c:pt>
                <c:pt idx="3441">
                  <c:v>1000</c:v>
                </c:pt>
                <c:pt idx="3442">
                  <c:v>300</c:v>
                </c:pt>
                <c:pt idx="3443">
                  <c:v>2000</c:v>
                </c:pt>
                <c:pt idx="3444">
                  <c:v>1000</c:v>
                </c:pt>
                <c:pt idx="3445">
                  <c:v>1000</c:v>
                </c:pt>
                <c:pt idx="3446">
                  <c:v>2100</c:v>
                </c:pt>
                <c:pt idx="3447">
                  <c:v>800</c:v>
                </c:pt>
                <c:pt idx="3448">
                  <c:v>500</c:v>
                </c:pt>
                <c:pt idx="3449">
                  <c:v>650</c:v>
                </c:pt>
                <c:pt idx="3450">
                  <c:v>1000</c:v>
                </c:pt>
                <c:pt idx="3451">
                  <c:v>300</c:v>
                </c:pt>
                <c:pt idx="3452">
                  <c:v>700</c:v>
                </c:pt>
                <c:pt idx="3453">
                  <c:v>10000</c:v>
                </c:pt>
                <c:pt idx="3454">
                  <c:v>3000</c:v>
                </c:pt>
                <c:pt idx="3455">
                  <c:v>2000</c:v>
                </c:pt>
                <c:pt idx="3456">
                  <c:v>978</c:v>
                </c:pt>
                <c:pt idx="3457">
                  <c:v>500</c:v>
                </c:pt>
                <c:pt idx="3458">
                  <c:v>500</c:v>
                </c:pt>
                <c:pt idx="3459">
                  <c:v>500</c:v>
                </c:pt>
                <c:pt idx="3460">
                  <c:v>250</c:v>
                </c:pt>
                <c:pt idx="3461">
                  <c:v>10000</c:v>
                </c:pt>
                <c:pt idx="3462">
                  <c:v>5000</c:v>
                </c:pt>
                <c:pt idx="3463">
                  <c:v>2000</c:v>
                </c:pt>
                <c:pt idx="3464">
                  <c:v>3500</c:v>
                </c:pt>
                <c:pt idx="3465">
                  <c:v>3000</c:v>
                </c:pt>
                <c:pt idx="3466">
                  <c:v>10000</c:v>
                </c:pt>
                <c:pt idx="3467">
                  <c:v>2800</c:v>
                </c:pt>
                <c:pt idx="3468">
                  <c:v>250</c:v>
                </c:pt>
                <c:pt idx="3469">
                  <c:v>500</c:v>
                </c:pt>
                <c:pt idx="3470">
                  <c:v>2000</c:v>
                </c:pt>
                <c:pt idx="3471">
                  <c:v>4900</c:v>
                </c:pt>
                <c:pt idx="3472">
                  <c:v>2000</c:v>
                </c:pt>
                <c:pt idx="3473">
                  <c:v>300</c:v>
                </c:pt>
                <c:pt idx="3474">
                  <c:v>300</c:v>
                </c:pt>
                <c:pt idx="3475">
                  <c:v>1800</c:v>
                </c:pt>
                <c:pt idx="3476">
                  <c:v>2000</c:v>
                </c:pt>
                <c:pt idx="3477">
                  <c:v>1500</c:v>
                </c:pt>
                <c:pt idx="3478">
                  <c:v>1500</c:v>
                </c:pt>
                <c:pt idx="3479">
                  <c:v>10000</c:v>
                </c:pt>
                <c:pt idx="3480">
                  <c:v>3000</c:v>
                </c:pt>
                <c:pt idx="3481">
                  <c:v>3350</c:v>
                </c:pt>
                <c:pt idx="3482">
                  <c:v>2500</c:v>
                </c:pt>
                <c:pt idx="3483">
                  <c:v>1650</c:v>
                </c:pt>
                <c:pt idx="3484">
                  <c:v>3000</c:v>
                </c:pt>
                <c:pt idx="3485">
                  <c:v>2000</c:v>
                </c:pt>
                <c:pt idx="3486">
                  <c:v>3000</c:v>
                </c:pt>
                <c:pt idx="3487">
                  <c:v>5000</c:v>
                </c:pt>
                <c:pt idx="3488">
                  <c:v>1000</c:v>
                </c:pt>
                <c:pt idx="3489">
                  <c:v>500</c:v>
                </c:pt>
                <c:pt idx="3490">
                  <c:v>3800</c:v>
                </c:pt>
                <c:pt idx="3491">
                  <c:v>1500</c:v>
                </c:pt>
                <c:pt idx="3492">
                  <c:v>400</c:v>
                </c:pt>
                <c:pt idx="3493">
                  <c:v>5000</c:v>
                </c:pt>
                <c:pt idx="3494">
                  <c:v>3000</c:v>
                </c:pt>
                <c:pt idx="3495">
                  <c:v>1551</c:v>
                </c:pt>
                <c:pt idx="3496">
                  <c:v>1650</c:v>
                </c:pt>
                <c:pt idx="3497">
                  <c:v>2000</c:v>
                </c:pt>
                <c:pt idx="3498">
                  <c:v>1000</c:v>
                </c:pt>
                <c:pt idx="3499">
                  <c:v>1500</c:v>
                </c:pt>
                <c:pt idx="3500">
                  <c:v>4000</c:v>
                </c:pt>
                <c:pt idx="3501">
                  <c:v>2500</c:v>
                </c:pt>
                <c:pt idx="3502">
                  <c:v>1000</c:v>
                </c:pt>
                <c:pt idx="3503">
                  <c:v>2500</c:v>
                </c:pt>
                <c:pt idx="3504">
                  <c:v>3000</c:v>
                </c:pt>
                <c:pt idx="3505">
                  <c:v>10000</c:v>
                </c:pt>
                <c:pt idx="3506">
                  <c:v>100</c:v>
                </c:pt>
                <c:pt idx="3507">
                  <c:v>3000</c:v>
                </c:pt>
                <c:pt idx="3508">
                  <c:v>900</c:v>
                </c:pt>
                <c:pt idx="3509">
                  <c:v>1500</c:v>
                </c:pt>
                <c:pt idx="3510">
                  <c:v>1000</c:v>
                </c:pt>
                <c:pt idx="3511">
                  <c:v>2800</c:v>
                </c:pt>
                <c:pt idx="3512">
                  <c:v>500</c:v>
                </c:pt>
                <c:pt idx="3513">
                  <c:v>3000</c:v>
                </c:pt>
                <c:pt idx="3514">
                  <c:v>2500</c:v>
                </c:pt>
                <c:pt idx="3515">
                  <c:v>4000</c:v>
                </c:pt>
                <c:pt idx="3516">
                  <c:v>1500</c:v>
                </c:pt>
                <c:pt idx="3517">
                  <c:v>2000</c:v>
                </c:pt>
                <c:pt idx="3518">
                  <c:v>2000</c:v>
                </c:pt>
                <c:pt idx="3519">
                  <c:v>350</c:v>
                </c:pt>
                <c:pt idx="3520">
                  <c:v>1395</c:v>
                </c:pt>
                <c:pt idx="3521">
                  <c:v>4000</c:v>
                </c:pt>
                <c:pt idx="3522">
                  <c:v>10000</c:v>
                </c:pt>
                <c:pt idx="3523">
                  <c:v>500</c:v>
                </c:pt>
                <c:pt idx="3524">
                  <c:v>3300</c:v>
                </c:pt>
                <c:pt idx="3525">
                  <c:v>6000</c:v>
                </c:pt>
                <c:pt idx="3526">
                  <c:v>1650</c:v>
                </c:pt>
                <c:pt idx="3527">
                  <c:v>500</c:v>
                </c:pt>
                <c:pt idx="3528">
                  <c:v>2750</c:v>
                </c:pt>
                <c:pt idx="3529">
                  <c:v>1000</c:v>
                </c:pt>
                <c:pt idx="3530">
                  <c:v>960</c:v>
                </c:pt>
                <c:pt idx="3531">
                  <c:v>500</c:v>
                </c:pt>
                <c:pt idx="3532">
                  <c:v>5000</c:v>
                </c:pt>
                <c:pt idx="3533">
                  <c:v>2000</c:v>
                </c:pt>
                <c:pt idx="3534">
                  <c:v>150</c:v>
                </c:pt>
                <c:pt idx="3535">
                  <c:v>675</c:v>
                </c:pt>
                <c:pt idx="3536">
                  <c:v>2000</c:v>
                </c:pt>
                <c:pt idx="3537">
                  <c:v>600</c:v>
                </c:pt>
                <c:pt idx="3538">
                  <c:v>300</c:v>
                </c:pt>
                <c:pt idx="3539">
                  <c:v>1200</c:v>
                </c:pt>
                <c:pt idx="3540">
                  <c:v>5500</c:v>
                </c:pt>
                <c:pt idx="3541">
                  <c:v>1500</c:v>
                </c:pt>
                <c:pt idx="3542">
                  <c:v>2500</c:v>
                </c:pt>
                <c:pt idx="3543">
                  <c:v>250</c:v>
                </c:pt>
                <c:pt idx="3544">
                  <c:v>1100</c:v>
                </c:pt>
                <c:pt idx="3545">
                  <c:v>35000</c:v>
                </c:pt>
                <c:pt idx="3546">
                  <c:v>2100</c:v>
                </c:pt>
                <c:pt idx="3547">
                  <c:v>1000</c:v>
                </c:pt>
                <c:pt idx="3548">
                  <c:v>2500</c:v>
                </c:pt>
                <c:pt idx="3549">
                  <c:v>1500</c:v>
                </c:pt>
                <c:pt idx="3550">
                  <c:v>773</c:v>
                </c:pt>
                <c:pt idx="3551">
                  <c:v>5500</c:v>
                </c:pt>
                <c:pt idx="3552">
                  <c:v>5000</c:v>
                </c:pt>
                <c:pt idx="3553">
                  <c:v>2400</c:v>
                </c:pt>
                <c:pt idx="3554">
                  <c:v>2200</c:v>
                </c:pt>
                <c:pt idx="3555">
                  <c:v>100000</c:v>
                </c:pt>
                <c:pt idx="3556">
                  <c:v>350</c:v>
                </c:pt>
                <c:pt idx="3557">
                  <c:v>1000</c:v>
                </c:pt>
                <c:pt idx="3558">
                  <c:v>3200</c:v>
                </c:pt>
                <c:pt idx="3559">
                  <c:v>2500</c:v>
                </c:pt>
                <c:pt idx="3560">
                  <c:v>315</c:v>
                </c:pt>
                <c:pt idx="3561">
                  <c:v>500</c:v>
                </c:pt>
                <c:pt idx="3562">
                  <c:v>1000</c:v>
                </c:pt>
                <c:pt idx="3563">
                  <c:v>900</c:v>
                </c:pt>
                <c:pt idx="3564">
                  <c:v>2000</c:v>
                </c:pt>
                <c:pt idx="3565">
                  <c:v>1000</c:v>
                </c:pt>
                <c:pt idx="3566">
                  <c:v>1000</c:v>
                </c:pt>
                <c:pt idx="3567">
                  <c:v>5000</c:v>
                </c:pt>
                <c:pt idx="3568">
                  <c:v>2000</c:v>
                </c:pt>
                <c:pt idx="3569">
                  <c:v>1500</c:v>
                </c:pt>
                <c:pt idx="3570">
                  <c:v>500</c:v>
                </c:pt>
                <c:pt idx="3571">
                  <c:v>3000</c:v>
                </c:pt>
                <c:pt idx="3572">
                  <c:v>5800</c:v>
                </c:pt>
                <c:pt idx="3573">
                  <c:v>10000</c:v>
                </c:pt>
                <c:pt idx="3574">
                  <c:v>100</c:v>
                </c:pt>
                <c:pt idx="3575">
                  <c:v>600</c:v>
                </c:pt>
                <c:pt idx="3576">
                  <c:v>1500</c:v>
                </c:pt>
                <c:pt idx="3577">
                  <c:v>500</c:v>
                </c:pt>
                <c:pt idx="3578">
                  <c:v>900</c:v>
                </c:pt>
                <c:pt idx="3579">
                  <c:v>1500</c:v>
                </c:pt>
                <c:pt idx="3580">
                  <c:v>1000</c:v>
                </c:pt>
                <c:pt idx="3581">
                  <c:v>3000</c:v>
                </c:pt>
                <c:pt idx="3582">
                  <c:v>3000</c:v>
                </c:pt>
                <c:pt idx="3583">
                  <c:v>3400</c:v>
                </c:pt>
                <c:pt idx="3584">
                  <c:v>7500</c:v>
                </c:pt>
                <c:pt idx="3585">
                  <c:v>500</c:v>
                </c:pt>
                <c:pt idx="3586">
                  <c:v>200</c:v>
                </c:pt>
                <c:pt idx="3587">
                  <c:v>4000</c:v>
                </c:pt>
                <c:pt idx="3588">
                  <c:v>5000</c:v>
                </c:pt>
                <c:pt idx="3589">
                  <c:v>700</c:v>
                </c:pt>
                <c:pt idx="3590">
                  <c:v>2000</c:v>
                </c:pt>
                <c:pt idx="3591">
                  <c:v>3000</c:v>
                </c:pt>
                <c:pt idx="3592">
                  <c:v>1600</c:v>
                </c:pt>
                <c:pt idx="3593">
                  <c:v>2600</c:v>
                </c:pt>
                <c:pt idx="3594">
                  <c:v>1100</c:v>
                </c:pt>
                <c:pt idx="3595">
                  <c:v>2500</c:v>
                </c:pt>
                <c:pt idx="3596">
                  <c:v>1000</c:v>
                </c:pt>
                <c:pt idx="3597">
                  <c:v>500</c:v>
                </c:pt>
                <c:pt idx="3598">
                  <c:v>10</c:v>
                </c:pt>
                <c:pt idx="3599">
                  <c:v>2000</c:v>
                </c:pt>
                <c:pt idx="3600">
                  <c:v>4000</c:v>
                </c:pt>
                <c:pt idx="3601">
                  <c:v>1500</c:v>
                </c:pt>
                <c:pt idx="3602">
                  <c:v>3000</c:v>
                </c:pt>
                <c:pt idx="3603">
                  <c:v>250</c:v>
                </c:pt>
                <c:pt idx="3604">
                  <c:v>3000</c:v>
                </c:pt>
                <c:pt idx="3605">
                  <c:v>550</c:v>
                </c:pt>
                <c:pt idx="3606">
                  <c:v>800</c:v>
                </c:pt>
                <c:pt idx="3607">
                  <c:v>1960</c:v>
                </c:pt>
                <c:pt idx="3608">
                  <c:v>1000</c:v>
                </c:pt>
                <c:pt idx="3609">
                  <c:v>2500</c:v>
                </c:pt>
                <c:pt idx="3610">
                  <c:v>5000</c:v>
                </c:pt>
                <c:pt idx="3611">
                  <c:v>1250</c:v>
                </c:pt>
                <c:pt idx="3612">
                  <c:v>2500</c:v>
                </c:pt>
                <c:pt idx="3613">
                  <c:v>2500</c:v>
                </c:pt>
                <c:pt idx="3614">
                  <c:v>2500</c:v>
                </c:pt>
                <c:pt idx="3615">
                  <c:v>740</c:v>
                </c:pt>
                <c:pt idx="3616">
                  <c:v>2000</c:v>
                </c:pt>
                <c:pt idx="3617">
                  <c:v>1000</c:v>
                </c:pt>
                <c:pt idx="3618">
                  <c:v>10500</c:v>
                </c:pt>
                <c:pt idx="3619">
                  <c:v>3000</c:v>
                </c:pt>
                <c:pt idx="3620">
                  <c:v>1000</c:v>
                </c:pt>
                <c:pt idx="3621">
                  <c:v>2500</c:v>
                </c:pt>
                <c:pt idx="3622">
                  <c:v>3000</c:v>
                </c:pt>
                <c:pt idx="3623">
                  <c:v>3000</c:v>
                </c:pt>
                <c:pt idx="3624">
                  <c:v>4000</c:v>
                </c:pt>
                <c:pt idx="3625">
                  <c:v>2000</c:v>
                </c:pt>
                <c:pt idx="3626">
                  <c:v>100000</c:v>
                </c:pt>
                <c:pt idx="3627">
                  <c:v>1000000</c:v>
                </c:pt>
                <c:pt idx="3628">
                  <c:v>3000</c:v>
                </c:pt>
                <c:pt idx="3629">
                  <c:v>17100</c:v>
                </c:pt>
                <c:pt idx="3630">
                  <c:v>500</c:v>
                </c:pt>
                <c:pt idx="3631">
                  <c:v>5000</c:v>
                </c:pt>
                <c:pt idx="3632">
                  <c:v>75000</c:v>
                </c:pt>
                <c:pt idx="3633">
                  <c:v>3500</c:v>
                </c:pt>
                <c:pt idx="3634">
                  <c:v>150000</c:v>
                </c:pt>
                <c:pt idx="3635">
                  <c:v>3000</c:v>
                </c:pt>
                <c:pt idx="3636">
                  <c:v>3300</c:v>
                </c:pt>
                <c:pt idx="3637">
                  <c:v>25000</c:v>
                </c:pt>
                <c:pt idx="3638">
                  <c:v>1000</c:v>
                </c:pt>
                <c:pt idx="3639">
                  <c:v>3000</c:v>
                </c:pt>
                <c:pt idx="3640">
                  <c:v>700</c:v>
                </c:pt>
                <c:pt idx="3641">
                  <c:v>25000</c:v>
                </c:pt>
                <c:pt idx="3642">
                  <c:v>5000</c:v>
                </c:pt>
                <c:pt idx="3643">
                  <c:v>1000</c:v>
                </c:pt>
                <c:pt idx="3644">
                  <c:v>10000</c:v>
                </c:pt>
                <c:pt idx="3645">
                  <c:v>500</c:v>
                </c:pt>
                <c:pt idx="3646">
                  <c:v>40000</c:v>
                </c:pt>
                <c:pt idx="3647">
                  <c:v>750</c:v>
                </c:pt>
                <c:pt idx="3648">
                  <c:v>500</c:v>
                </c:pt>
                <c:pt idx="3649">
                  <c:v>500</c:v>
                </c:pt>
                <c:pt idx="3650">
                  <c:v>300</c:v>
                </c:pt>
                <c:pt idx="3651">
                  <c:v>2000</c:v>
                </c:pt>
                <c:pt idx="3652">
                  <c:v>1500</c:v>
                </c:pt>
                <c:pt idx="3653">
                  <c:v>5000</c:v>
                </c:pt>
                <c:pt idx="3654">
                  <c:v>5000</c:v>
                </c:pt>
                <c:pt idx="3655">
                  <c:v>2000</c:v>
                </c:pt>
                <c:pt idx="3656">
                  <c:v>1500</c:v>
                </c:pt>
                <c:pt idx="3657">
                  <c:v>3000</c:v>
                </c:pt>
                <c:pt idx="3658">
                  <c:v>250</c:v>
                </c:pt>
                <c:pt idx="3659">
                  <c:v>3000</c:v>
                </c:pt>
                <c:pt idx="3660">
                  <c:v>8000</c:v>
                </c:pt>
                <c:pt idx="3661">
                  <c:v>225</c:v>
                </c:pt>
                <c:pt idx="3662">
                  <c:v>800</c:v>
                </c:pt>
                <c:pt idx="3663">
                  <c:v>620</c:v>
                </c:pt>
                <c:pt idx="3664">
                  <c:v>1200</c:v>
                </c:pt>
                <c:pt idx="3665">
                  <c:v>3000</c:v>
                </c:pt>
                <c:pt idx="3666">
                  <c:v>1000</c:v>
                </c:pt>
                <c:pt idx="3667">
                  <c:v>1000</c:v>
                </c:pt>
                <c:pt idx="3668">
                  <c:v>220</c:v>
                </c:pt>
                <c:pt idx="3669">
                  <c:v>3500</c:v>
                </c:pt>
                <c:pt idx="3670">
                  <c:v>3000</c:v>
                </c:pt>
                <c:pt idx="3671">
                  <c:v>4000</c:v>
                </c:pt>
                <c:pt idx="3672">
                  <c:v>4500</c:v>
                </c:pt>
                <c:pt idx="3673">
                  <c:v>50</c:v>
                </c:pt>
                <c:pt idx="3674">
                  <c:v>800</c:v>
                </c:pt>
                <c:pt idx="3675">
                  <c:v>12000</c:v>
                </c:pt>
                <c:pt idx="3676">
                  <c:v>2000</c:v>
                </c:pt>
                <c:pt idx="3677">
                  <c:v>2000</c:v>
                </c:pt>
                <c:pt idx="3678">
                  <c:v>3000</c:v>
                </c:pt>
                <c:pt idx="3679">
                  <c:v>1000</c:v>
                </c:pt>
                <c:pt idx="3680">
                  <c:v>3000</c:v>
                </c:pt>
                <c:pt idx="3681">
                  <c:v>3500</c:v>
                </c:pt>
                <c:pt idx="3682">
                  <c:v>750</c:v>
                </c:pt>
                <c:pt idx="3683">
                  <c:v>5000</c:v>
                </c:pt>
                <c:pt idx="3684">
                  <c:v>350</c:v>
                </c:pt>
                <c:pt idx="3685">
                  <c:v>5000</c:v>
                </c:pt>
                <c:pt idx="3686">
                  <c:v>3000</c:v>
                </c:pt>
                <c:pt idx="3687">
                  <c:v>3000</c:v>
                </c:pt>
                <c:pt idx="3688">
                  <c:v>1500</c:v>
                </c:pt>
                <c:pt idx="3689">
                  <c:v>40000</c:v>
                </c:pt>
                <c:pt idx="3690">
                  <c:v>1000</c:v>
                </c:pt>
                <c:pt idx="3691">
                  <c:v>333</c:v>
                </c:pt>
                <c:pt idx="3692">
                  <c:v>3500</c:v>
                </c:pt>
                <c:pt idx="3693">
                  <c:v>4000</c:v>
                </c:pt>
                <c:pt idx="3694">
                  <c:v>2000</c:v>
                </c:pt>
                <c:pt idx="3695">
                  <c:v>2000</c:v>
                </c:pt>
                <c:pt idx="3696">
                  <c:v>5000</c:v>
                </c:pt>
                <c:pt idx="3697">
                  <c:v>2500</c:v>
                </c:pt>
                <c:pt idx="3698">
                  <c:v>500</c:v>
                </c:pt>
                <c:pt idx="3699">
                  <c:v>1500</c:v>
                </c:pt>
                <c:pt idx="3700">
                  <c:v>3000</c:v>
                </c:pt>
                <c:pt idx="3701">
                  <c:v>1050</c:v>
                </c:pt>
                <c:pt idx="3702">
                  <c:v>300</c:v>
                </c:pt>
                <c:pt idx="3703">
                  <c:v>2827</c:v>
                </c:pt>
                <c:pt idx="3704">
                  <c:v>1500</c:v>
                </c:pt>
                <c:pt idx="3705">
                  <c:v>1000</c:v>
                </c:pt>
                <c:pt idx="3706">
                  <c:v>700</c:v>
                </c:pt>
                <c:pt idx="3707">
                  <c:v>1000</c:v>
                </c:pt>
                <c:pt idx="3708">
                  <c:v>1300</c:v>
                </c:pt>
                <c:pt idx="3709">
                  <c:v>500</c:v>
                </c:pt>
                <c:pt idx="3710">
                  <c:v>7500</c:v>
                </c:pt>
                <c:pt idx="3711">
                  <c:v>2000</c:v>
                </c:pt>
                <c:pt idx="3712">
                  <c:v>10000</c:v>
                </c:pt>
                <c:pt idx="3713">
                  <c:v>3500</c:v>
                </c:pt>
                <c:pt idx="3714">
                  <c:v>800</c:v>
                </c:pt>
                <c:pt idx="3715">
                  <c:v>4000</c:v>
                </c:pt>
                <c:pt idx="3716">
                  <c:v>500</c:v>
                </c:pt>
                <c:pt idx="3717">
                  <c:v>200</c:v>
                </c:pt>
                <c:pt idx="3718">
                  <c:v>3300</c:v>
                </c:pt>
                <c:pt idx="3719">
                  <c:v>5000</c:v>
                </c:pt>
                <c:pt idx="3720">
                  <c:v>1500</c:v>
                </c:pt>
                <c:pt idx="3721">
                  <c:v>4500</c:v>
                </c:pt>
                <c:pt idx="3722">
                  <c:v>4300</c:v>
                </c:pt>
                <c:pt idx="3723">
                  <c:v>300</c:v>
                </c:pt>
                <c:pt idx="3724">
                  <c:v>850</c:v>
                </c:pt>
                <c:pt idx="3725">
                  <c:v>2000</c:v>
                </c:pt>
                <c:pt idx="3726">
                  <c:v>20000</c:v>
                </c:pt>
                <c:pt idx="3727">
                  <c:v>5000</c:v>
                </c:pt>
                <c:pt idx="3728">
                  <c:v>1000</c:v>
                </c:pt>
                <c:pt idx="3729">
                  <c:v>5500</c:v>
                </c:pt>
                <c:pt idx="3730">
                  <c:v>850</c:v>
                </c:pt>
                <c:pt idx="3731">
                  <c:v>1500</c:v>
                </c:pt>
                <c:pt idx="3732">
                  <c:v>1500</c:v>
                </c:pt>
                <c:pt idx="3733">
                  <c:v>150</c:v>
                </c:pt>
                <c:pt idx="3734">
                  <c:v>1500</c:v>
                </c:pt>
                <c:pt idx="3735">
                  <c:v>700</c:v>
                </c:pt>
                <c:pt idx="3736">
                  <c:v>1500</c:v>
                </c:pt>
                <c:pt idx="3737">
                  <c:v>4000</c:v>
                </c:pt>
                <c:pt idx="3738">
                  <c:v>2000</c:v>
                </c:pt>
                <c:pt idx="3739">
                  <c:v>20000</c:v>
                </c:pt>
                <c:pt idx="3740">
                  <c:v>5000</c:v>
                </c:pt>
                <c:pt idx="3741">
                  <c:v>2200</c:v>
                </c:pt>
                <c:pt idx="3742">
                  <c:v>1200</c:v>
                </c:pt>
                <c:pt idx="3743">
                  <c:v>100</c:v>
                </c:pt>
                <c:pt idx="3744">
                  <c:v>8500</c:v>
                </c:pt>
                <c:pt idx="3745">
                  <c:v>2500</c:v>
                </c:pt>
                <c:pt idx="3746">
                  <c:v>5000</c:v>
                </c:pt>
                <c:pt idx="3747">
                  <c:v>500</c:v>
                </c:pt>
                <c:pt idx="3748">
                  <c:v>6000</c:v>
                </c:pt>
                <c:pt idx="3749">
                  <c:v>1000</c:v>
                </c:pt>
                <c:pt idx="3750">
                  <c:v>500</c:v>
                </c:pt>
                <c:pt idx="3751">
                  <c:v>5000</c:v>
                </c:pt>
                <c:pt idx="3752">
                  <c:v>2500</c:v>
                </c:pt>
                <c:pt idx="3753">
                  <c:v>550</c:v>
                </c:pt>
                <c:pt idx="3754">
                  <c:v>4500</c:v>
                </c:pt>
                <c:pt idx="3755">
                  <c:v>3500</c:v>
                </c:pt>
                <c:pt idx="3756">
                  <c:v>1500</c:v>
                </c:pt>
                <c:pt idx="3757">
                  <c:v>4000</c:v>
                </c:pt>
                <c:pt idx="3758">
                  <c:v>5000</c:v>
                </c:pt>
                <c:pt idx="3759">
                  <c:v>500</c:v>
                </c:pt>
                <c:pt idx="3760">
                  <c:v>1250</c:v>
                </c:pt>
                <c:pt idx="3761">
                  <c:v>5000</c:v>
                </c:pt>
                <c:pt idx="3762">
                  <c:v>1500</c:v>
                </c:pt>
                <c:pt idx="3763">
                  <c:v>7000</c:v>
                </c:pt>
                <c:pt idx="3764">
                  <c:v>10000</c:v>
                </c:pt>
                <c:pt idx="3765">
                  <c:v>2000</c:v>
                </c:pt>
                <c:pt idx="3766">
                  <c:v>4000</c:v>
                </c:pt>
                <c:pt idx="3767">
                  <c:v>1100</c:v>
                </c:pt>
                <c:pt idx="3768">
                  <c:v>2000</c:v>
                </c:pt>
                <c:pt idx="3769">
                  <c:v>1000</c:v>
                </c:pt>
                <c:pt idx="3770">
                  <c:v>5000</c:v>
                </c:pt>
                <c:pt idx="3771">
                  <c:v>5000</c:v>
                </c:pt>
                <c:pt idx="3772">
                  <c:v>2500</c:v>
                </c:pt>
                <c:pt idx="3773">
                  <c:v>2000</c:v>
                </c:pt>
                <c:pt idx="3774">
                  <c:v>8000</c:v>
                </c:pt>
                <c:pt idx="3775">
                  <c:v>2000</c:v>
                </c:pt>
                <c:pt idx="3776">
                  <c:v>2400</c:v>
                </c:pt>
                <c:pt idx="3777">
                  <c:v>15000</c:v>
                </c:pt>
                <c:pt idx="3778">
                  <c:v>2500</c:v>
                </c:pt>
                <c:pt idx="3779">
                  <c:v>4500</c:v>
                </c:pt>
                <c:pt idx="3780">
                  <c:v>2000</c:v>
                </c:pt>
                <c:pt idx="3781">
                  <c:v>1200</c:v>
                </c:pt>
                <c:pt idx="3782">
                  <c:v>1000</c:v>
                </c:pt>
                <c:pt idx="3783">
                  <c:v>2000</c:v>
                </c:pt>
                <c:pt idx="3784">
                  <c:v>6000</c:v>
                </c:pt>
                <c:pt idx="3785">
                  <c:v>350</c:v>
                </c:pt>
                <c:pt idx="3786">
                  <c:v>75000</c:v>
                </c:pt>
                <c:pt idx="3787">
                  <c:v>3550</c:v>
                </c:pt>
                <c:pt idx="3788">
                  <c:v>15000</c:v>
                </c:pt>
                <c:pt idx="3789">
                  <c:v>1500</c:v>
                </c:pt>
                <c:pt idx="3790">
                  <c:v>12500</c:v>
                </c:pt>
                <c:pt idx="3791">
                  <c:v>7000</c:v>
                </c:pt>
                <c:pt idx="3792">
                  <c:v>5000</c:v>
                </c:pt>
                <c:pt idx="3793">
                  <c:v>600</c:v>
                </c:pt>
                <c:pt idx="3794">
                  <c:v>22500</c:v>
                </c:pt>
                <c:pt idx="3795">
                  <c:v>6000</c:v>
                </c:pt>
                <c:pt idx="3796">
                  <c:v>70000</c:v>
                </c:pt>
                <c:pt idx="3797">
                  <c:v>10000</c:v>
                </c:pt>
                <c:pt idx="3798">
                  <c:v>22000</c:v>
                </c:pt>
                <c:pt idx="3799">
                  <c:v>5000</c:v>
                </c:pt>
                <c:pt idx="3800">
                  <c:v>3000</c:v>
                </c:pt>
                <c:pt idx="3801">
                  <c:v>12000</c:v>
                </c:pt>
                <c:pt idx="3802">
                  <c:v>8000</c:v>
                </c:pt>
                <c:pt idx="3803">
                  <c:v>150000</c:v>
                </c:pt>
                <c:pt idx="3804">
                  <c:v>7500</c:v>
                </c:pt>
                <c:pt idx="3805">
                  <c:v>1500</c:v>
                </c:pt>
                <c:pt idx="3806">
                  <c:v>1000</c:v>
                </c:pt>
                <c:pt idx="3807">
                  <c:v>2000</c:v>
                </c:pt>
                <c:pt idx="3808">
                  <c:v>1500</c:v>
                </c:pt>
                <c:pt idx="3809">
                  <c:v>250</c:v>
                </c:pt>
                <c:pt idx="3810">
                  <c:v>2000</c:v>
                </c:pt>
                <c:pt idx="3811">
                  <c:v>2100</c:v>
                </c:pt>
                <c:pt idx="3812">
                  <c:v>1500</c:v>
                </c:pt>
                <c:pt idx="3813">
                  <c:v>1000</c:v>
                </c:pt>
                <c:pt idx="3814">
                  <c:v>1500</c:v>
                </c:pt>
                <c:pt idx="3815">
                  <c:v>2000</c:v>
                </c:pt>
                <c:pt idx="3816">
                  <c:v>250</c:v>
                </c:pt>
                <c:pt idx="3817">
                  <c:v>1000</c:v>
                </c:pt>
                <c:pt idx="3818">
                  <c:v>300</c:v>
                </c:pt>
                <c:pt idx="3819">
                  <c:v>3500</c:v>
                </c:pt>
                <c:pt idx="3820">
                  <c:v>5000</c:v>
                </c:pt>
                <c:pt idx="3821">
                  <c:v>2500</c:v>
                </c:pt>
                <c:pt idx="3822">
                  <c:v>250</c:v>
                </c:pt>
                <c:pt idx="3823">
                  <c:v>5000</c:v>
                </c:pt>
                <c:pt idx="3824">
                  <c:v>600</c:v>
                </c:pt>
                <c:pt idx="3825">
                  <c:v>3000</c:v>
                </c:pt>
                <c:pt idx="3826">
                  <c:v>5000</c:v>
                </c:pt>
                <c:pt idx="3827">
                  <c:v>500</c:v>
                </c:pt>
                <c:pt idx="3828">
                  <c:v>100</c:v>
                </c:pt>
                <c:pt idx="3829">
                  <c:v>500</c:v>
                </c:pt>
                <c:pt idx="3830">
                  <c:v>1200</c:v>
                </c:pt>
                <c:pt idx="3831">
                  <c:v>1200</c:v>
                </c:pt>
                <c:pt idx="3832">
                  <c:v>3000</c:v>
                </c:pt>
                <c:pt idx="3833">
                  <c:v>200</c:v>
                </c:pt>
                <c:pt idx="3834">
                  <c:v>800</c:v>
                </c:pt>
                <c:pt idx="3835">
                  <c:v>2000</c:v>
                </c:pt>
                <c:pt idx="3836">
                  <c:v>100000</c:v>
                </c:pt>
                <c:pt idx="3837">
                  <c:v>2000</c:v>
                </c:pt>
                <c:pt idx="3838">
                  <c:v>1</c:v>
                </c:pt>
                <c:pt idx="3839">
                  <c:v>10000</c:v>
                </c:pt>
                <c:pt idx="3840">
                  <c:v>5000</c:v>
                </c:pt>
                <c:pt idx="3841">
                  <c:v>5000</c:v>
                </c:pt>
                <c:pt idx="3842">
                  <c:v>9800</c:v>
                </c:pt>
                <c:pt idx="3843">
                  <c:v>40000</c:v>
                </c:pt>
                <c:pt idx="3844">
                  <c:v>7000</c:v>
                </c:pt>
                <c:pt idx="3845">
                  <c:v>10500</c:v>
                </c:pt>
                <c:pt idx="3846">
                  <c:v>13000</c:v>
                </c:pt>
                <c:pt idx="3847">
                  <c:v>30000</c:v>
                </c:pt>
                <c:pt idx="3848">
                  <c:v>1000</c:v>
                </c:pt>
                <c:pt idx="3849">
                  <c:v>2500</c:v>
                </c:pt>
                <c:pt idx="3850">
                  <c:v>10000</c:v>
                </c:pt>
                <c:pt idx="3851">
                  <c:v>100000</c:v>
                </c:pt>
                <c:pt idx="3852">
                  <c:v>11000</c:v>
                </c:pt>
                <c:pt idx="3853">
                  <c:v>1000</c:v>
                </c:pt>
                <c:pt idx="3854">
                  <c:v>5000</c:v>
                </c:pt>
                <c:pt idx="3855">
                  <c:v>5000</c:v>
                </c:pt>
                <c:pt idx="3856">
                  <c:v>500</c:v>
                </c:pt>
                <c:pt idx="3857">
                  <c:v>2500</c:v>
                </c:pt>
                <c:pt idx="3858">
                  <c:v>6000</c:v>
                </c:pt>
                <c:pt idx="3859">
                  <c:v>2000</c:v>
                </c:pt>
                <c:pt idx="3860">
                  <c:v>7500</c:v>
                </c:pt>
                <c:pt idx="3861">
                  <c:v>6000</c:v>
                </c:pt>
                <c:pt idx="3862">
                  <c:v>5000</c:v>
                </c:pt>
                <c:pt idx="3863">
                  <c:v>2413</c:v>
                </c:pt>
                <c:pt idx="3864">
                  <c:v>2000</c:v>
                </c:pt>
                <c:pt idx="3865">
                  <c:v>2000</c:v>
                </c:pt>
                <c:pt idx="3866">
                  <c:v>5000</c:v>
                </c:pt>
                <c:pt idx="3867">
                  <c:v>13111</c:v>
                </c:pt>
                <c:pt idx="3868">
                  <c:v>10000</c:v>
                </c:pt>
                <c:pt idx="3869">
                  <c:v>1500</c:v>
                </c:pt>
                <c:pt idx="3870">
                  <c:v>15000</c:v>
                </c:pt>
                <c:pt idx="3871">
                  <c:v>5500</c:v>
                </c:pt>
                <c:pt idx="3872">
                  <c:v>620</c:v>
                </c:pt>
                <c:pt idx="3873">
                  <c:v>30000</c:v>
                </c:pt>
                <c:pt idx="3874">
                  <c:v>3900</c:v>
                </c:pt>
                <c:pt idx="3875">
                  <c:v>25000</c:v>
                </c:pt>
                <c:pt idx="3876">
                  <c:v>18000</c:v>
                </c:pt>
                <c:pt idx="3877">
                  <c:v>15000</c:v>
                </c:pt>
                <c:pt idx="3878">
                  <c:v>7500</c:v>
                </c:pt>
                <c:pt idx="3879">
                  <c:v>500</c:v>
                </c:pt>
                <c:pt idx="3880">
                  <c:v>30000</c:v>
                </c:pt>
                <c:pt idx="3881">
                  <c:v>15000</c:v>
                </c:pt>
                <c:pt idx="3882">
                  <c:v>10000</c:v>
                </c:pt>
                <c:pt idx="3883">
                  <c:v>375000</c:v>
                </c:pt>
                <c:pt idx="3884">
                  <c:v>10000</c:v>
                </c:pt>
                <c:pt idx="3885">
                  <c:v>2000</c:v>
                </c:pt>
                <c:pt idx="3886">
                  <c:v>2000</c:v>
                </c:pt>
                <c:pt idx="3887">
                  <c:v>8000</c:v>
                </c:pt>
                <c:pt idx="3888">
                  <c:v>15000</c:v>
                </c:pt>
                <c:pt idx="3889">
                  <c:v>800</c:v>
                </c:pt>
                <c:pt idx="3890">
                  <c:v>1000</c:v>
                </c:pt>
                <c:pt idx="3891">
                  <c:v>50000</c:v>
                </c:pt>
                <c:pt idx="3892">
                  <c:v>15000</c:v>
                </c:pt>
                <c:pt idx="3893">
                  <c:v>1000</c:v>
                </c:pt>
                <c:pt idx="3894">
                  <c:v>1600</c:v>
                </c:pt>
                <c:pt idx="3895">
                  <c:v>2500</c:v>
                </c:pt>
                <c:pt idx="3896">
                  <c:v>2500</c:v>
                </c:pt>
                <c:pt idx="3897">
                  <c:v>10000</c:v>
                </c:pt>
                <c:pt idx="3898">
                  <c:v>2500</c:v>
                </c:pt>
                <c:pt idx="3899">
                  <c:v>3000</c:v>
                </c:pt>
                <c:pt idx="3900">
                  <c:v>3000</c:v>
                </c:pt>
                <c:pt idx="3901">
                  <c:v>1500</c:v>
                </c:pt>
                <c:pt idx="3902">
                  <c:v>10000</c:v>
                </c:pt>
                <c:pt idx="3903">
                  <c:v>1500</c:v>
                </c:pt>
                <c:pt idx="3904">
                  <c:v>1500</c:v>
                </c:pt>
                <c:pt idx="3905">
                  <c:v>1000</c:v>
                </c:pt>
                <c:pt idx="3906">
                  <c:v>750</c:v>
                </c:pt>
                <c:pt idx="3907">
                  <c:v>60000</c:v>
                </c:pt>
                <c:pt idx="3908">
                  <c:v>6000</c:v>
                </c:pt>
                <c:pt idx="3909">
                  <c:v>8000</c:v>
                </c:pt>
                <c:pt idx="3910">
                  <c:v>15000</c:v>
                </c:pt>
                <c:pt idx="3911">
                  <c:v>10000</c:v>
                </c:pt>
                <c:pt idx="3912">
                  <c:v>2500</c:v>
                </c:pt>
                <c:pt idx="3913">
                  <c:v>1500</c:v>
                </c:pt>
                <c:pt idx="3914">
                  <c:v>2000</c:v>
                </c:pt>
                <c:pt idx="3915">
                  <c:v>3500</c:v>
                </c:pt>
                <c:pt idx="3916">
                  <c:v>60000</c:v>
                </c:pt>
                <c:pt idx="3917">
                  <c:v>5000</c:v>
                </c:pt>
                <c:pt idx="3918">
                  <c:v>2500</c:v>
                </c:pt>
                <c:pt idx="3919">
                  <c:v>3000</c:v>
                </c:pt>
                <c:pt idx="3920">
                  <c:v>750</c:v>
                </c:pt>
                <c:pt idx="3921">
                  <c:v>11500</c:v>
                </c:pt>
                <c:pt idx="3922">
                  <c:v>15000</c:v>
                </c:pt>
                <c:pt idx="3923">
                  <c:v>150</c:v>
                </c:pt>
                <c:pt idx="3924">
                  <c:v>5000</c:v>
                </c:pt>
                <c:pt idx="3925">
                  <c:v>2500</c:v>
                </c:pt>
                <c:pt idx="3926">
                  <c:v>5000</c:v>
                </c:pt>
                <c:pt idx="3927">
                  <c:v>20000</c:v>
                </c:pt>
                <c:pt idx="3928">
                  <c:v>10000</c:v>
                </c:pt>
                <c:pt idx="3929">
                  <c:v>8000</c:v>
                </c:pt>
                <c:pt idx="3930">
                  <c:v>12000</c:v>
                </c:pt>
                <c:pt idx="3931">
                  <c:v>7000</c:v>
                </c:pt>
                <c:pt idx="3932">
                  <c:v>5000</c:v>
                </c:pt>
                <c:pt idx="3933">
                  <c:v>3000</c:v>
                </c:pt>
                <c:pt idx="3934">
                  <c:v>20000</c:v>
                </c:pt>
                <c:pt idx="3935">
                  <c:v>2885</c:v>
                </c:pt>
                <c:pt idx="3936">
                  <c:v>3255</c:v>
                </c:pt>
                <c:pt idx="3937">
                  <c:v>5000</c:v>
                </c:pt>
                <c:pt idx="3938">
                  <c:v>5000</c:v>
                </c:pt>
                <c:pt idx="3939">
                  <c:v>5500</c:v>
                </c:pt>
                <c:pt idx="3940">
                  <c:v>1200</c:v>
                </c:pt>
                <c:pt idx="3941">
                  <c:v>5000</c:v>
                </c:pt>
                <c:pt idx="3942">
                  <c:v>5000</c:v>
                </c:pt>
                <c:pt idx="3943">
                  <c:v>2000</c:v>
                </c:pt>
                <c:pt idx="3944">
                  <c:v>6000</c:v>
                </c:pt>
                <c:pt idx="3945">
                  <c:v>3000</c:v>
                </c:pt>
                <c:pt idx="3946">
                  <c:v>30000</c:v>
                </c:pt>
                <c:pt idx="3947">
                  <c:v>10000</c:v>
                </c:pt>
                <c:pt idx="3948">
                  <c:v>4000</c:v>
                </c:pt>
                <c:pt idx="3949">
                  <c:v>200000</c:v>
                </c:pt>
                <c:pt idx="3950">
                  <c:v>26000</c:v>
                </c:pt>
                <c:pt idx="3951">
                  <c:v>17600</c:v>
                </c:pt>
                <c:pt idx="3952">
                  <c:v>25000</c:v>
                </c:pt>
                <c:pt idx="3953">
                  <c:v>1750</c:v>
                </c:pt>
                <c:pt idx="3954">
                  <c:v>5500</c:v>
                </c:pt>
                <c:pt idx="3955">
                  <c:v>28000</c:v>
                </c:pt>
                <c:pt idx="3956">
                  <c:v>2000</c:v>
                </c:pt>
                <c:pt idx="3957">
                  <c:v>1200</c:v>
                </c:pt>
                <c:pt idx="3958">
                  <c:v>3000</c:v>
                </c:pt>
                <c:pt idx="3959">
                  <c:v>5000</c:v>
                </c:pt>
                <c:pt idx="3960">
                  <c:v>1400</c:v>
                </c:pt>
                <c:pt idx="3961">
                  <c:v>10000</c:v>
                </c:pt>
                <c:pt idx="3962">
                  <c:v>2000</c:v>
                </c:pt>
                <c:pt idx="3963">
                  <c:v>2000</c:v>
                </c:pt>
                <c:pt idx="3964">
                  <c:v>7500</c:v>
                </c:pt>
                <c:pt idx="3965">
                  <c:v>1700</c:v>
                </c:pt>
                <c:pt idx="3966">
                  <c:v>5000</c:v>
                </c:pt>
                <c:pt idx="3967">
                  <c:v>2825</c:v>
                </c:pt>
                <c:pt idx="3968">
                  <c:v>15000</c:v>
                </c:pt>
                <c:pt idx="3969">
                  <c:v>14000</c:v>
                </c:pt>
                <c:pt idx="3970">
                  <c:v>1000</c:v>
                </c:pt>
                <c:pt idx="3971">
                  <c:v>5000</c:v>
                </c:pt>
                <c:pt idx="3972">
                  <c:v>1000</c:v>
                </c:pt>
                <c:pt idx="3973">
                  <c:v>678</c:v>
                </c:pt>
                <c:pt idx="3974">
                  <c:v>1300</c:v>
                </c:pt>
                <c:pt idx="3975">
                  <c:v>90000</c:v>
                </c:pt>
                <c:pt idx="3976">
                  <c:v>2000</c:v>
                </c:pt>
                <c:pt idx="3977">
                  <c:v>6000</c:v>
                </c:pt>
                <c:pt idx="3978">
                  <c:v>2500</c:v>
                </c:pt>
                <c:pt idx="3979">
                  <c:v>30000</c:v>
                </c:pt>
                <c:pt idx="3980">
                  <c:v>850</c:v>
                </c:pt>
                <c:pt idx="3981">
                  <c:v>11140</c:v>
                </c:pt>
                <c:pt idx="3982">
                  <c:v>1500</c:v>
                </c:pt>
                <c:pt idx="3983">
                  <c:v>2000</c:v>
                </c:pt>
                <c:pt idx="3984">
                  <c:v>5000</c:v>
                </c:pt>
                <c:pt idx="3985">
                  <c:v>400</c:v>
                </c:pt>
                <c:pt idx="3986">
                  <c:v>1500</c:v>
                </c:pt>
                <c:pt idx="3987">
                  <c:v>3000</c:v>
                </c:pt>
                <c:pt idx="3988">
                  <c:v>1650</c:v>
                </c:pt>
                <c:pt idx="3989">
                  <c:v>500</c:v>
                </c:pt>
                <c:pt idx="3990">
                  <c:v>10000</c:v>
                </c:pt>
                <c:pt idx="3991">
                  <c:v>50000</c:v>
                </c:pt>
                <c:pt idx="3992">
                  <c:v>2000</c:v>
                </c:pt>
                <c:pt idx="3993">
                  <c:v>200</c:v>
                </c:pt>
                <c:pt idx="3994">
                  <c:v>3000</c:v>
                </c:pt>
                <c:pt idx="3995">
                  <c:v>3000</c:v>
                </c:pt>
                <c:pt idx="3996">
                  <c:v>1250</c:v>
                </c:pt>
                <c:pt idx="3997">
                  <c:v>7000</c:v>
                </c:pt>
                <c:pt idx="3998">
                  <c:v>8000</c:v>
                </c:pt>
                <c:pt idx="3999">
                  <c:v>1200</c:v>
                </c:pt>
                <c:pt idx="4000">
                  <c:v>1250</c:v>
                </c:pt>
                <c:pt idx="4001">
                  <c:v>2000</c:v>
                </c:pt>
                <c:pt idx="4002">
                  <c:v>500</c:v>
                </c:pt>
                <c:pt idx="4003">
                  <c:v>3000</c:v>
                </c:pt>
                <c:pt idx="4004">
                  <c:v>30000</c:v>
                </c:pt>
                <c:pt idx="4005">
                  <c:v>2000</c:v>
                </c:pt>
                <c:pt idx="4006">
                  <c:v>1000</c:v>
                </c:pt>
                <c:pt idx="4007">
                  <c:v>1930</c:v>
                </c:pt>
                <c:pt idx="4008">
                  <c:v>7200</c:v>
                </c:pt>
                <c:pt idx="4009">
                  <c:v>250</c:v>
                </c:pt>
                <c:pt idx="4010">
                  <c:v>575</c:v>
                </c:pt>
                <c:pt idx="4011">
                  <c:v>2000</c:v>
                </c:pt>
                <c:pt idx="4012">
                  <c:v>9000</c:v>
                </c:pt>
                <c:pt idx="4013">
                  <c:v>7000</c:v>
                </c:pt>
                <c:pt idx="4014">
                  <c:v>500</c:v>
                </c:pt>
                <c:pt idx="4015">
                  <c:v>10000</c:v>
                </c:pt>
                <c:pt idx="4016">
                  <c:v>1500</c:v>
                </c:pt>
                <c:pt idx="4017">
                  <c:v>3500</c:v>
                </c:pt>
                <c:pt idx="4018">
                  <c:v>600</c:v>
                </c:pt>
                <c:pt idx="4019">
                  <c:v>15000</c:v>
                </c:pt>
                <c:pt idx="4020">
                  <c:v>18000</c:v>
                </c:pt>
                <c:pt idx="4021">
                  <c:v>7000</c:v>
                </c:pt>
                <c:pt idx="4022">
                  <c:v>800</c:v>
                </c:pt>
                <c:pt idx="4023">
                  <c:v>5000</c:v>
                </c:pt>
                <c:pt idx="4024">
                  <c:v>4000</c:v>
                </c:pt>
                <c:pt idx="4025">
                  <c:v>3000</c:v>
                </c:pt>
                <c:pt idx="4026">
                  <c:v>2000</c:v>
                </c:pt>
                <c:pt idx="4027">
                  <c:v>20000</c:v>
                </c:pt>
                <c:pt idx="4028">
                  <c:v>2500</c:v>
                </c:pt>
                <c:pt idx="4029">
                  <c:v>5000</c:v>
                </c:pt>
                <c:pt idx="4030">
                  <c:v>6048</c:v>
                </c:pt>
                <c:pt idx="4031">
                  <c:v>23900</c:v>
                </c:pt>
                <c:pt idx="4032">
                  <c:v>13500</c:v>
                </c:pt>
                <c:pt idx="4033">
                  <c:v>10000</c:v>
                </c:pt>
                <c:pt idx="4034">
                  <c:v>6000</c:v>
                </c:pt>
                <c:pt idx="4035">
                  <c:v>700</c:v>
                </c:pt>
                <c:pt idx="4036">
                  <c:v>2500</c:v>
                </c:pt>
                <c:pt idx="4037">
                  <c:v>500</c:v>
                </c:pt>
                <c:pt idx="4038">
                  <c:v>8000</c:v>
                </c:pt>
                <c:pt idx="4039">
                  <c:v>5000</c:v>
                </c:pt>
                <c:pt idx="4040">
                  <c:v>10000</c:v>
                </c:pt>
                <c:pt idx="4041">
                  <c:v>300</c:v>
                </c:pt>
                <c:pt idx="4042">
                  <c:v>600</c:v>
                </c:pt>
                <c:pt idx="4043">
                  <c:v>5000</c:v>
                </c:pt>
                <c:pt idx="4044">
                  <c:v>5600</c:v>
                </c:pt>
                <c:pt idx="4045">
                  <c:v>5000</c:v>
                </c:pt>
                <c:pt idx="4046">
                  <c:v>17000</c:v>
                </c:pt>
                <c:pt idx="4047">
                  <c:v>20000</c:v>
                </c:pt>
                <c:pt idx="4048">
                  <c:v>1500</c:v>
                </c:pt>
                <c:pt idx="4049">
                  <c:v>500</c:v>
                </c:pt>
                <c:pt idx="4050">
                  <c:v>3000</c:v>
                </c:pt>
                <c:pt idx="4051">
                  <c:v>500</c:v>
                </c:pt>
                <c:pt idx="4052">
                  <c:v>8880</c:v>
                </c:pt>
                <c:pt idx="4053">
                  <c:v>5000</c:v>
                </c:pt>
                <c:pt idx="4054">
                  <c:v>1500</c:v>
                </c:pt>
                <c:pt idx="4055">
                  <c:v>3500</c:v>
                </c:pt>
                <c:pt idx="4056">
                  <c:v>3750</c:v>
                </c:pt>
                <c:pt idx="4057">
                  <c:v>10000</c:v>
                </c:pt>
                <c:pt idx="4058">
                  <c:v>10000</c:v>
                </c:pt>
                <c:pt idx="4059">
                  <c:v>525</c:v>
                </c:pt>
                <c:pt idx="4060">
                  <c:v>20000</c:v>
                </c:pt>
                <c:pt idx="4061">
                  <c:v>9500</c:v>
                </c:pt>
                <c:pt idx="4062">
                  <c:v>2000</c:v>
                </c:pt>
                <c:pt idx="4063">
                  <c:v>4000</c:v>
                </c:pt>
                <c:pt idx="4064">
                  <c:v>15000</c:v>
                </c:pt>
                <c:pt idx="4065">
                  <c:v>5000</c:v>
                </c:pt>
                <c:pt idx="4066">
                  <c:v>3495</c:v>
                </c:pt>
                <c:pt idx="4067">
                  <c:v>1250</c:v>
                </c:pt>
                <c:pt idx="4068">
                  <c:v>1000</c:v>
                </c:pt>
                <c:pt idx="4069">
                  <c:v>20000</c:v>
                </c:pt>
                <c:pt idx="4070">
                  <c:v>1000</c:v>
                </c:pt>
                <c:pt idx="4071">
                  <c:v>3500</c:v>
                </c:pt>
                <c:pt idx="4072">
                  <c:v>2750</c:v>
                </c:pt>
                <c:pt idx="4073">
                  <c:v>2000</c:v>
                </c:pt>
                <c:pt idx="4074">
                  <c:v>700</c:v>
                </c:pt>
                <c:pt idx="4075">
                  <c:v>15000</c:v>
                </c:pt>
                <c:pt idx="4076">
                  <c:v>250</c:v>
                </c:pt>
                <c:pt idx="4077">
                  <c:v>3000</c:v>
                </c:pt>
                <c:pt idx="4078">
                  <c:v>3000</c:v>
                </c:pt>
                <c:pt idx="4079">
                  <c:v>2224</c:v>
                </c:pt>
                <c:pt idx="4080">
                  <c:v>150</c:v>
                </c:pt>
                <c:pt idx="4081">
                  <c:v>3500</c:v>
                </c:pt>
                <c:pt idx="4082">
                  <c:v>3000</c:v>
                </c:pt>
                <c:pt idx="4083">
                  <c:v>3500</c:v>
                </c:pt>
                <c:pt idx="4084">
                  <c:v>1000</c:v>
                </c:pt>
                <c:pt idx="4085">
                  <c:v>9600</c:v>
                </c:pt>
                <c:pt idx="4086">
                  <c:v>2000</c:v>
                </c:pt>
                <c:pt idx="4087">
                  <c:v>5000</c:v>
                </c:pt>
                <c:pt idx="4088">
                  <c:v>1000</c:v>
                </c:pt>
                <c:pt idx="4089">
                  <c:v>1600</c:v>
                </c:pt>
                <c:pt idx="4090">
                  <c:v>110000</c:v>
                </c:pt>
                <c:pt idx="4091">
                  <c:v>2500</c:v>
                </c:pt>
                <c:pt idx="4092">
                  <c:v>2000</c:v>
                </c:pt>
                <c:pt idx="4093">
                  <c:v>30000</c:v>
                </c:pt>
                <c:pt idx="4094">
                  <c:v>3500</c:v>
                </c:pt>
                <c:pt idx="4095">
                  <c:v>10000</c:v>
                </c:pt>
                <c:pt idx="4096">
                  <c:v>75000</c:v>
                </c:pt>
                <c:pt idx="4097">
                  <c:v>4500</c:v>
                </c:pt>
                <c:pt idx="4098">
                  <c:v>270</c:v>
                </c:pt>
                <c:pt idx="4099">
                  <c:v>600</c:v>
                </c:pt>
                <c:pt idx="4100">
                  <c:v>500</c:v>
                </c:pt>
                <c:pt idx="4101">
                  <c:v>1000</c:v>
                </c:pt>
                <c:pt idx="4102">
                  <c:v>3000</c:v>
                </c:pt>
                <c:pt idx="4103">
                  <c:v>33000</c:v>
                </c:pt>
                <c:pt idx="4104">
                  <c:v>5000</c:v>
                </c:pt>
                <c:pt idx="4105">
                  <c:v>2000</c:v>
                </c:pt>
                <c:pt idx="4106">
                  <c:v>3000</c:v>
                </c:pt>
                <c:pt idx="4107">
                  <c:v>500</c:v>
                </c:pt>
                <c:pt idx="4108">
                  <c:v>300</c:v>
                </c:pt>
                <c:pt idx="4109">
                  <c:v>3000</c:v>
                </c:pt>
                <c:pt idx="4110">
                  <c:v>2500</c:v>
                </c:pt>
                <c:pt idx="4111">
                  <c:v>1500</c:v>
                </c:pt>
                <c:pt idx="4112">
                  <c:v>1250</c:v>
                </c:pt>
                <c:pt idx="4113">
                  <c:v>5000</c:v>
                </c:pt>
              </c:numCache>
            </c:numRef>
          </c:xVal>
          <c:yVal>
            <c:numRef>
              <c:f>Sheet1!$E$2:$E$4115</c:f>
              <c:numCache>
                <c:formatCode>General</c:formatCode>
                <c:ptCount val="4114"/>
                <c:pt idx="0">
                  <c:v>11633</c:v>
                </c:pt>
                <c:pt idx="1">
                  <c:v>14653</c:v>
                </c:pt>
                <c:pt idx="2">
                  <c:v>525</c:v>
                </c:pt>
                <c:pt idx="3">
                  <c:v>10390</c:v>
                </c:pt>
                <c:pt idx="4">
                  <c:v>54116.28</c:v>
                </c:pt>
                <c:pt idx="5">
                  <c:v>4390</c:v>
                </c:pt>
                <c:pt idx="6">
                  <c:v>8519</c:v>
                </c:pt>
                <c:pt idx="7">
                  <c:v>9110</c:v>
                </c:pt>
                <c:pt idx="8">
                  <c:v>3501.52</c:v>
                </c:pt>
                <c:pt idx="9">
                  <c:v>629.99</c:v>
                </c:pt>
                <c:pt idx="10">
                  <c:v>3015</c:v>
                </c:pt>
                <c:pt idx="11">
                  <c:v>6025</c:v>
                </c:pt>
                <c:pt idx="12">
                  <c:v>49588</c:v>
                </c:pt>
                <c:pt idx="13">
                  <c:v>5599</c:v>
                </c:pt>
                <c:pt idx="14">
                  <c:v>6056</c:v>
                </c:pt>
                <c:pt idx="15">
                  <c:v>2132</c:v>
                </c:pt>
                <c:pt idx="16">
                  <c:v>12029</c:v>
                </c:pt>
                <c:pt idx="17">
                  <c:v>1510</c:v>
                </c:pt>
                <c:pt idx="18">
                  <c:v>31896.33</c:v>
                </c:pt>
                <c:pt idx="19">
                  <c:v>1235</c:v>
                </c:pt>
                <c:pt idx="20">
                  <c:v>2004</c:v>
                </c:pt>
                <c:pt idx="21">
                  <c:v>20190</c:v>
                </c:pt>
                <c:pt idx="22">
                  <c:v>410</c:v>
                </c:pt>
                <c:pt idx="23">
                  <c:v>2370</c:v>
                </c:pt>
                <c:pt idx="24">
                  <c:v>38082.69</c:v>
                </c:pt>
                <c:pt idx="25">
                  <c:v>800</c:v>
                </c:pt>
                <c:pt idx="26">
                  <c:v>1940</c:v>
                </c:pt>
                <c:pt idx="27">
                  <c:v>22345</c:v>
                </c:pt>
                <c:pt idx="28">
                  <c:v>12042</c:v>
                </c:pt>
                <c:pt idx="29">
                  <c:v>3700</c:v>
                </c:pt>
                <c:pt idx="30">
                  <c:v>4051.99</c:v>
                </c:pt>
                <c:pt idx="31">
                  <c:v>13</c:v>
                </c:pt>
                <c:pt idx="32">
                  <c:v>28520</c:v>
                </c:pt>
                <c:pt idx="33">
                  <c:v>5360</c:v>
                </c:pt>
                <c:pt idx="34">
                  <c:v>3392</c:v>
                </c:pt>
                <c:pt idx="35">
                  <c:v>1665</c:v>
                </c:pt>
                <c:pt idx="36">
                  <c:v>8529</c:v>
                </c:pt>
                <c:pt idx="37">
                  <c:v>40357</c:v>
                </c:pt>
                <c:pt idx="38">
                  <c:v>2751</c:v>
                </c:pt>
                <c:pt idx="39">
                  <c:v>32745</c:v>
                </c:pt>
                <c:pt idx="40">
                  <c:v>2027</c:v>
                </c:pt>
                <c:pt idx="41">
                  <c:v>2000</c:v>
                </c:pt>
                <c:pt idx="42">
                  <c:v>19860</c:v>
                </c:pt>
                <c:pt idx="43">
                  <c:v>30866</c:v>
                </c:pt>
                <c:pt idx="44">
                  <c:v>2000</c:v>
                </c:pt>
                <c:pt idx="45">
                  <c:v>6000</c:v>
                </c:pt>
                <c:pt idx="46">
                  <c:v>8750</c:v>
                </c:pt>
                <c:pt idx="47">
                  <c:v>5380.55</c:v>
                </c:pt>
                <c:pt idx="48">
                  <c:v>2159</c:v>
                </c:pt>
                <c:pt idx="49">
                  <c:v>12000</c:v>
                </c:pt>
                <c:pt idx="50">
                  <c:v>600</c:v>
                </c:pt>
                <c:pt idx="51">
                  <c:v>14082</c:v>
                </c:pt>
                <c:pt idx="52">
                  <c:v>11621</c:v>
                </c:pt>
                <c:pt idx="53">
                  <c:v>3289</c:v>
                </c:pt>
                <c:pt idx="54">
                  <c:v>10100</c:v>
                </c:pt>
                <c:pt idx="55">
                  <c:v>11090</c:v>
                </c:pt>
                <c:pt idx="56">
                  <c:v>8581</c:v>
                </c:pt>
                <c:pt idx="57">
                  <c:v>15285</c:v>
                </c:pt>
                <c:pt idx="58">
                  <c:v>10291</c:v>
                </c:pt>
                <c:pt idx="59">
                  <c:v>20025.14</c:v>
                </c:pt>
                <c:pt idx="60">
                  <c:v>4648.33</c:v>
                </c:pt>
                <c:pt idx="61">
                  <c:v>7415</c:v>
                </c:pt>
                <c:pt idx="62">
                  <c:v>4642</c:v>
                </c:pt>
                <c:pt idx="63">
                  <c:v>2270.37</c:v>
                </c:pt>
                <c:pt idx="64">
                  <c:v>2080</c:v>
                </c:pt>
                <c:pt idx="65">
                  <c:v>7527</c:v>
                </c:pt>
                <c:pt idx="66">
                  <c:v>2372</c:v>
                </c:pt>
                <c:pt idx="67">
                  <c:v>2325</c:v>
                </c:pt>
                <c:pt idx="68">
                  <c:v>763</c:v>
                </c:pt>
                <c:pt idx="69">
                  <c:v>11094.23</c:v>
                </c:pt>
                <c:pt idx="70">
                  <c:v>636</c:v>
                </c:pt>
                <c:pt idx="71">
                  <c:v>2231</c:v>
                </c:pt>
                <c:pt idx="72">
                  <c:v>2385</c:v>
                </c:pt>
                <c:pt idx="73">
                  <c:v>900</c:v>
                </c:pt>
                <c:pt idx="74">
                  <c:v>564.66</c:v>
                </c:pt>
                <c:pt idx="75">
                  <c:v>4040</c:v>
                </c:pt>
                <c:pt idx="76">
                  <c:v>460</c:v>
                </c:pt>
                <c:pt idx="77">
                  <c:v>1570</c:v>
                </c:pt>
                <c:pt idx="78">
                  <c:v>1351</c:v>
                </c:pt>
                <c:pt idx="79">
                  <c:v>1651</c:v>
                </c:pt>
                <c:pt idx="80">
                  <c:v>12870</c:v>
                </c:pt>
                <c:pt idx="81">
                  <c:v>1485</c:v>
                </c:pt>
                <c:pt idx="82">
                  <c:v>4000.5</c:v>
                </c:pt>
                <c:pt idx="83">
                  <c:v>205</c:v>
                </c:pt>
                <c:pt idx="84">
                  <c:v>500</c:v>
                </c:pt>
                <c:pt idx="85">
                  <c:v>1506</c:v>
                </c:pt>
                <c:pt idx="86">
                  <c:v>6388</c:v>
                </c:pt>
                <c:pt idx="87">
                  <c:v>2615</c:v>
                </c:pt>
                <c:pt idx="88">
                  <c:v>3600</c:v>
                </c:pt>
                <c:pt idx="89">
                  <c:v>6904</c:v>
                </c:pt>
                <c:pt idx="90">
                  <c:v>502</c:v>
                </c:pt>
                <c:pt idx="91">
                  <c:v>3600</c:v>
                </c:pt>
                <c:pt idx="92">
                  <c:v>5260</c:v>
                </c:pt>
                <c:pt idx="93">
                  <c:v>1106</c:v>
                </c:pt>
                <c:pt idx="94">
                  <c:v>260</c:v>
                </c:pt>
                <c:pt idx="95">
                  <c:v>460</c:v>
                </c:pt>
                <c:pt idx="96">
                  <c:v>1720</c:v>
                </c:pt>
                <c:pt idx="97">
                  <c:v>425</c:v>
                </c:pt>
                <c:pt idx="98">
                  <c:v>3400</c:v>
                </c:pt>
                <c:pt idx="99">
                  <c:v>1590.29</c:v>
                </c:pt>
                <c:pt idx="100">
                  <c:v>5000</c:v>
                </c:pt>
                <c:pt idx="101">
                  <c:v>3500</c:v>
                </c:pt>
                <c:pt idx="102">
                  <c:v>7665</c:v>
                </c:pt>
                <c:pt idx="103">
                  <c:v>1367</c:v>
                </c:pt>
                <c:pt idx="104">
                  <c:v>600</c:v>
                </c:pt>
                <c:pt idx="105">
                  <c:v>2363</c:v>
                </c:pt>
                <c:pt idx="106">
                  <c:v>5025</c:v>
                </c:pt>
                <c:pt idx="107">
                  <c:v>7685</c:v>
                </c:pt>
                <c:pt idx="108">
                  <c:v>3700</c:v>
                </c:pt>
                <c:pt idx="109">
                  <c:v>2195</c:v>
                </c:pt>
                <c:pt idx="110">
                  <c:v>1700</c:v>
                </c:pt>
                <c:pt idx="111">
                  <c:v>5410</c:v>
                </c:pt>
                <c:pt idx="112">
                  <c:v>5200</c:v>
                </c:pt>
                <c:pt idx="113">
                  <c:v>7050</c:v>
                </c:pt>
                <c:pt idx="114">
                  <c:v>3100</c:v>
                </c:pt>
                <c:pt idx="115">
                  <c:v>632</c:v>
                </c:pt>
                <c:pt idx="116">
                  <c:v>3978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10</c:v>
                </c:pt>
                <c:pt idx="121">
                  <c:v>1</c:v>
                </c:pt>
                <c:pt idx="122">
                  <c:v>0</c:v>
                </c:pt>
                <c:pt idx="123">
                  <c:v>151</c:v>
                </c:pt>
                <c:pt idx="124">
                  <c:v>0</c:v>
                </c:pt>
                <c:pt idx="125">
                  <c:v>70</c:v>
                </c:pt>
                <c:pt idx="126">
                  <c:v>1387</c:v>
                </c:pt>
                <c:pt idx="127">
                  <c:v>190</c:v>
                </c:pt>
                <c:pt idx="128">
                  <c:v>1867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7655</c:v>
                </c:pt>
                <c:pt idx="133">
                  <c:v>0</c:v>
                </c:pt>
                <c:pt idx="134">
                  <c:v>0</c:v>
                </c:pt>
                <c:pt idx="135">
                  <c:v>403</c:v>
                </c:pt>
                <c:pt idx="136">
                  <c:v>0</c:v>
                </c:pt>
                <c:pt idx="137">
                  <c:v>0</c:v>
                </c:pt>
                <c:pt idx="138">
                  <c:v>4712</c:v>
                </c:pt>
                <c:pt idx="139">
                  <c:v>500</c:v>
                </c:pt>
                <c:pt idx="140">
                  <c:v>0</c:v>
                </c:pt>
                <c:pt idx="141">
                  <c:v>1293</c:v>
                </c:pt>
                <c:pt idx="142">
                  <c:v>10</c:v>
                </c:pt>
                <c:pt idx="143">
                  <c:v>0</c:v>
                </c:pt>
                <c:pt idx="144">
                  <c:v>2070</c:v>
                </c:pt>
                <c:pt idx="145">
                  <c:v>338</c:v>
                </c:pt>
                <c:pt idx="146">
                  <c:v>115</c:v>
                </c:pt>
                <c:pt idx="147">
                  <c:v>0</c:v>
                </c:pt>
                <c:pt idx="148">
                  <c:v>40</c:v>
                </c:pt>
                <c:pt idx="149">
                  <c:v>92</c:v>
                </c:pt>
                <c:pt idx="150">
                  <c:v>30112</c:v>
                </c:pt>
                <c:pt idx="151">
                  <c:v>140</c:v>
                </c:pt>
                <c:pt idx="152">
                  <c:v>30</c:v>
                </c:pt>
                <c:pt idx="153">
                  <c:v>359</c:v>
                </c:pt>
                <c:pt idx="154">
                  <c:v>40</c:v>
                </c:pt>
                <c:pt idx="155">
                  <c:v>81</c:v>
                </c:pt>
                <c:pt idx="156">
                  <c:v>1785</c:v>
                </c:pt>
                <c:pt idx="157">
                  <c:v>8</c:v>
                </c:pt>
                <c:pt idx="158">
                  <c:v>0</c:v>
                </c:pt>
                <c:pt idx="159">
                  <c:v>10</c:v>
                </c:pt>
                <c:pt idx="160">
                  <c:v>0</c:v>
                </c:pt>
                <c:pt idx="161">
                  <c:v>5</c:v>
                </c:pt>
                <c:pt idx="162">
                  <c:v>435</c:v>
                </c:pt>
                <c:pt idx="163">
                  <c:v>0</c:v>
                </c:pt>
                <c:pt idx="164">
                  <c:v>640</c:v>
                </c:pt>
                <c:pt idx="165">
                  <c:v>0</c:v>
                </c:pt>
                <c:pt idx="166">
                  <c:v>3000</c:v>
                </c:pt>
                <c:pt idx="167">
                  <c:v>11</c:v>
                </c:pt>
                <c:pt idx="168">
                  <c:v>325</c:v>
                </c:pt>
                <c:pt idx="169">
                  <c:v>560</c:v>
                </c:pt>
                <c:pt idx="170">
                  <c:v>325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1297</c:v>
                </c:pt>
                <c:pt idx="176">
                  <c:v>0</c:v>
                </c:pt>
                <c:pt idx="177">
                  <c:v>180</c:v>
                </c:pt>
                <c:pt idx="178">
                  <c:v>0</c:v>
                </c:pt>
                <c:pt idx="179">
                  <c:v>200</c:v>
                </c:pt>
                <c:pt idx="180">
                  <c:v>401</c:v>
                </c:pt>
                <c:pt idx="181">
                  <c:v>722</c:v>
                </c:pt>
                <c:pt idx="182">
                  <c:v>0</c:v>
                </c:pt>
                <c:pt idx="183">
                  <c:v>4482</c:v>
                </c:pt>
                <c:pt idx="184">
                  <c:v>51</c:v>
                </c:pt>
                <c:pt idx="185">
                  <c:v>2200</c:v>
                </c:pt>
                <c:pt idx="186">
                  <c:v>0</c:v>
                </c:pt>
                <c:pt idx="187">
                  <c:v>800</c:v>
                </c:pt>
                <c:pt idx="188">
                  <c:v>0</c:v>
                </c:pt>
                <c:pt idx="189">
                  <c:v>345</c:v>
                </c:pt>
                <c:pt idx="190">
                  <c:v>50</c:v>
                </c:pt>
                <c:pt idx="191">
                  <c:v>250</c:v>
                </c:pt>
                <c:pt idx="192">
                  <c:v>17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1465</c:v>
                </c:pt>
                <c:pt idx="197">
                  <c:v>262</c:v>
                </c:pt>
                <c:pt idx="198">
                  <c:v>279</c:v>
                </c:pt>
                <c:pt idx="199">
                  <c:v>0</c:v>
                </c:pt>
                <c:pt idx="200">
                  <c:v>1571.55</c:v>
                </c:pt>
                <c:pt idx="201">
                  <c:v>380</c:v>
                </c:pt>
                <c:pt idx="202">
                  <c:v>0</c:v>
                </c:pt>
                <c:pt idx="203">
                  <c:v>746</c:v>
                </c:pt>
                <c:pt idx="204">
                  <c:v>152165</c:v>
                </c:pt>
                <c:pt idx="205">
                  <c:v>1300</c:v>
                </c:pt>
                <c:pt idx="206">
                  <c:v>0</c:v>
                </c:pt>
                <c:pt idx="207">
                  <c:v>2130</c:v>
                </c:pt>
                <c:pt idx="208">
                  <c:v>0</c:v>
                </c:pt>
                <c:pt idx="209">
                  <c:v>0</c:v>
                </c:pt>
                <c:pt idx="210">
                  <c:v>3030</c:v>
                </c:pt>
                <c:pt idx="211">
                  <c:v>2230</c:v>
                </c:pt>
                <c:pt idx="212">
                  <c:v>1</c:v>
                </c:pt>
                <c:pt idx="213">
                  <c:v>20</c:v>
                </c:pt>
                <c:pt idx="214">
                  <c:v>1</c:v>
                </c:pt>
                <c:pt idx="215">
                  <c:v>10</c:v>
                </c:pt>
                <c:pt idx="216">
                  <c:v>27849.22</c:v>
                </c:pt>
                <c:pt idx="217">
                  <c:v>11943</c:v>
                </c:pt>
                <c:pt idx="218">
                  <c:v>100</c:v>
                </c:pt>
                <c:pt idx="219">
                  <c:v>8815</c:v>
                </c:pt>
                <c:pt idx="220">
                  <c:v>360</c:v>
                </c:pt>
                <c:pt idx="221">
                  <c:v>0</c:v>
                </c:pt>
                <c:pt idx="222">
                  <c:v>130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250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60</c:v>
                </c:pt>
                <c:pt idx="231">
                  <c:v>0</c:v>
                </c:pt>
                <c:pt idx="232">
                  <c:v>110</c:v>
                </c:pt>
                <c:pt idx="233">
                  <c:v>0</c:v>
                </c:pt>
                <c:pt idx="234">
                  <c:v>401</c:v>
                </c:pt>
                <c:pt idx="235">
                  <c:v>0</c:v>
                </c:pt>
                <c:pt idx="236">
                  <c:v>0</c:v>
                </c:pt>
                <c:pt idx="237">
                  <c:v>50</c:v>
                </c:pt>
                <c:pt idx="238">
                  <c:v>0</c:v>
                </c:pt>
                <c:pt idx="239">
                  <c:v>250</c:v>
                </c:pt>
                <c:pt idx="240">
                  <c:v>16145.12</c:v>
                </c:pt>
                <c:pt idx="241">
                  <c:v>41000</c:v>
                </c:pt>
                <c:pt idx="242">
                  <c:v>14750</c:v>
                </c:pt>
                <c:pt idx="243">
                  <c:v>25648</c:v>
                </c:pt>
                <c:pt idx="244">
                  <c:v>3981.5</c:v>
                </c:pt>
                <c:pt idx="245">
                  <c:v>5186</c:v>
                </c:pt>
                <c:pt idx="246">
                  <c:v>15273</c:v>
                </c:pt>
                <c:pt idx="247">
                  <c:v>6705</c:v>
                </c:pt>
                <c:pt idx="248">
                  <c:v>86133</c:v>
                </c:pt>
                <c:pt idx="249">
                  <c:v>11292</c:v>
                </c:pt>
                <c:pt idx="250">
                  <c:v>31675</c:v>
                </c:pt>
                <c:pt idx="251">
                  <c:v>4395</c:v>
                </c:pt>
                <c:pt idx="252">
                  <c:v>9228</c:v>
                </c:pt>
                <c:pt idx="253">
                  <c:v>1511</c:v>
                </c:pt>
                <c:pt idx="254">
                  <c:v>28067.34</c:v>
                </c:pt>
                <c:pt idx="255">
                  <c:v>8538.66</c:v>
                </c:pt>
                <c:pt idx="256">
                  <c:v>18083</c:v>
                </c:pt>
                <c:pt idx="257">
                  <c:v>37354.269999999997</c:v>
                </c:pt>
                <c:pt idx="258">
                  <c:v>57342</c:v>
                </c:pt>
                <c:pt idx="259">
                  <c:v>98953.42</c:v>
                </c:pt>
                <c:pt idx="260">
                  <c:v>10640</c:v>
                </c:pt>
                <c:pt idx="261">
                  <c:v>21480</c:v>
                </c:pt>
                <c:pt idx="262">
                  <c:v>6000</c:v>
                </c:pt>
                <c:pt idx="263">
                  <c:v>29520.27</c:v>
                </c:pt>
                <c:pt idx="264">
                  <c:v>5910</c:v>
                </c:pt>
                <c:pt idx="265">
                  <c:v>5555</c:v>
                </c:pt>
                <c:pt idx="266">
                  <c:v>1455</c:v>
                </c:pt>
                <c:pt idx="267">
                  <c:v>12965.44</c:v>
                </c:pt>
                <c:pt idx="268">
                  <c:v>5570</c:v>
                </c:pt>
                <c:pt idx="269">
                  <c:v>147233.76999999999</c:v>
                </c:pt>
                <c:pt idx="270">
                  <c:v>3510</c:v>
                </c:pt>
                <c:pt idx="271">
                  <c:v>31404</c:v>
                </c:pt>
                <c:pt idx="272">
                  <c:v>5323.01</c:v>
                </c:pt>
                <c:pt idx="273">
                  <c:v>5388.79</c:v>
                </c:pt>
                <c:pt idx="274">
                  <c:v>6240</c:v>
                </c:pt>
                <c:pt idx="275">
                  <c:v>21679</c:v>
                </c:pt>
                <c:pt idx="276">
                  <c:v>5904</c:v>
                </c:pt>
                <c:pt idx="277">
                  <c:v>71748</c:v>
                </c:pt>
                <c:pt idx="278">
                  <c:v>40594</c:v>
                </c:pt>
                <c:pt idx="279">
                  <c:v>26744.11</c:v>
                </c:pt>
                <c:pt idx="280">
                  <c:v>117108</c:v>
                </c:pt>
                <c:pt idx="281">
                  <c:v>6632.32</c:v>
                </c:pt>
                <c:pt idx="282">
                  <c:v>45535</c:v>
                </c:pt>
                <c:pt idx="283">
                  <c:v>20569.05</c:v>
                </c:pt>
                <c:pt idx="284">
                  <c:v>41850.46</c:v>
                </c:pt>
                <c:pt idx="285">
                  <c:v>32035.51</c:v>
                </c:pt>
                <c:pt idx="286">
                  <c:v>16373</c:v>
                </c:pt>
                <c:pt idx="287">
                  <c:v>26445</c:v>
                </c:pt>
                <c:pt idx="288">
                  <c:v>51605.31</c:v>
                </c:pt>
                <c:pt idx="289">
                  <c:v>15723</c:v>
                </c:pt>
                <c:pt idx="290">
                  <c:v>4800.8</c:v>
                </c:pt>
                <c:pt idx="291">
                  <c:v>6001</c:v>
                </c:pt>
                <c:pt idx="292">
                  <c:v>76130.2</c:v>
                </c:pt>
                <c:pt idx="293">
                  <c:v>26360</c:v>
                </c:pt>
                <c:pt idx="294">
                  <c:v>5000</c:v>
                </c:pt>
                <c:pt idx="295">
                  <c:v>66554.559999999998</c:v>
                </c:pt>
                <c:pt idx="296">
                  <c:v>29681.55</c:v>
                </c:pt>
                <c:pt idx="297">
                  <c:v>20128</c:v>
                </c:pt>
                <c:pt idx="298">
                  <c:v>137254.84</c:v>
                </c:pt>
                <c:pt idx="299">
                  <c:v>17895.25</c:v>
                </c:pt>
                <c:pt idx="300">
                  <c:v>25430.66</c:v>
                </c:pt>
                <c:pt idx="301">
                  <c:v>15435.55</c:v>
                </c:pt>
                <c:pt idx="302">
                  <c:v>10046</c:v>
                </c:pt>
                <c:pt idx="303">
                  <c:v>4124</c:v>
                </c:pt>
                <c:pt idx="304">
                  <c:v>7876</c:v>
                </c:pt>
                <c:pt idx="305">
                  <c:v>9775</c:v>
                </c:pt>
                <c:pt idx="306">
                  <c:v>2929</c:v>
                </c:pt>
                <c:pt idx="307">
                  <c:v>24490</c:v>
                </c:pt>
                <c:pt idx="308">
                  <c:v>12668</c:v>
                </c:pt>
                <c:pt idx="309">
                  <c:v>21410</c:v>
                </c:pt>
                <c:pt idx="310">
                  <c:v>1041.29</c:v>
                </c:pt>
                <c:pt idx="311">
                  <c:v>20820.330000000002</c:v>
                </c:pt>
                <c:pt idx="312">
                  <c:v>8950</c:v>
                </c:pt>
                <c:pt idx="313">
                  <c:v>17805</c:v>
                </c:pt>
                <c:pt idx="314">
                  <c:v>3851.5</c:v>
                </c:pt>
                <c:pt idx="315">
                  <c:v>25312</c:v>
                </c:pt>
                <c:pt idx="316">
                  <c:v>17066</c:v>
                </c:pt>
                <c:pt idx="317">
                  <c:v>30241</c:v>
                </c:pt>
                <c:pt idx="318">
                  <c:v>14166</c:v>
                </c:pt>
                <c:pt idx="319">
                  <c:v>5634</c:v>
                </c:pt>
                <c:pt idx="320">
                  <c:v>21316</c:v>
                </c:pt>
                <c:pt idx="321">
                  <c:v>35932</c:v>
                </c:pt>
                <c:pt idx="322">
                  <c:v>26978</c:v>
                </c:pt>
                <c:pt idx="323">
                  <c:v>6646</c:v>
                </c:pt>
                <c:pt idx="324">
                  <c:v>8636</c:v>
                </c:pt>
                <c:pt idx="325">
                  <c:v>52198</c:v>
                </c:pt>
                <c:pt idx="326">
                  <c:v>169394.6</c:v>
                </c:pt>
                <c:pt idx="327">
                  <c:v>5456</c:v>
                </c:pt>
                <c:pt idx="328">
                  <c:v>77710.8</c:v>
                </c:pt>
                <c:pt idx="329">
                  <c:v>10550</c:v>
                </c:pt>
                <c:pt idx="330">
                  <c:v>35640</c:v>
                </c:pt>
                <c:pt idx="331">
                  <c:v>42642</c:v>
                </c:pt>
                <c:pt idx="332">
                  <c:v>113015</c:v>
                </c:pt>
                <c:pt idx="333">
                  <c:v>50091</c:v>
                </c:pt>
                <c:pt idx="334">
                  <c:v>10119</c:v>
                </c:pt>
                <c:pt idx="335">
                  <c:v>8735</c:v>
                </c:pt>
                <c:pt idx="336">
                  <c:v>29209.78</c:v>
                </c:pt>
                <c:pt idx="337">
                  <c:v>3035.05</c:v>
                </c:pt>
                <c:pt idx="338">
                  <c:v>16520.04</c:v>
                </c:pt>
                <c:pt idx="339">
                  <c:v>6485</c:v>
                </c:pt>
                <c:pt idx="340">
                  <c:v>43758</c:v>
                </c:pt>
                <c:pt idx="341">
                  <c:v>3735</c:v>
                </c:pt>
                <c:pt idx="342">
                  <c:v>55201.52</c:v>
                </c:pt>
                <c:pt idx="343">
                  <c:v>30608.59</c:v>
                </c:pt>
                <c:pt idx="344">
                  <c:v>34198</c:v>
                </c:pt>
                <c:pt idx="345">
                  <c:v>17875</c:v>
                </c:pt>
                <c:pt idx="346">
                  <c:v>17028.88</c:v>
                </c:pt>
                <c:pt idx="347">
                  <c:v>44636.2</c:v>
                </c:pt>
                <c:pt idx="348">
                  <c:v>10300</c:v>
                </c:pt>
                <c:pt idx="349">
                  <c:v>12007.18</c:v>
                </c:pt>
                <c:pt idx="350">
                  <c:v>28690</c:v>
                </c:pt>
                <c:pt idx="351">
                  <c:v>43296</c:v>
                </c:pt>
                <c:pt idx="352">
                  <c:v>11656</c:v>
                </c:pt>
                <c:pt idx="353">
                  <c:v>63460.18</c:v>
                </c:pt>
                <c:pt idx="354">
                  <c:v>3638</c:v>
                </c:pt>
                <c:pt idx="355">
                  <c:v>40690</c:v>
                </c:pt>
                <c:pt idx="356">
                  <c:v>7701.93</c:v>
                </c:pt>
                <c:pt idx="357">
                  <c:v>26100</c:v>
                </c:pt>
                <c:pt idx="358">
                  <c:v>51544</c:v>
                </c:pt>
                <c:pt idx="359">
                  <c:v>25375</c:v>
                </c:pt>
                <c:pt idx="360">
                  <c:v>12165</c:v>
                </c:pt>
                <c:pt idx="361">
                  <c:v>38876.949999999997</c:v>
                </c:pt>
                <c:pt idx="362">
                  <c:v>12000</c:v>
                </c:pt>
                <c:pt idx="363">
                  <c:v>9044</c:v>
                </c:pt>
                <c:pt idx="364">
                  <c:v>7711.3</c:v>
                </c:pt>
                <c:pt idx="365">
                  <c:v>15596</c:v>
                </c:pt>
                <c:pt idx="366">
                  <c:v>38500</c:v>
                </c:pt>
                <c:pt idx="367">
                  <c:v>10335.01</c:v>
                </c:pt>
                <c:pt idx="368">
                  <c:v>13014</c:v>
                </c:pt>
                <c:pt idx="369">
                  <c:v>7160.12</c:v>
                </c:pt>
                <c:pt idx="370">
                  <c:v>30505</c:v>
                </c:pt>
                <c:pt idx="371">
                  <c:v>171253</c:v>
                </c:pt>
                <c:pt idx="372">
                  <c:v>376</c:v>
                </c:pt>
                <c:pt idx="373">
                  <c:v>8000</c:v>
                </c:pt>
                <c:pt idx="374">
                  <c:v>7839</c:v>
                </c:pt>
                <c:pt idx="375">
                  <c:v>600</c:v>
                </c:pt>
                <c:pt idx="376">
                  <c:v>2596</c:v>
                </c:pt>
                <c:pt idx="377">
                  <c:v>13728</c:v>
                </c:pt>
                <c:pt idx="378">
                  <c:v>3353</c:v>
                </c:pt>
                <c:pt idx="379">
                  <c:v>17412</c:v>
                </c:pt>
                <c:pt idx="380">
                  <c:v>5660</c:v>
                </c:pt>
                <c:pt idx="381">
                  <c:v>26182.5</c:v>
                </c:pt>
                <c:pt idx="382">
                  <c:v>1535</c:v>
                </c:pt>
                <c:pt idx="383">
                  <c:v>2065</c:v>
                </c:pt>
                <c:pt idx="384">
                  <c:v>22421</c:v>
                </c:pt>
                <c:pt idx="385">
                  <c:v>26495.5</c:v>
                </c:pt>
                <c:pt idx="386">
                  <c:v>601</c:v>
                </c:pt>
                <c:pt idx="387">
                  <c:v>81316</c:v>
                </c:pt>
                <c:pt idx="388">
                  <c:v>6308</c:v>
                </c:pt>
                <c:pt idx="389">
                  <c:v>123444.12</c:v>
                </c:pt>
                <c:pt idx="390">
                  <c:v>1000</c:v>
                </c:pt>
                <c:pt idx="391">
                  <c:v>20122</c:v>
                </c:pt>
                <c:pt idx="392">
                  <c:v>18667</c:v>
                </c:pt>
                <c:pt idx="393">
                  <c:v>55223</c:v>
                </c:pt>
                <c:pt idx="394">
                  <c:v>5259</c:v>
                </c:pt>
                <c:pt idx="395">
                  <c:v>10804.45</c:v>
                </c:pt>
                <c:pt idx="396">
                  <c:v>16000</c:v>
                </c:pt>
                <c:pt idx="397">
                  <c:v>12929.35</c:v>
                </c:pt>
                <c:pt idx="398">
                  <c:v>9387</c:v>
                </c:pt>
                <c:pt idx="399">
                  <c:v>21361</c:v>
                </c:pt>
                <c:pt idx="400">
                  <c:v>11230.25</c:v>
                </c:pt>
                <c:pt idx="401">
                  <c:v>51906</c:v>
                </c:pt>
                <c:pt idx="402">
                  <c:v>2833</c:v>
                </c:pt>
                <c:pt idx="403">
                  <c:v>5263</c:v>
                </c:pt>
                <c:pt idx="404">
                  <c:v>36082</c:v>
                </c:pt>
                <c:pt idx="405">
                  <c:v>3036</c:v>
                </c:pt>
                <c:pt idx="406">
                  <c:v>3015.73</c:v>
                </c:pt>
                <c:pt idx="407">
                  <c:v>2031</c:v>
                </c:pt>
                <c:pt idx="408">
                  <c:v>6086.26</c:v>
                </c:pt>
                <c:pt idx="409">
                  <c:v>684</c:v>
                </c:pt>
                <c:pt idx="410">
                  <c:v>1283</c:v>
                </c:pt>
                <c:pt idx="411">
                  <c:v>30315</c:v>
                </c:pt>
                <c:pt idx="412">
                  <c:v>3171</c:v>
                </c:pt>
                <c:pt idx="413">
                  <c:v>13451</c:v>
                </c:pt>
                <c:pt idx="414">
                  <c:v>19028</c:v>
                </c:pt>
                <c:pt idx="415">
                  <c:v>1430.06</c:v>
                </c:pt>
                <c:pt idx="416">
                  <c:v>1202.17</c:v>
                </c:pt>
                <c:pt idx="417">
                  <c:v>10526</c:v>
                </c:pt>
                <c:pt idx="418">
                  <c:v>22542</c:v>
                </c:pt>
                <c:pt idx="419">
                  <c:v>8035</c:v>
                </c:pt>
                <c:pt idx="420">
                  <c:v>14.5</c:v>
                </c:pt>
                <c:pt idx="421">
                  <c:v>301</c:v>
                </c:pt>
                <c:pt idx="422">
                  <c:v>430</c:v>
                </c:pt>
                <c:pt idx="423">
                  <c:v>153</c:v>
                </c:pt>
                <c:pt idx="424">
                  <c:v>203.9</c:v>
                </c:pt>
                <c:pt idx="425">
                  <c:v>6</c:v>
                </c:pt>
                <c:pt idx="426">
                  <c:v>133</c:v>
                </c:pt>
                <c:pt idx="427">
                  <c:v>0</c:v>
                </c:pt>
                <c:pt idx="428">
                  <c:v>676</c:v>
                </c:pt>
                <c:pt idx="429">
                  <c:v>0</c:v>
                </c:pt>
                <c:pt idx="430">
                  <c:v>24</c:v>
                </c:pt>
                <c:pt idx="431">
                  <c:v>415</c:v>
                </c:pt>
                <c:pt idx="432">
                  <c:v>570</c:v>
                </c:pt>
                <c:pt idx="433">
                  <c:v>0</c:v>
                </c:pt>
                <c:pt idx="434">
                  <c:v>125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1876</c:v>
                </c:pt>
                <c:pt idx="439">
                  <c:v>0</c:v>
                </c:pt>
                <c:pt idx="440">
                  <c:v>5</c:v>
                </c:pt>
                <c:pt idx="441">
                  <c:v>0</c:v>
                </c:pt>
                <c:pt idx="442">
                  <c:v>6691</c:v>
                </c:pt>
                <c:pt idx="443">
                  <c:v>10</c:v>
                </c:pt>
                <c:pt idx="444">
                  <c:v>50</c:v>
                </c:pt>
                <c:pt idx="445">
                  <c:v>2</c:v>
                </c:pt>
                <c:pt idx="446">
                  <c:v>766</c:v>
                </c:pt>
                <c:pt idx="447">
                  <c:v>5</c:v>
                </c:pt>
                <c:pt idx="448">
                  <c:v>82.01</c:v>
                </c:pt>
                <c:pt idx="449">
                  <c:v>45</c:v>
                </c:pt>
                <c:pt idx="450">
                  <c:v>396</c:v>
                </c:pt>
                <c:pt idx="451">
                  <c:v>0</c:v>
                </c:pt>
                <c:pt idx="452">
                  <c:v>480</c:v>
                </c:pt>
                <c:pt idx="453">
                  <c:v>26</c:v>
                </c:pt>
                <c:pt idx="454">
                  <c:v>82</c:v>
                </c:pt>
                <c:pt idx="455">
                  <c:v>45</c:v>
                </c:pt>
                <c:pt idx="456">
                  <c:v>61</c:v>
                </c:pt>
                <c:pt idx="457">
                  <c:v>0</c:v>
                </c:pt>
                <c:pt idx="458">
                  <c:v>821</c:v>
                </c:pt>
                <c:pt idx="459">
                  <c:v>25</c:v>
                </c:pt>
                <c:pt idx="460">
                  <c:v>25</c:v>
                </c:pt>
                <c:pt idx="461">
                  <c:v>0</c:v>
                </c:pt>
                <c:pt idx="462">
                  <c:v>0</c:v>
                </c:pt>
                <c:pt idx="463">
                  <c:v>1250</c:v>
                </c:pt>
                <c:pt idx="464">
                  <c:v>1</c:v>
                </c:pt>
                <c:pt idx="465">
                  <c:v>138</c:v>
                </c:pt>
                <c:pt idx="466">
                  <c:v>76</c:v>
                </c:pt>
                <c:pt idx="467">
                  <c:v>4315</c:v>
                </c:pt>
                <c:pt idx="468">
                  <c:v>0</c:v>
                </c:pt>
                <c:pt idx="469">
                  <c:v>0</c:v>
                </c:pt>
                <c:pt idx="470">
                  <c:v>51</c:v>
                </c:pt>
                <c:pt idx="471">
                  <c:v>6541</c:v>
                </c:pt>
                <c:pt idx="472">
                  <c:v>141</c:v>
                </c:pt>
                <c:pt idx="473">
                  <c:v>861</c:v>
                </c:pt>
                <c:pt idx="474">
                  <c:v>1</c:v>
                </c:pt>
                <c:pt idx="475">
                  <c:v>0</c:v>
                </c:pt>
                <c:pt idx="476">
                  <c:v>4906.59</c:v>
                </c:pt>
                <c:pt idx="477">
                  <c:v>0</c:v>
                </c:pt>
                <c:pt idx="478">
                  <c:v>0</c:v>
                </c:pt>
                <c:pt idx="479">
                  <c:v>4884</c:v>
                </c:pt>
                <c:pt idx="480">
                  <c:v>7764</c:v>
                </c:pt>
                <c:pt idx="481">
                  <c:v>1830</c:v>
                </c:pt>
                <c:pt idx="482">
                  <c:v>10</c:v>
                </c:pt>
                <c:pt idx="483">
                  <c:v>7530</c:v>
                </c:pt>
                <c:pt idx="484">
                  <c:v>149</c:v>
                </c:pt>
                <c:pt idx="485">
                  <c:v>8315.01</c:v>
                </c:pt>
                <c:pt idx="486">
                  <c:v>50</c:v>
                </c:pt>
                <c:pt idx="487">
                  <c:v>0</c:v>
                </c:pt>
                <c:pt idx="488">
                  <c:v>0</c:v>
                </c:pt>
                <c:pt idx="489">
                  <c:v>215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31</c:v>
                </c:pt>
                <c:pt idx="495">
                  <c:v>0</c:v>
                </c:pt>
                <c:pt idx="496">
                  <c:v>1</c:v>
                </c:pt>
                <c:pt idx="497">
                  <c:v>30</c:v>
                </c:pt>
                <c:pt idx="498">
                  <c:v>2994</c:v>
                </c:pt>
                <c:pt idx="499">
                  <c:v>1910</c:v>
                </c:pt>
                <c:pt idx="500">
                  <c:v>215</c:v>
                </c:pt>
                <c:pt idx="501">
                  <c:v>0</c:v>
                </c:pt>
                <c:pt idx="502">
                  <c:v>230</c:v>
                </c:pt>
                <c:pt idx="503">
                  <c:v>114</c:v>
                </c:pt>
                <c:pt idx="504">
                  <c:v>335</c:v>
                </c:pt>
                <c:pt idx="505">
                  <c:v>52</c:v>
                </c:pt>
                <c:pt idx="506">
                  <c:v>250</c:v>
                </c:pt>
                <c:pt idx="507">
                  <c:v>640</c:v>
                </c:pt>
                <c:pt idx="508">
                  <c:v>400</c:v>
                </c:pt>
                <c:pt idx="509">
                  <c:v>10</c:v>
                </c:pt>
                <c:pt idx="510">
                  <c:v>0</c:v>
                </c:pt>
                <c:pt idx="511">
                  <c:v>150</c:v>
                </c:pt>
                <c:pt idx="512">
                  <c:v>11</c:v>
                </c:pt>
                <c:pt idx="513">
                  <c:v>6962</c:v>
                </c:pt>
                <c:pt idx="514">
                  <c:v>50</c:v>
                </c:pt>
                <c:pt idx="515">
                  <c:v>24651</c:v>
                </c:pt>
                <c:pt idx="516">
                  <c:v>0</c:v>
                </c:pt>
                <c:pt idx="517">
                  <c:v>205</c:v>
                </c:pt>
                <c:pt idx="518">
                  <c:v>0</c:v>
                </c:pt>
                <c:pt idx="519">
                  <c:v>2746</c:v>
                </c:pt>
                <c:pt idx="520">
                  <c:v>1570</c:v>
                </c:pt>
                <c:pt idx="521">
                  <c:v>2020</c:v>
                </c:pt>
                <c:pt idx="522">
                  <c:v>5232</c:v>
                </c:pt>
                <c:pt idx="523">
                  <c:v>3440</c:v>
                </c:pt>
                <c:pt idx="524">
                  <c:v>6030</c:v>
                </c:pt>
                <c:pt idx="525">
                  <c:v>3803.55</c:v>
                </c:pt>
                <c:pt idx="526">
                  <c:v>12000</c:v>
                </c:pt>
                <c:pt idx="527">
                  <c:v>1710</c:v>
                </c:pt>
                <c:pt idx="528">
                  <c:v>10085</c:v>
                </c:pt>
                <c:pt idx="529">
                  <c:v>1330</c:v>
                </c:pt>
                <c:pt idx="530">
                  <c:v>1565</c:v>
                </c:pt>
                <c:pt idx="531">
                  <c:v>3670</c:v>
                </c:pt>
                <c:pt idx="532">
                  <c:v>4000</c:v>
                </c:pt>
                <c:pt idx="533">
                  <c:v>12325</c:v>
                </c:pt>
                <c:pt idx="534">
                  <c:v>2004</c:v>
                </c:pt>
                <c:pt idx="535">
                  <c:v>15700</c:v>
                </c:pt>
                <c:pt idx="536">
                  <c:v>2050</c:v>
                </c:pt>
                <c:pt idx="537">
                  <c:v>3902.5</c:v>
                </c:pt>
                <c:pt idx="538">
                  <c:v>2410</c:v>
                </c:pt>
                <c:pt idx="539">
                  <c:v>15121</c:v>
                </c:pt>
                <c:pt idx="540">
                  <c:v>201</c:v>
                </c:pt>
                <c:pt idx="541">
                  <c:v>25</c:v>
                </c:pt>
                <c:pt idx="542">
                  <c:v>1</c:v>
                </c:pt>
                <c:pt idx="543">
                  <c:v>70</c:v>
                </c:pt>
                <c:pt idx="544">
                  <c:v>6</c:v>
                </c:pt>
                <c:pt idx="545">
                  <c:v>13692</c:v>
                </c:pt>
                <c:pt idx="546">
                  <c:v>52</c:v>
                </c:pt>
                <c:pt idx="547">
                  <c:v>0</c:v>
                </c:pt>
                <c:pt idx="548">
                  <c:v>9</c:v>
                </c:pt>
                <c:pt idx="549">
                  <c:v>68</c:v>
                </c:pt>
                <c:pt idx="550">
                  <c:v>35</c:v>
                </c:pt>
                <c:pt idx="551">
                  <c:v>3781</c:v>
                </c:pt>
                <c:pt idx="552">
                  <c:v>0</c:v>
                </c:pt>
                <c:pt idx="553">
                  <c:v>123</c:v>
                </c:pt>
                <c:pt idx="554">
                  <c:v>1416</c:v>
                </c:pt>
                <c:pt idx="555">
                  <c:v>0</c:v>
                </c:pt>
                <c:pt idx="556">
                  <c:v>200</c:v>
                </c:pt>
                <c:pt idx="557">
                  <c:v>1366</c:v>
                </c:pt>
                <c:pt idx="558">
                  <c:v>0</c:v>
                </c:pt>
                <c:pt idx="559">
                  <c:v>50</c:v>
                </c:pt>
                <c:pt idx="560">
                  <c:v>12</c:v>
                </c:pt>
                <c:pt idx="561">
                  <c:v>55</c:v>
                </c:pt>
                <c:pt idx="562">
                  <c:v>0</c:v>
                </c:pt>
                <c:pt idx="563">
                  <c:v>68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245</c:v>
                </c:pt>
                <c:pt idx="569">
                  <c:v>20</c:v>
                </c:pt>
                <c:pt idx="570">
                  <c:v>142</c:v>
                </c:pt>
                <c:pt idx="571">
                  <c:v>106</c:v>
                </c:pt>
                <c:pt idx="572">
                  <c:v>0</c:v>
                </c:pt>
                <c:pt idx="573">
                  <c:v>346</c:v>
                </c:pt>
                <c:pt idx="574">
                  <c:v>80</c:v>
                </c:pt>
                <c:pt idx="575">
                  <c:v>259</c:v>
                </c:pt>
                <c:pt idx="576">
                  <c:v>1</c:v>
                </c:pt>
                <c:pt idx="577">
                  <c:v>10</c:v>
                </c:pt>
                <c:pt idx="578">
                  <c:v>14</c:v>
                </c:pt>
                <c:pt idx="579">
                  <c:v>175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10</c:v>
                </c:pt>
                <c:pt idx="585">
                  <c:v>0</c:v>
                </c:pt>
                <c:pt idx="586">
                  <c:v>56</c:v>
                </c:pt>
                <c:pt idx="587">
                  <c:v>2725</c:v>
                </c:pt>
                <c:pt idx="588">
                  <c:v>301</c:v>
                </c:pt>
                <c:pt idx="589">
                  <c:v>1</c:v>
                </c:pt>
                <c:pt idx="590">
                  <c:v>223</c:v>
                </c:pt>
                <c:pt idx="591">
                  <c:v>61</c:v>
                </c:pt>
                <c:pt idx="592">
                  <c:v>250</c:v>
                </c:pt>
                <c:pt idx="593">
                  <c:v>115</c:v>
                </c:pt>
                <c:pt idx="594">
                  <c:v>26</c:v>
                </c:pt>
                <c:pt idx="595">
                  <c:v>426</c:v>
                </c:pt>
                <c:pt idx="596">
                  <c:v>6</c:v>
                </c:pt>
                <c:pt idx="597">
                  <c:v>20</c:v>
                </c:pt>
                <c:pt idx="598">
                  <c:v>850</c:v>
                </c:pt>
                <c:pt idx="599">
                  <c:v>31</c:v>
                </c:pt>
                <c:pt idx="600">
                  <c:v>100</c:v>
                </c:pt>
                <c:pt idx="601">
                  <c:v>140</c:v>
                </c:pt>
                <c:pt idx="602">
                  <c:v>0</c:v>
                </c:pt>
                <c:pt idx="603">
                  <c:v>590.02</c:v>
                </c:pt>
                <c:pt idx="604">
                  <c:v>0</c:v>
                </c:pt>
                <c:pt idx="605">
                  <c:v>131</c:v>
                </c:pt>
                <c:pt idx="606">
                  <c:v>10</c:v>
                </c:pt>
                <c:pt idx="607">
                  <c:v>0</c:v>
                </c:pt>
                <c:pt idx="608">
                  <c:v>1461</c:v>
                </c:pt>
                <c:pt idx="609">
                  <c:v>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12818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60</c:v>
                </c:pt>
                <c:pt idx="618">
                  <c:v>0</c:v>
                </c:pt>
                <c:pt idx="619">
                  <c:v>1</c:v>
                </c:pt>
                <c:pt idx="620">
                  <c:v>300</c:v>
                </c:pt>
                <c:pt idx="621">
                  <c:v>261</c:v>
                </c:pt>
                <c:pt idx="622">
                  <c:v>341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4345</c:v>
                </c:pt>
                <c:pt idx="627">
                  <c:v>90</c:v>
                </c:pt>
                <c:pt idx="628">
                  <c:v>0</c:v>
                </c:pt>
                <c:pt idx="629">
                  <c:v>350</c:v>
                </c:pt>
                <c:pt idx="630">
                  <c:v>10</c:v>
                </c:pt>
                <c:pt idx="631">
                  <c:v>690</c:v>
                </c:pt>
                <c:pt idx="632">
                  <c:v>0</c:v>
                </c:pt>
                <c:pt idx="633">
                  <c:v>1245</c:v>
                </c:pt>
                <c:pt idx="634">
                  <c:v>1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18</c:v>
                </c:pt>
                <c:pt idx="639">
                  <c:v>1</c:v>
                </c:pt>
                <c:pt idx="640">
                  <c:v>101</c:v>
                </c:pt>
                <c:pt idx="641">
                  <c:v>47665</c:v>
                </c:pt>
                <c:pt idx="642">
                  <c:v>292097</c:v>
                </c:pt>
                <c:pt idx="643">
                  <c:v>26452</c:v>
                </c:pt>
                <c:pt idx="644">
                  <c:v>75029.48</c:v>
                </c:pt>
                <c:pt idx="645">
                  <c:v>5574</c:v>
                </c:pt>
                <c:pt idx="646">
                  <c:v>1055.01</c:v>
                </c:pt>
                <c:pt idx="647">
                  <c:v>2141</c:v>
                </c:pt>
                <c:pt idx="648">
                  <c:v>44388</c:v>
                </c:pt>
                <c:pt idx="649">
                  <c:v>3499</c:v>
                </c:pt>
                <c:pt idx="650">
                  <c:v>1686</c:v>
                </c:pt>
                <c:pt idx="651">
                  <c:v>25132</c:v>
                </c:pt>
                <c:pt idx="652">
                  <c:v>3014</c:v>
                </c:pt>
                <c:pt idx="653">
                  <c:v>106084.5</c:v>
                </c:pt>
                <c:pt idx="654">
                  <c:v>32075</c:v>
                </c:pt>
                <c:pt idx="655">
                  <c:v>11751</c:v>
                </c:pt>
                <c:pt idx="656">
                  <c:v>10678</c:v>
                </c:pt>
                <c:pt idx="657">
                  <c:v>18855</c:v>
                </c:pt>
                <c:pt idx="658">
                  <c:v>30177</c:v>
                </c:pt>
                <c:pt idx="659">
                  <c:v>3017</c:v>
                </c:pt>
                <c:pt idx="660">
                  <c:v>1529</c:v>
                </c:pt>
                <c:pt idx="661">
                  <c:v>95</c:v>
                </c:pt>
                <c:pt idx="662">
                  <c:v>156</c:v>
                </c:pt>
                <c:pt idx="663">
                  <c:v>700</c:v>
                </c:pt>
                <c:pt idx="664">
                  <c:v>904</c:v>
                </c:pt>
                <c:pt idx="665">
                  <c:v>1864</c:v>
                </c:pt>
                <c:pt idx="666">
                  <c:v>8</c:v>
                </c:pt>
                <c:pt idx="667">
                  <c:v>5010</c:v>
                </c:pt>
                <c:pt idx="668">
                  <c:v>684</c:v>
                </c:pt>
                <c:pt idx="669">
                  <c:v>43015</c:v>
                </c:pt>
                <c:pt idx="670">
                  <c:v>26349</c:v>
                </c:pt>
                <c:pt idx="671">
                  <c:v>11828</c:v>
                </c:pt>
                <c:pt idx="672">
                  <c:v>10814</c:v>
                </c:pt>
                <c:pt idx="673">
                  <c:v>205</c:v>
                </c:pt>
                <c:pt idx="674">
                  <c:v>15</c:v>
                </c:pt>
                <c:pt idx="675">
                  <c:v>891</c:v>
                </c:pt>
                <c:pt idx="676">
                  <c:v>1471</c:v>
                </c:pt>
                <c:pt idx="677">
                  <c:v>12792</c:v>
                </c:pt>
                <c:pt idx="678">
                  <c:v>1108</c:v>
                </c:pt>
                <c:pt idx="679">
                  <c:v>8827</c:v>
                </c:pt>
                <c:pt idx="680">
                  <c:v>19434</c:v>
                </c:pt>
                <c:pt idx="681">
                  <c:v>1</c:v>
                </c:pt>
                <c:pt idx="682">
                  <c:v>53</c:v>
                </c:pt>
                <c:pt idx="683">
                  <c:v>298</c:v>
                </c:pt>
                <c:pt idx="684">
                  <c:v>23948</c:v>
                </c:pt>
                <c:pt idx="685">
                  <c:v>553</c:v>
                </c:pt>
                <c:pt idx="686">
                  <c:v>0</c:v>
                </c:pt>
                <c:pt idx="687">
                  <c:v>3550</c:v>
                </c:pt>
                <c:pt idx="688">
                  <c:v>14598</c:v>
                </c:pt>
                <c:pt idx="689">
                  <c:v>115297.5</c:v>
                </c:pt>
                <c:pt idx="690">
                  <c:v>2468</c:v>
                </c:pt>
                <c:pt idx="691">
                  <c:v>260</c:v>
                </c:pt>
                <c:pt idx="692">
                  <c:v>1306</c:v>
                </c:pt>
                <c:pt idx="693">
                  <c:v>35338</c:v>
                </c:pt>
                <c:pt idx="694">
                  <c:v>590</c:v>
                </c:pt>
                <c:pt idx="695">
                  <c:v>636</c:v>
                </c:pt>
                <c:pt idx="696">
                  <c:v>1</c:v>
                </c:pt>
                <c:pt idx="697">
                  <c:v>2319</c:v>
                </c:pt>
                <c:pt idx="698">
                  <c:v>15390</c:v>
                </c:pt>
                <c:pt idx="699">
                  <c:v>107148.74</c:v>
                </c:pt>
                <c:pt idx="700">
                  <c:v>403</c:v>
                </c:pt>
                <c:pt idx="701">
                  <c:v>6118</c:v>
                </c:pt>
                <c:pt idx="702">
                  <c:v>4622.01</c:v>
                </c:pt>
                <c:pt idx="703">
                  <c:v>837</c:v>
                </c:pt>
                <c:pt idx="704">
                  <c:v>481</c:v>
                </c:pt>
                <c:pt idx="705">
                  <c:v>977</c:v>
                </c:pt>
                <c:pt idx="706">
                  <c:v>0</c:v>
                </c:pt>
                <c:pt idx="707">
                  <c:v>53670.6</c:v>
                </c:pt>
                <c:pt idx="708">
                  <c:v>8837</c:v>
                </c:pt>
                <c:pt idx="709">
                  <c:v>61</c:v>
                </c:pt>
                <c:pt idx="710">
                  <c:v>0</c:v>
                </c:pt>
                <c:pt idx="711">
                  <c:v>33791</c:v>
                </c:pt>
                <c:pt idx="712">
                  <c:v>105</c:v>
                </c:pt>
                <c:pt idx="713">
                  <c:v>199</c:v>
                </c:pt>
                <c:pt idx="714">
                  <c:v>2249</c:v>
                </c:pt>
                <c:pt idx="715">
                  <c:v>1389</c:v>
                </c:pt>
                <c:pt idx="716">
                  <c:v>715</c:v>
                </c:pt>
                <c:pt idx="717">
                  <c:v>305</c:v>
                </c:pt>
                <c:pt idx="718">
                  <c:v>90</c:v>
                </c:pt>
                <c:pt idx="719">
                  <c:v>194</c:v>
                </c:pt>
                <c:pt idx="720">
                  <c:v>2735</c:v>
                </c:pt>
                <c:pt idx="721">
                  <c:v>10013</c:v>
                </c:pt>
                <c:pt idx="722">
                  <c:v>33006</c:v>
                </c:pt>
                <c:pt idx="723">
                  <c:v>5469</c:v>
                </c:pt>
                <c:pt idx="724">
                  <c:v>7383.01</c:v>
                </c:pt>
                <c:pt idx="725">
                  <c:v>20070</c:v>
                </c:pt>
                <c:pt idx="726">
                  <c:v>2535</c:v>
                </c:pt>
                <c:pt idx="727">
                  <c:v>5443</c:v>
                </c:pt>
                <c:pt idx="728">
                  <c:v>7917.45</c:v>
                </c:pt>
                <c:pt idx="729">
                  <c:v>5226</c:v>
                </c:pt>
                <c:pt idx="730">
                  <c:v>26438</c:v>
                </c:pt>
                <c:pt idx="731">
                  <c:v>6300</c:v>
                </c:pt>
                <c:pt idx="732">
                  <c:v>64</c:v>
                </c:pt>
                <c:pt idx="733">
                  <c:v>3012</c:v>
                </c:pt>
                <c:pt idx="734">
                  <c:v>10670</c:v>
                </c:pt>
                <c:pt idx="735">
                  <c:v>53771</c:v>
                </c:pt>
                <c:pt idx="736">
                  <c:v>11345</c:v>
                </c:pt>
                <c:pt idx="737">
                  <c:v>6120</c:v>
                </c:pt>
                <c:pt idx="738">
                  <c:v>1601</c:v>
                </c:pt>
                <c:pt idx="739">
                  <c:v>9500</c:v>
                </c:pt>
                <c:pt idx="740">
                  <c:v>3222</c:v>
                </c:pt>
                <c:pt idx="741">
                  <c:v>13293.8</c:v>
                </c:pt>
                <c:pt idx="742">
                  <c:v>1550</c:v>
                </c:pt>
                <c:pt idx="743">
                  <c:v>814</c:v>
                </c:pt>
                <c:pt idx="744">
                  <c:v>5116</c:v>
                </c:pt>
                <c:pt idx="745">
                  <c:v>3976</c:v>
                </c:pt>
                <c:pt idx="746">
                  <c:v>3318</c:v>
                </c:pt>
                <c:pt idx="747">
                  <c:v>7003</c:v>
                </c:pt>
                <c:pt idx="748">
                  <c:v>2005</c:v>
                </c:pt>
                <c:pt idx="749">
                  <c:v>10556</c:v>
                </c:pt>
                <c:pt idx="750">
                  <c:v>4559</c:v>
                </c:pt>
                <c:pt idx="751">
                  <c:v>3555</c:v>
                </c:pt>
                <c:pt idx="752">
                  <c:v>5585</c:v>
                </c:pt>
                <c:pt idx="753">
                  <c:v>12800</c:v>
                </c:pt>
                <c:pt idx="754">
                  <c:v>2075</c:v>
                </c:pt>
                <c:pt idx="755">
                  <c:v>2547.69</c:v>
                </c:pt>
                <c:pt idx="756">
                  <c:v>824</c:v>
                </c:pt>
                <c:pt idx="757">
                  <c:v>595</c:v>
                </c:pt>
                <c:pt idx="758">
                  <c:v>2550</c:v>
                </c:pt>
                <c:pt idx="759">
                  <c:v>5096</c:v>
                </c:pt>
                <c:pt idx="760">
                  <c:v>0</c:v>
                </c:pt>
                <c:pt idx="761">
                  <c:v>235</c:v>
                </c:pt>
                <c:pt idx="762">
                  <c:v>0</c:v>
                </c:pt>
                <c:pt idx="763">
                  <c:v>5</c:v>
                </c:pt>
                <c:pt idx="764">
                  <c:v>0</c:v>
                </c:pt>
                <c:pt idx="765">
                  <c:v>2521</c:v>
                </c:pt>
                <c:pt idx="766">
                  <c:v>0</c:v>
                </c:pt>
                <c:pt idx="767">
                  <c:v>177</c:v>
                </c:pt>
                <c:pt idx="768">
                  <c:v>0</c:v>
                </c:pt>
                <c:pt idx="769">
                  <c:v>1656</c:v>
                </c:pt>
                <c:pt idx="770">
                  <c:v>0</c:v>
                </c:pt>
                <c:pt idx="771">
                  <c:v>10</c:v>
                </c:pt>
                <c:pt idx="772">
                  <c:v>50</c:v>
                </c:pt>
                <c:pt idx="773">
                  <c:v>32</c:v>
                </c:pt>
                <c:pt idx="774">
                  <c:v>351</c:v>
                </c:pt>
                <c:pt idx="775">
                  <c:v>170</c:v>
                </c:pt>
                <c:pt idx="776">
                  <c:v>3598</c:v>
                </c:pt>
                <c:pt idx="777">
                  <c:v>21</c:v>
                </c:pt>
                <c:pt idx="778">
                  <c:v>2</c:v>
                </c:pt>
                <c:pt idx="779">
                  <c:v>400</c:v>
                </c:pt>
                <c:pt idx="780">
                  <c:v>55</c:v>
                </c:pt>
                <c:pt idx="781">
                  <c:v>1065.23</c:v>
                </c:pt>
                <c:pt idx="782">
                  <c:v>700</c:v>
                </c:pt>
                <c:pt idx="783">
                  <c:v>2222</c:v>
                </c:pt>
                <c:pt idx="784">
                  <c:v>1025</c:v>
                </c:pt>
                <c:pt idx="785">
                  <c:v>903.14</c:v>
                </c:pt>
                <c:pt idx="786">
                  <c:v>7140</c:v>
                </c:pt>
                <c:pt idx="787">
                  <c:v>1370</c:v>
                </c:pt>
                <c:pt idx="788">
                  <c:v>2035.05</c:v>
                </c:pt>
                <c:pt idx="789">
                  <c:v>1860</c:v>
                </c:pt>
                <c:pt idx="790">
                  <c:v>14437.46</c:v>
                </c:pt>
                <c:pt idx="791">
                  <c:v>7790</c:v>
                </c:pt>
                <c:pt idx="792">
                  <c:v>2511.11</c:v>
                </c:pt>
                <c:pt idx="793">
                  <c:v>2826.43</c:v>
                </c:pt>
                <c:pt idx="794">
                  <c:v>8425</c:v>
                </c:pt>
                <c:pt idx="795">
                  <c:v>15650</c:v>
                </c:pt>
                <c:pt idx="796">
                  <c:v>10135</c:v>
                </c:pt>
                <c:pt idx="797">
                  <c:v>3226</c:v>
                </c:pt>
                <c:pt idx="798">
                  <c:v>4021</c:v>
                </c:pt>
                <c:pt idx="799">
                  <c:v>5001</c:v>
                </c:pt>
                <c:pt idx="800">
                  <c:v>2282</c:v>
                </c:pt>
                <c:pt idx="801">
                  <c:v>2230.4299999999998</c:v>
                </c:pt>
                <c:pt idx="802">
                  <c:v>6080</c:v>
                </c:pt>
                <c:pt idx="803">
                  <c:v>2835</c:v>
                </c:pt>
                <c:pt idx="804">
                  <c:v>5500</c:v>
                </c:pt>
                <c:pt idx="805">
                  <c:v>3150</c:v>
                </c:pt>
                <c:pt idx="806">
                  <c:v>8355</c:v>
                </c:pt>
                <c:pt idx="807">
                  <c:v>4205</c:v>
                </c:pt>
                <c:pt idx="808">
                  <c:v>4500</c:v>
                </c:pt>
                <c:pt idx="809">
                  <c:v>4151</c:v>
                </c:pt>
                <c:pt idx="810">
                  <c:v>1575</c:v>
                </c:pt>
                <c:pt idx="811">
                  <c:v>1040</c:v>
                </c:pt>
                <c:pt idx="812">
                  <c:v>911</c:v>
                </c:pt>
                <c:pt idx="813">
                  <c:v>2399.94</c:v>
                </c:pt>
                <c:pt idx="814">
                  <c:v>1273</c:v>
                </c:pt>
                <c:pt idx="815">
                  <c:v>4280</c:v>
                </c:pt>
                <c:pt idx="816">
                  <c:v>8058.55</c:v>
                </c:pt>
                <c:pt idx="817">
                  <c:v>2056.66</c:v>
                </c:pt>
                <c:pt idx="818">
                  <c:v>545</c:v>
                </c:pt>
                <c:pt idx="819">
                  <c:v>435</c:v>
                </c:pt>
                <c:pt idx="820">
                  <c:v>2681</c:v>
                </c:pt>
                <c:pt idx="821">
                  <c:v>17482</c:v>
                </c:pt>
                <c:pt idx="822">
                  <c:v>3575</c:v>
                </c:pt>
                <c:pt idx="823">
                  <c:v>1436</c:v>
                </c:pt>
                <c:pt idx="824">
                  <c:v>2150.1</c:v>
                </c:pt>
                <c:pt idx="825">
                  <c:v>12554</c:v>
                </c:pt>
                <c:pt idx="826">
                  <c:v>5580</c:v>
                </c:pt>
                <c:pt idx="827">
                  <c:v>310</c:v>
                </c:pt>
                <c:pt idx="828">
                  <c:v>1391</c:v>
                </c:pt>
                <c:pt idx="829">
                  <c:v>520</c:v>
                </c:pt>
                <c:pt idx="830">
                  <c:v>1941</c:v>
                </c:pt>
                <c:pt idx="831">
                  <c:v>3500</c:v>
                </c:pt>
                <c:pt idx="832">
                  <c:v>15091.06</c:v>
                </c:pt>
                <c:pt idx="833">
                  <c:v>6100</c:v>
                </c:pt>
                <c:pt idx="834">
                  <c:v>7206</c:v>
                </c:pt>
                <c:pt idx="835">
                  <c:v>2345</c:v>
                </c:pt>
                <c:pt idx="836">
                  <c:v>5046.5200000000004</c:v>
                </c:pt>
                <c:pt idx="837">
                  <c:v>3045</c:v>
                </c:pt>
                <c:pt idx="838">
                  <c:v>2908</c:v>
                </c:pt>
                <c:pt idx="839">
                  <c:v>5830.83</c:v>
                </c:pt>
                <c:pt idx="840">
                  <c:v>12041.66</c:v>
                </c:pt>
                <c:pt idx="841">
                  <c:v>5066</c:v>
                </c:pt>
                <c:pt idx="842">
                  <c:v>2608</c:v>
                </c:pt>
                <c:pt idx="843">
                  <c:v>8014</c:v>
                </c:pt>
                <c:pt idx="844">
                  <c:v>5824</c:v>
                </c:pt>
                <c:pt idx="845">
                  <c:v>6019.01</c:v>
                </c:pt>
                <c:pt idx="846">
                  <c:v>1342.01</c:v>
                </c:pt>
                <c:pt idx="847">
                  <c:v>10</c:v>
                </c:pt>
                <c:pt idx="848">
                  <c:v>300</c:v>
                </c:pt>
                <c:pt idx="849">
                  <c:v>4796</c:v>
                </c:pt>
                <c:pt idx="850">
                  <c:v>6207</c:v>
                </c:pt>
                <c:pt idx="851">
                  <c:v>2609</c:v>
                </c:pt>
                <c:pt idx="852">
                  <c:v>3674</c:v>
                </c:pt>
                <c:pt idx="853">
                  <c:v>300</c:v>
                </c:pt>
                <c:pt idx="854">
                  <c:v>32865.300000000003</c:v>
                </c:pt>
                <c:pt idx="855">
                  <c:v>1500</c:v>
                </c:pt>
                <c:pt idx="856">
                  <c:v>545</c:v>
                </c:pt>
                <c:pt idx="857">
                  <c:v>1200</c:v>
                </c:pt>
                <c:pt idx="858">
                  <c:v>1728.07</c:v>
                </c:pt>
                <c:pt idx="859">
                  <c:v>4187</c:v>
                </c:pt>
                <c:pt idx="860">
                  <c:v>2540</c:v>
                </c:pt>
                <c:pt idx="861">
                  <c:v>101</c:v>
                </c:pt>
                <c:pt idx="862">
                  <c:v>170</c:v>
                </c:pt>
                <c:pt idx="863">
                  <c:v>90</c:v>
                </c:pt>
                <c:pt idx="864">
                  <c:v>2700</c:v>
                </c:pt>
                <c:pt idx="865">
                  <c:v>45</c:v>
                </c:pt>
                <c:pt idx="866">
                  <c:v>640</c:v>
                </c:pt>
                <c:pt idx="867">
                  <c:v>1201</c:v>
                </c:pt>
                <c:pt idx="868">
                  <c:v>50</c:v>
                </c:pt>
                <c:pt idx="869">
                  <c:v>1040</c:v>
                </c:pt>
                <c:pt idx="870">
                  <c:v>62</c:v>
                </c:pt>
                <c:pt idx="871">
                  <c:v>325</c:v>
                </c:pt>
                <c:pt idx="872">
                  <c:v>65</c:v>
                </c:pt>
                <c:pt idx="873">
                  <c:v>45</c:v>
                </c:pt>
                <c:pt idx="874">
                  <c:v>730</c:v>
                </c:pt>
                <c:pt idx="875">
                  <c:v>0</c:v>
                </c:pt>
                <c:pt idx="876">
                  <c:v>1286</c:v>
                </c:pt>
                <c:pt idx="877">
                  <c:v>1351</c:v>
                </c:pt>
                <c:pt idx="878">
                  <c:v>65</c:v>
                </c:pt>
                <c:pt idx="879">
                  <c:v>644</c:v>
                </c:pt>
                <c:pt idx="880">
                  <c:v>113</c:v>
                </c:pt>
                <c:pt idx="881">
                  <c:v>30</c:v>
                </c:pt>
                <c:pt idx="882">
                  <c:v>302</c:v>
                </c:pt>
                <c:pt idx="883">
                  <c:v>2001</c:v>
                </c:pt>
                <c:pt idx="884">
                  <c:v>20</c:v>
                </c:pt>
                <c:pt idx="885">
                  <c:v>750</c:v>
                </c:pt>
                <c:pt idx="886">
                  <c:v>205</c:v>
                </c:pt>
                <c:pt idx="887">
                  <c:v>0</c:v>
                </c:pt>
                <c:pt idx="888">
                  <c:v>72</c:v>
                </c:pt>
                <c:pt idx="889">
                  <c:v>2360.3200000000002</c:v>
                </c:pt>
                <c:pt idx="890">
                  <c:v>125</c:v>
                </c:pt>
                <c:pt idx="891">
                  <c:v>260</c:v>
                </c:pt>
                <c:pt idx="892">
                  <c:v>2445</c:v>
                </c:pt>
                <c:pt idx="893">
                  <c:v>200</c:v>
                </c:pt>
                <c:pt idx="894">
                  <c:v>7834</c:v>
                </c:pt>
                <c:pt idx="895">
                  <c:v>195</c:v>
                </c:pt>
                <c:pt idx="896">
                  <c:v>3200</c:v>
                </c:pt>
                <c:pt idx="897">
                  <c:v>0</c:v>
                </c:pt>
                <c:pt idx="898">
                  <c:v>70</c:v>
                </c:pt>
                <c:pt idx="899">
                  <c:v>280</c:v>
                </c:pt>
                <c:pt idx="900">
                  <c:v>21</c:v>
                </c:pt>
                <c:pt idx="901">
                  <c:v>0</c:v>
                </c:pt>
                <c:pt idx="902">
                  <c:v>90</c:v>
                </c:pt>
                <c:pt idx="903">
                  <c:v>160</c:v>
                </c:pt>
                <c:pt idx="904">
                  <c:v>151</c:v>
                </c:pt>
                <c:pt idx="905">
                  <c:v>196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520</c:v>
                </c:pt>
                <c:pt idx="910">
                  <c:v>123</c:v>
                </c:pt>
                <c:pt idx="911">
                  <c:v>0</c:v>
                </c:pt>
                <c:pt idx="912">
                  <c:v>30</c:v>
                </c:pt>
                <c:pt idx="913">
                  <c:v>1982</c:v>
                </c:pt>
                <c:pt idx="914">
                  <c:v>0</c:v>
                </c:pt>
                <c:pt idx="915">
                  <c:v>375</c:v>
                </c:pt>
                <c:pt idx="916">
                  <c:v>0</c:v>
                </c:pt>
                <c:pt idx="917">
                  <c:v>30</c:v>
                </c:pt>
                <c:pt idx="918">
                  <c:v>196</c:v>
                </c:pt>
                <c:pt idx="919">
                  <c:v>100</c:v>
                </c:pt>
                <c:pt idx="920">
                  <c:v>0</c:v>
                </c:pt>
                <c:pt idx="921">
                  <c:v>4635</c:v>
                </c:pt>
                <c:pt idx="922">
                  <c:v>5680</c:v>
                </c:pt>
                <c:pt idx="923">
                  <c:v>330</c:v>
                </c:pt>
                <c:pt idx="924">
                  <c:v>327</c:v>
                </c:pt>
                <c:pt idx="925">
                  <c:v>160</c:v>
                </c:pt>
                <c:pt idx="926">
                  <c:v>0</c:v>
                </c:pt>
                <c:pt idx="927">
                  <c:v>0</c:v>
                </c:pt>
                <c:pt idx="928">
                  <c:v>1575</c:v>
                </c:pt>
                <c:pt idx="929">
                  <c:v>0</c:v>
                </c:pt>
                <c:pt idx="930">
                  <c:v>345</c:v>
                </c:pt>
                <c:pt idx="931">
                  <c:v>131</c:v>
                </c:pt>
                <c:pt idx="932">
                  <c:v>1381</c:v>
                </c:pt>
                <c:pt idx="933">
                  <c:v>120</c:v>
                </c:pt>
                <c:pt idx="934">
                  <c:v>1520</c:v>
                </c:pt>
                <c:pt idx="935">
                  <c:v>50</c:v>
                </c:pt>
                <c:pt idx="936">
                  <c:v>0</c:v>
                </c:pt>
                <c:pt idx="937">
                  <c:v>40</c:v>
                </c:pt>
                <c:pt idx="938">
                  <c:v>25</c:v>
                </c:pt>
                <c:pt idx="939">
                  <c:v>40</c:v>
                </c:pt>
                <c:pt idx="940">
                  <c:v>8077</c:v>
                </c:pt>
                <c:pt idx="941">
                  <c:v>1161</c:v>
                </c:pt>
                <c:pt idx="942">
                  <c:v>668</c:v>
                </c:pt>
                <c:pt idx="943">
                  <c:v>289</c:v>
                </c:pt>
                <c:pt idx="944">
                  <c:v>6663</c:v>
                </c:pt>
                <c:pt idx="945">
                  <c:v>2484</c:v>
                </c:pt>
                <c:pt idx="946">
                  <c:v>286</c:v>
                </c:pt>
                <c:pt idx="947">
                  <c:v>0</c:v>
                </c:pt>
                <c:pt idx="948">
                  <c:v>480</c:v>
                </c:pt>
                <c:pt idx="949">
                  <c:v>273</c:v>
                </c:pt>
                <c:pt idx="950">
                  <c:v>1402</c:v>
                </c:pt>
                <c:pt idx="951">
                  <c:v>19195</c:v>
                </c:pt>
                <c:pt idx="952">
                  <c:v>19572</c:v>
                </c:pt>
                <c:pt idx="953">
                  <c:v>126</c:v>
                </c:pt>
                <c:pt idx="954">
                  <c:v>6511</c:v>
                </c:pt>
                <c:pt idx="955">
                  <c:v>16984</c:v>
                </c:pt>
                <c:pt idx="956">
                  <c:v>861</c:v>
                </c:pt>
                <c:pt idx="957">
                  <c:v>233</c:v>
                </c:pt>
                <c:pt idx="958">
                  <c:v>881</c:v>
                </c:pt>
                <c:pt idx="959">
                  <c:v>19430</c:v>
                </c:pt>
                <c:pt idx="960">
                  <c:v>25655</c:v>
                </c:pt>
                <c:pt idx="961">
                  <c:v>40079</c:v>
                </c:pt>
                <c:pt idx="962">
                  <c:v>712</c:v>
                </c:pt>
                <c:pt idx="963">
                  <c:v>377</c:v>
                </c:pt>
                <c:pt idx="964">
                  <c:v>879</c:v>
                </c:pt>
                <c:pt idx="965">
                  <c:v>298</c:v>
                </c:pt>
                <c:pt idx="966">
                  <c:v>1776</c:v>
                </c:pt>
                <c:pt idx="967">
                  <c:v>3562</c:v>
                </c:pt>
                <c:pt idx="968">
                  <c:v>106</c:v>
                </c:pt>
                <c:pt idx="969">
                  <c:v>14000</c:v>
                </c:pt>
                <c:pt idx="970">
                  <c:v>2296</c:v>
                </c:pt>
                <c:pt idx="971">
                  <c:v>226</c:v>
                </c:pt>
                <c:pt idx="972">
                  <c:v>6925</c:v>
                </c:pt>
                <c:pt idx="973">
                  <c:v>411</c:v>
                </c:pt>
                <c:pt idx="974">
                  <c:v>280</c:v>
                </c:pt>
                <c:pt idx="975">
                  <c:v>2607</c:v>
                </c:pt>
                <c:pt idx="976">
                  <c:v>2889</c:v>
                </c:pt>
                <c:pt idx="977">
                  <c:v>909</c:v>
                </c:pt>
                <c:pt idx="978">
                  <c:v>97273</c:v>
                </c:pt>
                <c:pt idx="979">
                  <c:v>28986.16</c:v>
                </c:pt>
                <c:pt idx="980">
                  <c:v>1486</c:v>
                </c:pt>
                <c:pt idx="981">
                  <c:v>11</c:v>
                </c:pt>
                <c:pt idx="982">
                  <c:v>3</c:v>
                </c:pt>
                <c:pt idx="983">
                  <c:v>30751</c:v>
                </c:pt>
                <c:pt idx="984">
                  <c:v>106</c:v>
                </c:pt>
                <c:pt idx="985">
                  <c:v>1888</c:v>
                </c:pt>
                <c:pt idx="986">
                  <c:v>2550</c:v>
                </c:pt>
                <c:pt idx="987">
                  <c:v>6610</c:v>
                </c:pt>
                <c:pt idx="988">
                  <c:v>0</c:v>
                </c:pt>
                <c:pt idx="989">
                  <c:v>1677</c:v>
                </c:pt>
                <c:pt idx="990">
                  <c:v>26</c:v>
                </c:pt>
                <c:pt idx="991">
                  <c:v>212</c:v>
                </c:pt>
                <c:pt idx="992">
                  <c:v>467</c:v>
                </c:pt>
                <c:pt idx="993">
                  <c:v>17561</c:v>
                </c:pt>
                <c:pt idx="994">
                  <c:v>4669</c:v>
                </c:pt>
                <c:pt idx="995">
                  <c:v>726</c:v>
                </c:pt>
                <c:pt idx="996">
                  <c:v>65</c:v>
                </c:pt>
                <c:pt idx="997">
                  <c:v>65</c:v>
                </c:pt>
                <c:pt idx="998">
                  <c:v>35135</c:v>
                </c:pt>
                <c:pt idx="999">
                  <c:v>11683</c:v>
                </c:pt>
                <c:pt idx="1000">
                  <c:v>19824</c:v>
                </c:pt>
                <c:pt idx="1001">
                  <c:v>5200</c:v>
                </c:pt>
                <c:pt idx="1002">
                  <c:v>2960</c:v>
                </c:pt>
                <c:pt idx="1003">
                  <c:v>3211</c:v>
                </c:pt>
                <c:pt idx="1004">
                  <c:v>20552</c:v>
                </c:pt>
                <c:pt idx="1005">
                  <c:v>150102</c:v>
                </c:pt>
                <c:pt idx="1006">
                  <c:v>234</c:v>
                </c:pt>
                <c:pt idx="1007">
                  <c:v>13296</c:v>
                </c:pt>
                <c:pt idx="1008">
                  <c:v>250</c:v>
                </c:pt>
                <c:pt idx="1009">
                  <c:v>6565</c:v>
                </c:pt>
                <c:pt idx="1010">
                  <c:v>220</c:v>
                </c:pt>
                <c:pt idx="1011">
                  <c:v>75</c:v>
                </c:pt>
                <c:pt idx="1012">
                  <c:v>1076751.05</c:v>
                </c:pt>
                <c:pt idx="1013">
                  <c:v>8632</c:v>
                </c:pt>
                <c:pt idx="1014">
                  <c:v>3060</c:v>
                </c:pt>
                <c:pt idx="1015">
                  <c:v>240</c:v>
                </c:pt>
                <c:pt idx="1016">
                  <c:v>2842</c:v>
                </c:pt>
                <c:pt idx="1017">
                  <c:v>57197</c:v>
                </c:pt>
                <c:pt idx="1018">
                  <c:v>621</c:v>
                </c:pt>
                <c:pt idx="1019">
                  <c:v>21300</c:v>
                </c:pt>
                <c:pt idx="1020">
                  <c:v>250</c:v>
                </c:pt>
                <c:pt idx="1021">
                  <c:v>10554.11</c:v>
                </c:pt>
                <c:pt idx="1022">
                  <c:v>2298</c:v>
                </c:pt>
                <c:pt idx="1023">
                  <c:v>4743</c:v>
                </c:pt>
                <c:pt idx="1024">
                  <c:v>23727.55</c:v>
                </c:pt>
                <c:pt idx="1025">
                  <c:v>76949.820000000007</c:v>
                </c:pt>
                <c:pt idx="1026">
                  <c:v>7000.58</c:v>
                </c:pt>
                <c:pt idx="1027">
                  <c:v>7733</c:v>
                </c:pt>
                <c:pt idx="1028">
                  <c:v>11727</c:v>
                </c:pt>
                <c:pt idx="1029">
                  <c:v>11176</c:v>
                </c:pt>
                <c:pt idx="1030">
                  <c:v>6842</c:v>
                </c:pt>
                <c:pt idx="1031">
                  <c:v>10740</c:v>
                </c:pt>
                <c:pt idx="1032">
                  <c:v>5858.84</c:v>
                </c:pt>
                <c:pt idx="1033">
                  <c:v>1366</c:v>
                </c:pt>
                <c:pt idx="1034">
                  <c:v>6500.09</c:v>
                </c:pt>
                <c:pt idx="1035">
                  <c:v>4952</c:v>
                </c:pt>
                <c:pt idx="1036">
                  <c:v>5056.22</c:v>
                </c:pt>
                <c:pt idx="1037">
                  <c:v>1021</c:v>
                </c:pt>
                <c:pt idx="1038">
                  <c:v>2180</c:v>
                </c:pt>
                <c:pt idx="1039">
                  <c:v>641</c:v>
                </c:pt>
                <c:pt idx="1040">
                  <c:v>7785</c:v>
                </c:pt>
                <c:pt idx="1041">
                  <c:v>0</c:v>
                </c:pt>
                <c:pt idx="1042">
                  <c:v>10</c:v>
                </c:pt>
                <c:pt idx="1043">
                  <c:v>8537</c:v>
                </c:pt>
                <c:pt idx="1044">
                  <c:v>6</c:v>
                </c:pt>
                <c:pt idx="1045">
                  <c:v>266</c:v>
                </c:pt>
                <c:pt idx="1046">
                  <c:v>0</c:v>
                </c:pt>
                <c:pt idx="1047">
                  <c:v>1</c:v>
                </c:pt>
                <c:pt idx="1048">
                  <c:v>212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50</c:v>
                </c:pt>
                <c:pt idx="1061">
                  <c:v>0</c:v>
                </c:pt>
                <c:pt idx="1062">
                  <c:v>190</c:v>
                </c:pt>
                <c:pt idx="1063">
                  <c:v>0</c:v>
                </c:pt>
                <c:pt idx="1064">
                  <c:v>13685.99</c:v>
                </c:pt>
                <c:pt idx="1065">
                  <c:v>81</c:v>
                </c:pt>
                <c:pt idx="1066">
                  <c:v>5051</c:v>
                </c:pt>
                <c:pt idx="1067">
                  <c:v>130</c:v>
                </c:pt>
                <c:pt idx="1068">
                  <c:v>45</c:v>
                </c:pt>
                <c:pt idx="1069">
                  <c:v>850</c:v>
                </c:pt>
                <c:pt idx="1070">
                  <c:v>70</c:v>
                </c:pt>
                <c:pt idx="1071">
                  <c:v>0</c:v>
                </c:pt>
                <c:pt idx="1072">
                  <c:v>51</c:v>
                </c:pt>
                <c:pt idx="1073">
                  <c:v>10</c:v>
                </c:pt>
                <c:pt idx="1074">
                  <c:v>3407</c:v>
                </c:pt>
                <c:pt idx="1075">
                  <c:v>45</c:v>
                </c:pt>
                <c:pt idx="1076">
                  <c:v>47074</c:v>
                </c:pt>
                <c:pt idx="1077">
                  <c:v>7344</c:v>
                </c:pt>
                <c:pt idx="1078">
                  <c:v>45</c:v>
                </c:pt>
                <c:pt idx="1079">
                  <c:v>678</c:v>
                </c:pt>
                <c:pt idx="1080">
                  <c:v>1821</c:v>
                </c:pt>
                <c:pt idx="1081">
                  <c:v>12</c:v>
                </c:pt>
                <c:pt idx="1082">
                  <c:v>56</c:v>
                </c:pt>
                <c:pt idx="1083">
                  <c:v>410</c:v>
                </c:pt>
                <c:pt idx="1084">
                  <c:v>0</c:v>
                </c:pt>
                <c:pt idx="1085">
                  <c:v>1026</c:v>
                </c:pt>
                <c:pt idx="1086">
                  <c:v>15</c:v>
                </c:pt>
                <c:pt idx="1087">
                  <c:v>0</c:v>
                </c:pt>
                <c:pt idx="1088">
                  <c:v>6382.34</c:v>
                </c:pt>
                <c:pt idx="1089">
                  <c:v>1174</c:v>
                </c:pt>
                <c:pt idx="1090">
                  <c:v>5</c:v>
                </c:pt>
                <c:pt idx="1091">
                  <c:v>25</c:v>
                </c:pt>
                <c:pt idx="1092">
                  <c:v>21</c:v>
                </c:pt>
                <c:pt idx="1093">
                  <c:v>42.25</c:v>
                </c:pt>
                <c:pt idx="1094">
                  <c:v>3294.01</c:v>
                </c:pt>
                <c:pt idx="1095">
                  <c:v>25174</c:v>
                </c:pt>
                <c:pt idx="1096">
                  <c:v>2152</c:v>
                </c:pt>
                <c:pt idx="1097">
                  <c:v>47</c:v>
                </c:pt>
                <c:pt idx="1098">
                  <c:v>1803</c:v>
                </c:pt>
                <c:pt idx="1099">
                  <c:v>25</c:v>
                </c:pt>
                <c:pt idx="1100">
                  <c:v>100</c:v>
                </c:pt>
                <c:pt idx="1101">
                  <c:v>41</c:v>
                </c:pt>
                <c:pt idx="1102">
                  <c:v>425</c:v>
                </c:pt>
                <c:pt idx="1103">
                  <c:v>243</c:v>
                </c:pt>
                <c:pt idx="1104">
                  <c:v>2971</c:v>
                </c:pt>
                <c:pt idx="1105">
                  <c:v>1431</c:v>
                </c:pt>
                <c:pt idx="1106">
                  <c:v>165</c:v>
                </c:pt>
                <c:pt idx="1107">
                  <c:v>0</c:v>
                </c:pt>
                <c:pt idx="1108">
                  <c:v>732.5</c:v>
                </c:pt>
                <c:pt idx="1109">
                  <c:v>45</c:v>
                </c:pt>
                <c:pt idx="1110">
                  <c:v>255</c:v>
                </c:pt>
                <c:pt idx="1111">
                  <c:v>1</c:v>
                </c:pt>
                <c:pt idx="1112">
                  <c:v>31272.92</c:v>
                </c:pt>
                <c:pt idx="1113">
                  <c:v>5</c:v>
                </c:pt>
                <c:pt idx="1114">
                  <c:v>10</c:v>
                </c:pt>
                <c:pt idx="1115">
                  <c:v>53</c:v>
                </c:pt>
                <c:pt idx="1116">
                  <c:v>178.52</c:v>
                </c:pt>
                <c:pt idx="1117">
                  <c:v>83</c:v>
                </c:pt>
                <c:pt idx="1118">
                  <c:v>109</c:v>
                </c:pt>
                <c:pt idx="1119">
                  <c:v>5</c:v>
                </c:pt>
                <c:pt idx="1120">
                  <c:v>0</c:v>
                </c:pt>
                <c:pt idx="1121">
                  <c:v>29</c:v>
                </c:pt>
                <c:pt idx="1122">
                  <c:v>0</c:v>
                </c:pt>
                <c:pt idx="1123">
                  <c:v>11</c:v>
                </c:pt>
                <c:pt idx="1124">
                  <c:v>425</c:v>
                </c:pt>
                <c:pt idx="1125">
                  <c:v>0</c:v>
                </c:pt>
                <c:pt idx="1126">
                  <c:v>10</c:v>
                </c:pt>
                <c:pt idx="1127">
                  <c:v>585</c:v>
                </c:pt>
                <c:pt idx="1128">
                  <c:v>1</c:v>
                </c:pt>
                <c:pt idx="1129">
                  <c:v>21</c:v>
                </c:pt>
                <c:pt idx="1130">
                  <c:v>11</c:v>
                </c:pt>
                <c:pt idx="1131">
                  <c:v>0</c:v>
                </c:pt>
                <c:pt idx="1132">
                  <c:v>1438</c:v>
                </c:pt>
                <c:pt idx="1133">
                  <c:v>20</c:v>
                </c:pt>
                <c:pt idx="1134">
                  <c:v>1</c:v>
                </c:pt>
                <c:pt idx="1135">
                  <c:v>50</c:v>
                </c:pt>
                <c:pt idx="1136">
                  <c:v>270</c:v>
                </c:pt>
                <c:pt idx="1137">
                  <c:v>9875</c:v>
                </c:pt>
                <c:pt idx="1138">
                  <c:v>125</c:v>
                </c:pt>
                <c:pt idx="1139">
                  <c:v>5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186</c:v>
                </c:pt>
                <c:pt idx="1144">
                  <c:v>0</c:v>
                </c:pt>
                <c:pt idx="1145">
                  <c:v>100</c:v>
                </c:pt>
                <c:pt idx="1146">
                  <c:v>530</c:v>
                </c:pt>
                <c:pt idx="1147">
                  <c:v>0</c:v>
                </c:pt>
                <c:pt idx="1148">
                  <c:v>73</c:v>
                </c:pt>
                <c:pt idx="1149">
                  <c:v>75</c:v>
                </c:pt>
                <c:pt idx="1150">
                  <c:v>252</c:v>
                </c:pt>
                <c:pt idx="1151">
                  <c:v>0</c:v>
                </c:pt>
                <c:pt idx="1152">
                  <c:v>911</c:v>
                </c:pt>
                <c:pt idx="1153">
                  <c:v>50</c:v>
                </c:pt>
                <c:pt idx="1154">
                  <c:v>325</c:v>
                </c:pt>
                <c:pt idx="1155">
                  <c:v>188</c:v>
                </c:pt>
                <c:pt idx="1156">
                  <c:v>0</c:v>
                </c:pt>
                <c:pt idx="1157">
                  <c:v>151</c:v>
                </c:pt>
                <c:pt idx="1158">
                  <c:v>35</c:v>
                </c:pt>
                <c:pt idx="1159">
                  <c:v>0</c:v>
                </c:pt>
                <c:pt idx="1160">
                  <c:v>1155</c:v>
                </c:pt>
                <c:pt idx="1161">
                  <c:v>0</c:v>
                </c:pt>
                <c:pt idx="1162">
                  <c:v>35</c:v>
                </c:pt>
                <c:pt idx="1163">
                  <c:v>0</c:v>
                </c:pt>
                <c:pt idx="1164">
                  <c:v>0</c:v>
                </c:pt>
                <c:pt idx="1165">
                  <c:v>2070.5</c:v>
                </c:pt>
                <c:pt idx="1166">
                  <c:v>2871</c:v>
                </c:pt>
                <c:pt idx="1167">
                  <c:v>979</c:v>
                </c:pt>
                <c:pt idx="1168">
                  <c:v>1020</c:v>
                </c:pt>
                <c:pt idx="1169">
                  <c:v>17</c:v>
                </c:pt>
                <c:pt idx="1170">
                  <c:v>100</c:v>
                </c:pt>
                <c:pt idx="1171">
                  <c:v>25</c:v>
                </c:pt>
                <c:pt idx="1172">
                  <c:v>0</c:v>
                </c:pt>
                <c:pt idx="1173">
                  <c:v>30</c:v>
                </c:pt>
                <c:pt idx="1174">
                  <c:v>886</c:v>
                </c:pt>
                <c:pt idx="1175">
                  <c:v>585</c:v>
                </c:pt>
                <c:pt idx="1176">
                  <c:v>10</c:v>
                </c:pt>
                <c:pt idx="1177">
                  <c:v>0</c:v>
                </c:pt>
                <c:pt idx="1178">
                  <c:v>5</c:v>
                </c:pt>
                <c:pt idx="1179">
                  <c:v>3200</c:v>
                </c:pt>
                <c:pt idx="1180">
                  <c:v>5875</c:v>
                </c:pt>
                <c:pt idx="1181">
                  <c:v>4</c:v>
                </c:pt>
                <c:pt idx="1182">
                  <c:v>42</c:v>
                </c:pt>
                <c:pt idx="1183">
                  <c:v>100</c:v>
                </c:pt>
                <c:pt idx="1184">
                  <c:v>3186</c:v>
                </c:pt>
                <c:pt idx="1185">
                  <c:v>13180</c:v>
                </c:pt>
                <c:pt idx="1186">
                  <c:v>8005</c:v>
                </c:pt>
                <c:pt idx="1187">
                  <c:v>9111</c:v>
                </c:pt>
                <c:pt idx="1188">
                  <c:v>3211</c:v>
                </c:pt>
                <c:pt idx="1189">
                  <c:v>9700</c:v>
                </c:pt>
                <c:pt idx="1190">
                  <c:v>675</c:v>
                </c:pt>
                <c:pt idx="1191">
                  <c:v>2945</c:v>
                </c:pt>
                <c:pt idx="1192">
                  <c:v>290</c:v>
                </c:pt>
                <c:pt idx="1193">
                  <c:v>21831</c:v>
                </c:pt>
                <c:pt idx="1194">
                  <c:v>40280</c:v>
                </c:pt>
                <c:pt idx="1195">
                  <c:v>13500</c:v>
                </c:pt>
                <c:pt idx="1196">
                  <c:v>39137</c:v>
                </c:pt>
                <c:pt idx="1197">
                  <c:v>37994</c:v>
                </c:pt>
                <c:pt idx="1198">
                  <c:v>9121</c:v>
                </c:pt>
                <c:pt idx="1199">
                  <c:v>2693</c:v>
                </c:pt>
                <c:pt idx="1200">
                  <c:v>6029</c:v>
                </c:pt>
                <c:pt idx="1201">
                  <c:v>6146.27</c:v>
                </c:pt>
                <c:pt idx="1202">
                  <c:v>49811</c:v>
                </c:pt>
                <c:pt idx="1203">
                  <c:v>16700</c:v>
                </c:pt>
                <c:pt idx="1204">
                  <c:v>13383</c:v>
                </c:pt>
                <c:pt idx="1205">
                  <c:v>13112</c:v>
                </c:pt>
                <c:pt idx="1206">
                  <c:v>1035</c:v>
                </c:pt>
                <c:pt idx="1207">
                  <c:v>17396</c:v>
                </c:pt>
                <c:pt idx="1208">
                  <c:v>15530</c:v>
                </c:pt>
                <c:pt idx="1209">
                  <c:v>6360</c:v>
                </c:pt>
                <c:pt idx="1210">
                  <c:v>50863</c:v>
                </c:pt>
                <c:pt idx="1211">
                  <c:v>1011</c:v>
                </c:pt>
                <c:pt idx="1212">
                  <c:v>3226</c:v>
                </c:pt>
                <c:pt idx="1213">
                  <c:v>6645</c:v>
                </c:pt>
                <c:pt idx="1214">
                  <c:v>2636</c:v>
                </c:pt>
                <c:pt idx="1215">
                  <c:v>39304.01</c:v>
                </c:pt>
                <c:pt idx="1216">
                  <c:v>20398</c:v>
                </c:pt>
                <c:pt idx="1217">
                  <c:v>27189</c:v>
                </c:pt>
                <c:pt idx="1218">
                  <c:v>15505</c:v>
                </c:pt>
                <c:pt idx="1219">
                  <c:v>26024</c:v>
                </c:pt>
                <c:pt idx="1220">
                  <c:v>15565</c:v>
                </c:pt>
                <c:pt idx="1221">
                  <c:v>2451.0100000000002</c:v>
                </c:pt>
                <c:pt idx="1222">
                  <c:v>11215</c:v>
                </c:pt>
                <c:pt idx="1223">
                  <c:v>22197</c:v>
                </c:pt>
                <c:pt idx="1224">
                  <c:v>2052</c:v>
                </c:pt>
                <c:pt idx="1225">
                  <c:v>132</c:v>
                </c:pt>
                <c:pt idx="1226">
                  <c:v>1937</c:v>
                </c:pt>
                <c:pt idx="1227">
                  <c:v>0</c:v>
                </c:pt>
                <c:pt idx="1228">
                  <c:v>1465</c:v>
                </c:pt>
                <c:pt idx="1229">
                  <c:v>25</c:v>
                </c:pt>
                <c:pt idx="1230">
                  <c:v>0</c:v>
                </c:pt>
                <c:pt idx="1231">
                  <c:v>0</c:v>
                </c:pt>
                <c:pt idx="1232">
                  <c:v>40</c:v>
                </c:pt>
                <c:pt idx="1233">
                  <c:v>116</c:v>
                </c:pt>
                <c:pt idx="1234">
                  <c:v>0</c:v>
                </c:pt>
                <c:pt idx="1235">
                  <c:v>210</c:v>
                </c:pt>
                <c:pt idx="1236">
                  <c:v>0</c:v>
                </c:pt>
                <c:pt idx="1237">
                  <c:v>0</c:v>
                </c:pt>
                <c:pt idx="1238">
                  <c:v>178</c:v>
                </c:pt>
                <c:pt idx="1239">
                  <c:v>0</c:v>
                </c:pt>
                <c:pt idx="1240">
                  <c:v>241</c:v>
                </c:pt>
                <c:pt idx="1241">
                  <c:v>2537</c:v>
                </c:pt>
                <c:pt idx="1242">
                  <c:v>5</c:v>
                </c:pt>
                <c:pt idx="1243">
                  <c:v>1691</c:v>
                </c:pt>
                <c:pt idx="1244">
                  <c:v>2076</c:v>
                </c:pt>
                <c:pt idx="1245">
                  <c:v>2405</c:v>
                </c:pt>
                <c:pt idx="1246">
                  <c:v>2340</c:v>
                </c:pt>
                <c:pt idx="1247">
                  <c:v>4275</c:v>
                </c:pt>
                <c:pt idx="1248">
                  <c:v>3791</c:v>
                </c:pt>
                <c:pt idx="1249">
                  <c:v>5222</c:v>
                </c:pt>
                <c:pt idx="1250">
                  <c:v>60046</c:v>
                </c:pt>
                <c:pt idx="1251">
                  <c:v>6108</c:v>
                </c:pt>
                <c:pt idx="1252">
                  <c:v>4818</c:v>
                </c:pt>
                <c:pt idx="1253">
                  <c:v>30383.32</c:v>
                </c:pt>
                <c:pt idx="1254">
                  <c:v>13323</c:v>
                </c:pt>
                <c:pt idx="1255">
                  <c:v>6071</c:v>
                </c:pt>
                <c:pt idx="1256">
                  <c:v>35389.129999999997</c:v>
                </c:pt>
                <c:pt idx="1257">
                  <c:v>16210</c:v>
                </c:pt>
                <c:pt idx="1258">
                  <c:v>25577.56</c:v>
                </c:pt>
                <c:pt idx="1259">
                  <c:v>2606</c:v>
                </c:pt>
                <c:pt idx="1260">
                  <c:v>3751</c:v>
                </c:pt>
                <c:pt idx="1261">
                  <c:v>2025</c:v>
                </c:pt>
                <c:pt idx="1262">
                  <c:v>8152</c:v>
                </c:pt>
                <c:pt idx="1263">
                  <c:v>1785</c:v>
                </c:pt>
                <c:pt idx="1264">
                  <c:v>1082</c:v>
                </c:pt>
                <c:pt idx="1265">
                  <c:v>4170.17</c:v>
                </c:pt>
                <c:pt idx="1266">
                  <c:v>9545</c:v>
                </c:pt>
                <c:pt idx="1267">
                  <c:v>22396</c:v>
                </c:pt>
                <c:pt idx="1268">
                  <c:v>14000</c:v>
                </c:pt>
                <c:pt idx="1269">
                  <c:v>20426</c:v>
                </c:pt>
                <c:pt idx="1270">
                  <c:v>11472</c:v>
                </c:pt>
                <c:pt idx="1271">
                  <c:v>7635</c:v>
                </c:pt>
                <c:pt idx="1272">
                  <c:v>5300</c:v>
                </c:pt>
                <c:pt idx="1273">
                  <c:v>4140</c:v>
                </c:pt>
                <c:pt idx="1274">
                  <c:v>38743.839999999997</c:v>
                </c:pt>
                <c:pt idx="1275">
                  <c:v>24321.1</c:v>
                </c:pt>
                <c:pt idx="1276">
                  <c:v>3132.63</c:v>
                </c:pt>
                <c:pt idx="1277">
                  <c:v>15918.65</c:v>
                </c:pt>
                <c:pt idx="1278">
                  <c:v>10071</c:v>
                </c:pt>
                <c:pt idx="1279">
                  <c:v>13864.17</c:v>
                </c:pt>
                <c:pt idx="1280">
                  <c:v>16636.78</c:v>
                </c:pt>
                <c:pt idx="1281">
                  <c:v>7750</c:v>
                </c:pt>
                <c:pt idx="1282">
                  <c:v>18542</c:v>
                </c:pt>
                <c:pt idx="1283">
                  <c:v>2110.5</c:v>
                </c:pt>
                <c:pt idx="1284">
                  <c:v>503.22</c:v>
                </c:pt>
                <c:pt idx="1285">
                  <c:v>2033</c:v>
                </c:pt>
                <c:pt idx="1286">
                  <c:v>1625</c:v>
                </c:pt>
                <c:pt idx="1287">
                  <c:v>605</c:v>
                </c:pt>
                <c:pt idx="1288">
                  <c:v>4018</c:v>
                </c:pt>
                <c:pt idx="1289">
                  <c:v>1876</c:v>
                </c:pt>
                <c:pt idx="1290">
                  <c:v>3800</c:v>
                </c:pt>
                <c:pt idx="1291">
                  <c:v>4371</c:v>
                </c:pt>
                <c:pt idx="1292">
                  <c:v>1870</c:v>
                </c:pt>
                <c:pt idx="1293">
                  <c:v>15335</c:v>
                </c:pt>
                <c:pt idx="1294">
                  <c:v>610</c:v>
                </c:pt>
                <c:pt idx="1295">
                  <c:v>2549</c:v>
                </c:pt>
                <c:pt idx="1296">
                  <c:v>1200</c:v>
                </c:pt>
                <c:pt idx="1297">
                  <c:v>21905</c:v>
                </c:pt>
                <c:pt idx="1298">
                  <c:v>2093</c:v>
                </c:pt>
                <c:pt idx="1299">
                  <c:v>4340</c:v>
                </c:pt>
                <c:pt idx="1300">
                  <c:v>4050</c:v>
                </c:pt>
                <c:pt idx="1301">
                  <c:v>2055</c:v>
                </c:pt>
                <c:pt idx="1302">
                  <c:v>2500</c:v>
                </c:pt>
                <c:pt idx="1303">
                  <c:v>4559.13</c:v>
                </c:pt>
                <c:pt idx="1304">
                  <c:v>4010</c:v>
                </c:pt>
                <c:pt idx="1305">
                  <c:v>7793</c:v>
                </c:pt>
                <c:pt idx="1306">
                  <c:v>71771</c:v>
                </c:pt>
                <c:pt idx="1307">
                  <c:v>5757</c:v>
                </c:pt>
                <c:pt idx="1308">
                  <c:v>1136</c:v>
                </c:pt>
                <c:pt idx="1309">
                  <c:v>12879</c:v>
                </c:pt>
                <c:pt idx="1310">
                  <c:v>3100</c:v>
                </c:pt>
                <c:pt idx="1311">
                  <c:v>80070</c:v>
                </c:pt>
                <c:pt idx="1312">
                  <c:v>28</c:v>
                </c:pt>
                <c:pt idx="1313">
                  <c:v>12446</c:v>
                </c:pt>
                <c:pt idx="1314">
                  <c:v>2028</c:v>
                </c:pt>
                <c:pt idx="1315">
                  <c:v>40404</c:v>
                </c:pt>
                <c:pt idx="1316">
                  <c:v>1</c:v>
                </c:pt>
                <c:pt idx="1317">
                  <c:v>11467</c:v>
                </c:pt>
                <c:pt idx="1318">
                  <c:v>6130</c:v>
                </c:pt>
                <c:pt idx="1319">
                  <c:v>876</c:v>
                </c:pt>
                <c:pt idx="1320">
                  <c:v>503</c:v>
                </c:pt>
                <c:pt idx="1321">
                  <c:v>6019</c:v>
                </c:pt>
                <c:pt idx="1322">
                  <c:v>106</c:v>
                </c:pt>
                <c:pt idx="1323">
                  <c:v>1332</c:v>
                </c:pt>
                <c:pt idx="1324">
                  <c:v>4920</c:v>
                </c:pt>
                <c:pt idx="1325">
                  <c:v>486</c:v>
                </c:pt>
                <c:pt idx="1326">
                  <c:v>1130</c:v>
                </c:pt>
                <c:pt idx="1327">
                  <c:v>1705</c:v>
                </c:pt>
                <c:pt idx="1328">
                  <c:v>1748</c:v>
                </c:pt>
                <c:pt idx="1329">
                  <c:v>408</c:v>
                </c:pt>
                <c:pt idx="1330">
                  <c:v>7873</c:v>
                </c:pt>
                <c:pt idx="1331">
                  <c:v>3417</c:v>
                </c:pt>
                <c:pt idx="1332">
                  <c:v>0</c:v>
                </c:pt>
                <c:pt idx="1333">
                  <c:v>0</c:v>
                </c:pt>
                <c:pt idx="1334">
                  <c:v>14303</c:v>
                </c:pt>
                <c:pt idx="1335">
                  <c:v>4940</c:v>
                </c:pt>
                <c:pt idx="1336">
                  <c:v>84947</c:v>
                </c:pt>
                <c:pt idx="1337">
                  <c:v>24691</c:v>
                </c:pt>
                <c:pt idx="1338">
                  <c:v>991</c:v>
                </c:pt>
                <c:pt idx="1339">
                  <c:v>3317</c:v>
                </c:pt>
                <c:pt idx="1340">
                  <c:v>0</c:v>
                </c:pt>
                <c:pt idx="1341">
                  <c:v>17590</c:v>
                </c:pt>
                <c:pt idx="1342">
                  <c:v>100</c:v>
                </c:pt>
                <c:pt idx="1343">
                  <c:v>51149</c:v>
                </c:pt>
                <c:pt idx="1344">
                  <c:v>5666</c:v>
                </c:pt>
                <c:pt idx="1345">
                  <c:v>375</c:v>
                </c:pt>
                <c:pt idx="1346">
                  <c:v>7219</c:v>
                </c:pt>
                <c:pt idx="1347">
                  <c:v>2555</c:v>
                </c:pt>
                <c:pt idx="1348">
                  <c:v>5985</c:v>
                </c:pt>
                <c:pt idx="1349">
                  <c:v>10210</c:v>
                </c:pt>
                <c:pt idx="1350">
                  <c:v>5202.5</c:v>
                </c:pt>
                <c:pt idx="1351">
                  <c:v>20253</c:v>
                </c:pt>
                <c:pt idx="1352">
                  <c:v>13614</c:v>
                </c:pt>
                <c:pt idx="1353">
                  <c:v>1336</c:v>
                </c:pt>
                <c:pt idx="1354">
                  <c:v>1563</c:v>
                </c:pt>
                <c:pt idx="1355">
                  <c:v>3067</c:v>
                </c:pt>
                <c:pt idx="1356">
                  <c:v>6215.56</c:v>
                </c:pt>
                <c:pt idx="1357">
                  <c:v>2506</c:v>
                </c:pt>
                <c:pt idx="1358">
                  <c:v>3350</c:v>
                </c:pt>
                <c:pt idx="1359">
                  <c:v>764</c:v>
                </c:pt>
                <c:pt idx="1360">
                  <c:v>2598</c:v>
                </c:pt>
                <c:pt idx="1361">
                  <c:v>7559</c:v>
                </c:pt>
                <c:pt idx="1362">
                  <c:v>1091</c:v>
                </c:pt>
                <c:pt idx="1363">
                  <c:v>200</c:v>
                </c:pt>
                <c:pt idx="1364">
                  <c:v>1040</c:v>
                </c:pt>
                <c:pt idx="1365">
                  <c:v>7520</c:v>
                </c:pt>
                <c:pt idx="1366">
                  <c:v>9486.69</c:v>
                </c:pt>
                <c:pt idx="1367">
                  <c:v>5713</c:v>
                </c:pt>
                <c:pt idx="1368">
                  <c:v>5535</c:v>
                </c:pt>
                <c:pt idx="1369">
                  <c:v>34090.629999999997</c:v>
                </c:pt>
                <c:pt idx="1370">
                  <c:v>1555</c:v>
                </c:pt>
                <c:pt idx="1371">
                  <c:v>7495</c:v>
                </c:pt>
                <c:pt idx="1372">
                  <c:v>620</c:v>
                </c:pt>
                <c:pt idx="1373">
                  <c:v>10501</c:v>
                </c:pt>
                <c:pt idx="1374">
                  <c:v>2842</c:v>
                </c:pt>
                <c:pt idx="1375">
                  <c:v>6853</c:v>
                </c:pt>
                <c:pt idx="1376">
                  <c:v>9342</c:v>
                </c:pt>
                <c:pt idx="1377">
                  <c:v>1510</c:v>
                </c:pt>
                <c:pt idx="1378">
                  <c:v>4067</c:v>
                </c:pt>
                <c:pt idx="1379">
                  <c:v>11160</c:v>
                </c:pt>
                <c:pt idx="1380">
                  <c:v>106</c:v>
                </c:pt>
                <c:pt idx="1381">
                  <c:v>5355</c:v>
                </c:pt>
                <c:pt idx="1382">
                  <c:v>8349</c:v>
                </c:pt>
                <c:pt idx="1383">
                  <c:v>4673</c:v>
                </c:pt>
                <c:pt idx="1384">
                  <c:v>4343</c:v>
                </c:pt>
                <c:pt idx="1385">
                  <c:v>8832.49</c:v>
                </c:pt>
                <c:pt idx="1386">
                  <c:v>875</c:v>
                </c:pt>
                <c:pt idx="1387">
                  <c:v>5465</c:v>
                </c:pt>
                <c:pt idx="1388">
                  <c:v>6740.37</c:v>
                </c:pt>
                <c:pt idx="1389">
                  <c:v>727</c:v>
                </c:pt>
                <c:pt idx="1390">
                  <c:v>3055</c:v>
                </c:pt>
                <c:pt idx="1391">
                  <c:v>551</c:v>
                </c:pt>
                <c:pt idx="1392">
                  <c:v>2841</c:v>
                </c:pt>
                <c:pt idx="1393">
                  <c:v>10235</c:v>
                </c:pt>
                <c:pt idx="1394">
                  <c:v>916</c:v>
                </c:pt>
                <c:pt idx="1395">
                  <c:v>3916</c:v>
                </c:pt>
                <c:pt idx="1396">
                  <c:v>6438</c:v>
                </c:pt>
                <c:pt idx="1397">
                  <c:v>11385</c:v>
                </c:pt>
                <c:pt idx="1398">
                  <c:v>4826</c:v>
                </c:pt>
                <c:pt idx="1399">
                  <c:v>11353</c:v>
                </c:pt>
                <c:pt idx="1400">
                  <c:v>586</c:v>
                </c:pt>
                <c:pt idx="1401">
                  <c:v>12413</c:v>
                </c:pt>
                <c:pt idx="1402">
                  <c:v>2729</c:v>
                </c:pt>
                <c:pt idx="1403">
                  <c:v>4103</c:v>
                </c:pt>
                <c:pt idx="1404">
                  <c:v>49830</c:v>
                </c:pt>
                <c:pt idx="1405">
                  <c:v>105</c:v>
                </c:pt>
                <c:pt idx="1406">
                  <c:v>15</c:v>
                </c:pt>
                <c:pt idx="1407">
                  <c:v>15</c:v>
                </c:pt>
                <c:pt idx="1408">
                  <c:v>72</c:v>
                </c:pt>
                <c:pt idx="1409">
                  <c:v>0</c:v>
                </c:pt>
                <c:pt idx="1410">
                  <c:v>1</c:v>
                </c:pt>
                <c:pt idx="1411">
                  <c:v>7</c:v>
                </c:pt>
                <c:pt idx="1412">
                  <c:v>320</c:v>
                </c:pt>
                <c:pt idx="1413">
                  <c:v>100</c:v>
                </c:pt>
                <c:pt idx="1414">
                  <c:v>1</c:v>
                </c:pt>
                <c:pt idx="1415">
                  <c:v>800</c:v>
                </c:pt>
                <c:pt idx="1416">
                  <c:v>0</c:v>
                </c:pt>
                <c:pt idx="1417">
                  <c:v>55</c:v>
                </c:pt>
                <c:pt idx="1418">
                  <c:v>6</c:v>
                </c:pt>
                <c:pt idx="1419">
                  <c:v>445</c:v>
                </c:pt>
                <c:pt idx="1420">
                  <c:v>3</c:v>
                </c:pt>
                <c:pt idx="1421">
                  <c:v>200</c:v>
                </c:pt>
                <c:pt idx="1422">
                  <c:v>26</c:v>
                </c:pt>
                <c:pt idx="1423">
                  <c:v>100</c:v>
                </c:pt>
                <c:pt idx="1424">
                  <c:v>1527</c:v>
                </c:pt>
                <c:pt idx="1425">
                  <c:v>0</c:v>
                </c:pt>
                <c:pt idx="1426">
                  <c:v>0</c:v>
                </c:pt>
                <c:pt idx="1427">
                  <c:v>419</c:v>
                </c:pt>
                <c:pt idx="1428">
                  <c:v>45</c:v>
                </c:pt>
                <c:pt idx="1429">
                  <c:v>0</c:v>
                </c:pt>
                <c:pt idx="1430">
                  <c:v>403</c:v>
                </c:pt>
                <c:pt idx="1431">
                  <c:v>5431</c:v>
                </c:pt>
                <c:pt idx="1432">
                  <c:v>0</c:v>
                </c:pt>
                <c:pt idx="1433">
                  <c:v>805</c:v>
                </c:pt>
                <c:pt idx="1434">
                  <c:v>8190</c:v>
                </c:pt>
                <c:pt idx="1435">
                  <c:v>15</c:v>
                </c:pt>
                <c:pt idx="1436">
                  <c:v>77</c:v>
                </c:pt>
                <c:pt idx="1437">
                  <c:v>807</c:v>
                </c:pt>
                <c:pt idx="1438">
                  <c:v>600</c:v>
                </c:pt>
                <c:pt idx="1439">
                  <c:v>180</c:v>
                </c:pt>
                <c:pt idx="1440">
                  <c:v>1</c:v>
                </c:pt>
                <c:pt idx="1441">
                  <c:v>2020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75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2</c:v>
                </c:pt>
                <c:pt idx="1452">
                  <c:v>0</c:v>
                </c:pt>
                <c:pt idx="1453">
                  <c:v>0</c:v>
                </c:pt>
                <c:pt idx="1454">
                  <c:v>15</c:v>
                </c:pt>
                <c:pt idx="1455">
                  <c:v>1575</c:v>
                </c:pt>
                <c:pt idx="1456">
                  <c:v>145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15186.69</c:v>
                </c:pt>
                <c:pt idx="1462">
                  <c:v>4340.7</c:v>
                </c:pt>
                <c:pt idx="1463">
                  <c:v>886</c:v>
                </c:pt>
                <c:pt idx="1464">
                  <c:v>8160</c:v>
                </c:pt>
                <c:pt idx="1465">
                  <c:v>136924.35</c:v>
                </c:pt>
                <c:pt idx="1466">
                  <c:v>17260.37</c:v>
                </c:pt>
                <c:pt idx="1467">
                  <c:v>46032</c:v>
                </c:pt>
                <c:pt idx="1468">
                  <c:v>9725</c:v>
                </c:pt>
                <c:pt idx="1469">
                  <c:v>47978</c:v>
                </c:pt>
                <c:pt idx="1470">
                  <c:v>1877</c:v>
                </c:pt>
                <c:pt idx="1471">
                  <c:v>33229</c:v>
                </c:pt>
                <c:pt idx="1472">
                  <c:v>34676</c:v>
                </c:pt>
                <c:pt idx="1473">
                  <c:v>1807.74</c:v>
                </c:pt>
                <c:pt idx="1474">
                  <c:v>3368</c:v>
                </c:pt>
                <c:pt idx="1475">
                  <c:v>28300.45</c:v>
                </c:pt>
                <c:pt idx="1476">
                  <c:v>39693.279999999999</c:v>
                </c:pt>
                <c:pt idx="1477">
                  <c:v>33393</c:v>
                </c:pt>
                <c:pt idx="1478">
                  <c:v>590807.11</c:v>
                </c:pt>
                <c:pt idx="1479">
                  <c:v>2198</c:v>
                </c:pt>
                <c:pt idx="1480">
                  <c:v>58520.2</c:v>
                </c:pt>
                <c:pt idx="1481">
                  <c:v>105</c:v>
                </c:pt>
                <c:pt idx="1482">
                  <c:v>5</c:v>
                </c:pt>
                <c:pt idx="1483">
                  <c:v>50</c:v>
                </c:pt>
                <c:pt idx="1484">
                  <c:v>0</c:v>
                </c:pt>
                <c:pt idx="1485">
                  <c:v>150</c:v>
                </c:pt>
                <c:pt idx="1486">
                  <c:v>48</c:v>
                </c:pt>
                <c:pt idx="1487">
                  <c:v>0</c:v>
                </c:pt>
                <c:pt idx="1488">
                  <c:v>360</c:v>
                </c:pt>
                <c:pt idx="1489">
                  <c:v>0</c:v>
                </c:pt>
                <c:pt idx="1490">
                  <c:v>895</c:v>
                </c:pt>
                <c:pt idx="1491">
                  <c:v>100</c:v>
                </c:pt>
                <c:pt idx="1492">
                  <c:v>30</c:v>
                </c:pt>
                <c:pt idx="1493">
                  <c:v>0</c:v>
                </c:pt>
                <c:pt idx="1494">
                  <c:v>445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57</c:v>
                </c:pt>
                <c:pt idx="1499">
                  <c:v>5</c:v>
                </c:pt>
                <c:pt idx="1500">
                  <c:v>701</c:v>
                </c:pt>
                <c:pt idx="1501">
                  <c:v>2706.23</c:v>
                </c:pt>
                <c:pt idx="1502">
                  <c:v>22318</c:v>
                </c:pt>
                <c:pt idx="1503">
                  <c:v>4045.93</c:v>
                </c:pt>
                <c:pt idx="1504">
                  <c:v>18066</c:v>
                </c:pt>
                <c:pt idx="1505">
                  <c:v>16573</c:v>
                </c:pt>
                <c:pt idx="1506">
                  <c:v>1671</c:v>
                </c:pt>
                <c:pt idx="1507">
                  <c:v>2580</c:v>
                </c:pt>
                <c:pt idx="1508">
                  <c:v>20491</c:v>
                </c:pt>
                <c:pt idx="1509">
                  <c:v>21637.22</c:v>
                </c:pt>
                <c:pt idx="1510">
                  <c:v>16165.6</c:v>
                </c:pt>
                <c:pt idx="1511">
                  <c:v>15651</c:v>
                </c:pt>
                <c:pt idx="1512">
                  <c:v>19557</c:v>
                </c:pt>
                <c:pt idx="1513">
                  <c:v>12001.5</c:v>
                </c:pt>
                <c:pt idx="1514">
                  <c:v>26619</c:v>
                </c:pt>
                <c:pt idx="1515">
                  <c:v>471567</c:v>
                </c:pt>
                <c:pt idx="1516">
                  <c:v>18472</c:v>
                </c:pt>
                <c:pt idx="1517">
                  <c:v>24297</c:v>
                </c:pt>
                <c:pt idx="1518">
                  <c:v>30805</c:v>
                </c:pt>
                <c:pt idx="1519">
                  <c:v>9302.75</c:v>
                </c:pt>
                <c:pt idx="1520">
                  <c:v>18625</c:v>
                </c:pt>
                <c:pt idx="1521">
                  <c:v>40055</c:v>
                </c:pt>
                <c:pt idx="1522">
                  <c:v>60450.1</c:v>
                </c:pt>
                <c:pt idx="1523">
                  <c:v>23096</c:v>
                </c:pt>
                <c:pt idx="1524">
                  <c:v>6210</c:v>
                </c:pt>
                <c:pt idx="1525">
                  <c:v>4524.1499999999996</c:v>
                </c:pt>
                <c:pt idx="1526">
                  <c:v>27675</c:v>
                </c:pt>
                <c:pt idx="1527">
                  <c:v>3865.55</c:v>
                </c:pt>
                <c:pt idx="1528">
                  <c:v>8447</c:v>
                </c:pt>
                <c:pt idx="1529">
                  <c:v>19129</c:v>
                </c:pt>
                <c:pt idx="1530">
                  <c:v>47189</c:v>
                </c:pt>
                <c:pt idx="1531">
                  <c:v>4135</c:v>
                </c:pt>
                <c:pt idx="1532">
                  <c:v>24201</c:v>
                </c:pt>
                <c:pt idx="1533">
                  <c:v>65313</c:v>
                </c:pt>
                <c:pt idx="1534">
                  <c:v>31330</c:v>
                </c:pt>
                <c:pt idx="1535">
                  <c:v>5297</c:v>
                </c:pt>
                <c:pt idx="1536">
                  <c:v>30037.01</c:v>
                </c:pt>
                <c:pt idx="1537">
                  <c:v>21588</c:v>
                </c:pt>
                <c:pt idx="1538">
                  <c:v>7184</c:v>
                </c:pt>
                <c:pt idx="1539">
                  <c:v>27197.22</c:v>
                </c:pt>
                <c:pt idx="1540">
                  <c:v>17680</c:v>
                </c:pt>
                <c:pt idx="1541">
                  <c:v>6</c:v>
                </c:pt>
                <c:pt idx="1542">
                  <c:v>20</c:v>
                </c:pt>
                <c:pt idx="1543">
                  <c:v>10</c:v>
                </c:pt>
                <c:pt idx="1544">
                  <c:v>0</c:v>
                </c:pt>
                <c:pt idx="1545">
                  <c:v>1</c:v>
                </c:pt>
                <c:pt idx="1546">
                  <c:v>289</c:v>
                </c:pt>
                <c:pt idx="1547">
                  <c:v>0</c:v>
                </c:pt>
                <c:pt idx="1548">
                  <c:v>60</c:v>
                </c:pt>
                <c:pt idx="1549">
                  <c:v>170</c:v>
                </c:pt>
                <c:pt idx="1550">
                  <c:v>101</c:v>
                </c:pt>
                <c:pt idx="1551">
                  <c:v>0</c:v>
                </c:pt>
                <c:pt idx="1552">
                  <c:v>2115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677</c:v>
                </c:pt>
                <c:pt idx="1557">
                  <c:v>100</c:v>
                </c:pt>
                <c:pt idx="1558">
                  <c:v>35</c:v>
                </c:pt>
                <c:pt idx="1559">
                  <c:v>50</c:v>
                </c:pt>
                <c:pt idx="1560">
                  <c:v>94</c:v>
                </c:pt>
                <c:pt idx="1561">
                  <c:v>3372.25</c:v>
                </c:pt>
                <c:pt idx="1562">
                  <c:v>0</c:v>
                </c:pt>
                <c:pt idx="1563">
                  <c:v>85</c:v>
                </c:pt>
                <c:pt idx="1564">
                  <c:v>10</c:v>
                </c:pt>
                <c:pt idx="1565">
                  <c:v>100</c:v>
                </c:pt>
                <c:pt idx="1566">
                  <c:v>6375</c:v>
                </c:pt>
                <c:pt idx="1567">
                  <c:v>350</c:v>
                </c:pt>
                <c:pt idx="1568">
                  <c:v>3410</c:v>
                </c:pt>
                <c:pt idx="1569">
                  <c:v>0</c:v>
                </c:pt>
                <c:pt idx="1570">
                  <c:v>2484</c:v>
                </c:pt>
                <c:pt idx="1571">
                  <c:v>80</c:v>
                </c:pt>
                <c:pt idx="1572">
                  <c:v>125</c:v>
                </c:pt>
                <c:pt idx="1573">
                  <c:v>223</c:v>
                </c:pt>
                <c:pt idx="1574">
                  <c:v>506</c:v>
                </c:pt>
                <c:pt idx="1575">
                  <c:v>2291</c:v>
                </c:pt>
                <c:pt idx="1576">
                  <c:v>650</c:v>
                </c:pt>
                <c:pt idx="1577">
                  <c:v>55</c:v>
                </c:pt>
                <c:pt idx="1578">
                  <c:v>205</c:v>
                </c:pt>
                <c:pt idx="1579">
                  <c:v>28</c:v>
                </c:pt>
                <c:pt idx="1580">
                  <c:v>0</c:v>
                </c:pt>
                <c:pt idx="1581">
                  <c:v>1060</c:v>
                </c:pt>
                <c:pt idx="1582">
                  <c:v>93</c:v>
                </c:pt>
                <c:pt idx="1583">
                  <c:v>15</c:v>
                </c:pt>
                <c:pt idx="1584">
                  <c:v>0</c:v>
                </c:pt>
                <c:pt idx="1585">
                  <c:v>1580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1020</c:v>
                </c:pt>
                <c:pt idx="1591">
                  <c:v>4092</c:v>
                </c:pt>
                <c:pt idx="1592">
                  <c:v>0</c:v>
                </c:pt>
                <c:pt idx="1593">
                  <c:v>3</c:v>
                </c:pt>
                <c:pt idx="1594">
                  <c:v>205</c:v>
                </c:pt>
                <c:pt idx="1595">
                  <c:v>280</c:v>
                </c:pt>
                <c:pt idx="1596">
                  <c:v>75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367</c:v>
                </c:pt>
                <c:pt idx="1601">
                  <c:v>23086</c:v>
                </c:pt>
                <c:pt idx="1602">
                  <c:v>1502.5</c:v>
                </c:pt>
                <c:pt idx="1603">
                  <c:v>2000.66</c:v>
                </c:pt>
                <c:pt idx="1604">
                  <c:v>3419</c:v>
                </c:pt>
                <c:pt idx="1605">
                  <c:v>6041.6</c:v>
                </c:pt>
                <c:pt idx="1606">
                  <c:v>8080.33</c:v>
                </c:pt>
                <c:pt idx="1607">
                  <c:v>14511</c:v>
                </c:pt>
                <c:pt idx="1608">
                  <c:v>1215</c:v>
                </c:pt>
                <c:pt idx="1609">
                  <c:v>1775</c:v>
                </c:pt>
                <c:pt idx="1610">
                  <c:v>5437</c:v>
                </c:pt>
                <c:pt idx="1611">
                  <c:v>1001</c:v>
                </c:pt>
                <c:pt idx="1612">
                  <c:v>550</c:v>
                </c:pt>
                <c:pt idx="1613">
                  <c:v>1015</c:v>
                </c:pt>
                <c:pt idx="1614">
                  <c:v>5135</c:v>
                </c:pt>
                <c:pt idx="1615">
                  <c:v>9130</c:v>
                </c:pt>
                <c:pt idx="1616">
                  <c:v>10420</c:v>
                </c:pt>
                <c:pt idx="1617">
                  <c:v>10210</c:v>
                </c:pt>
                <c:pt idx="1618">
                  <c:v>1576</c:v>
                </c:pt>
                <c:pt idx="1619">
                  <c:v>2000</c:v>
                </c:pt>
                <c:pt idx="1620">
                  <c:v>1130</c:v>
                </c:pt>
                <c:pt idx="1621">
                  <c:v>6060</c:v>
                </c:pt>
                <c:pt idx="1622">
                  <c:v>7019</c:v>
                </c:pt>
                <c:pt idx="1623">
                  <c:v>758</c:v>
                </c:pt>
                <c:pt idx="1624">
                  <c:v>1180</c:v>
                </c:pt>
                <c:pt idx="1625">
                  <c:v>11650</c:v>
                </c:pt>
                <c:pt idx="1626">
                  <c:v>8095</c:v>
                </c:pt>
                <c:pt idx="1627">
                  <c:v>2340</c:v>
                </c:pt>
                <c:pt idx="1628">
                  <c:v>4037</c:v>
                </c:pt>
                <c:pt idx="1629">
                  <c:v>6220</c:v>
                </c:pt>
                <c:pt idx="1630">
                  <c:v>10610</c:v>
                </c:pt>
                <c:pt idx="1631">
                  <c:v>15591</c:v>
                </c:pt>
                <c:pt idx="1632">
                  <c:v>4065</c:v>
                </c:pt>
                <c:pt idx="1633">
                  <c:v>10000</c:v>
                </c:pt>
                <c:pt idx="1634">
                  <c:v>2010</c:v>
                </c:pt>
                <c:pt idx="1635">
                  <c:v>2506</c:v>
                </c:pt>
                <c:pt idx="1636">
                  <c:v>4660</c:v>
                </c:pt>
                <c:pt idx="1637">
                  <c:v>519</c:v>
                </c:pt>
                <c:pt idx="1638">
                  <c:v>1050</c:v>
                </c:pt>
                <c:pt idx="1639">
                  <c:v>1800</c:v>
                </c:pt>
                <c:pt idx="1640">
                  <c:v>679.44</c:v>
                </c:pt>
                <c:pt idx="1641">
                  <c:v>2535</c:v>
                </c:pt>
                <c:pt idx="1642">
                  <c:v>1200</c:v>
                </c:pt>
                <c:pt idx="1643">
                  <c:v>6235</c:v>
                </c:pt>
                <c:pt idx="1644">
                  <c:v>10950</c:v>
                </c:pt>
                <c:pt idx="1645">
                  <c:v>5540</c:v>
                </c:pt>
                <c:pt idx="1646">
                  <c:v>2204</c:v>
                </c:pt>
                <c:pt idx="1647">
                  <c:v>5236</c:v>
                </c:pt>
                <c:pt idx="1648">
                  <c:v>2881</c:v>
                </c:pt>
                <c:pt idx="1649">
                  <c:v>3822.33</c:v>
                </c:pt>
                <c:pt idx="1650">
                  <c:v>2831</c:v>
                </c:pt>
                <c:pt idx="1651">
                  <c:v>2015</c:v>
                </c:pt>
                <c:pt idx="1652">
                  <c:v>4530</c:v>
                </c:pt>
                <c:pt idx="1653">
                  <c:v>8711.52</c:v>
                </c:pt>
                <c:pt idx="1654">
                  <c:v>1319</c:v>
                </c:pt>
                <c:pt idx="1655">
                  <c:v>2143</c:v>
                </c:pt>
                <c:pt idx="1656">
                  <c:v>7525.12</c:v>
                </c:pt>
                <c:pt idx="1657">
                  <c:v>26233.45</c:v>
                </c:pt>
                <c:pt idx="1658">
                  <c:v>7934</c:v>
                </c:pt>
                <c:pt idx="1659">
                  <c:v>564</c:v>
                </c:pt>
                <c:pt idx="1660">
                  <c:v>1003</c:v>
                </c:pt>
                <c:pt idx="1661">
                  <c:v>8098</c:v>
                </c:pt>
                <c:pt idx="1662">
                  <c:v>8211</c:v>
                </c:pt>
                <c:pt idx="1663">
                  <c:v>1080</c:v>
                </c:pt>
                <c:pt idx="1664">
                  <c:v>3060.22</c:v>
                </c:pt>
                <c:pt idx="1665">
                  <c:v>4181</c:v>
                </c:pt>
                <c:pt idx="1666">
                  <c:v>4022</c:v>
                </c:pt>
                <c:pt idx="1667">
                  <c:v>4313</c:v>
                </c:pt>
                <c:pt idx="1668">
                  <c:v>8211</c:v>
                </c:pt>
                <c:pt idx="1669">
                  <c:v>2795</c:v>
                </c:pt>
                <c:pt idx="1670">
                  <c:v>1026</c:v>
                </c:pt>
                <c:pt idx="1671">
                  <c:v>2013.47</c:v>
                </c:pt>
                <c:pt idx="1672">
                  <c:v>1920</c:v>
                </c:pt>
                <c:pt idx="1673">
                  <c:v>2690</c:v>
                </c:pt>
                <c:pt idx="1674">
                  <c:v>10085</c:v>
                </c:pt>
                <c:pt idx="1675">
                  <c:v>1374.16</c:v>
                </c:pt>
                <c:pt idx="1676">
                  <c:v>3460</c:v>
                </c:pt>
                <c:pt idx="1677">
                  <c:v>6700</c:v>
                </c:pt>
                <c:pt idx="1678">
                  <c:v>1776</c:v>
                </c:pt>
                <c:pt idx="1679">
                  <c:v>3500</c:v>
                </c:pt>
                <c:pt idx="1680">
                  <c:v>1175</c:v>
                </c:pt>
                <c:pt idx="1681">
                  <c:v>65924.38</c:v>
                </c:pt>
                <c:pt idx="1682">
                  <c:v>0</c:v>
                </c:pt>
                <c:pt idx="1683">
                  <c:v>760</c:v>
                </c:pt>
                <c:pt idx="1684">
                  <c:v>8730</c:v>
                </c:pt>
                <c:pt idx="1685">
                  <c:v>360</c:v>
                </c:pt>
                <c:pt idx="1686">
                  <c:v>18</c:v>
                </c:pt>
                <c:pt idx="1687">
                  <c:v>3125</c:v>
                </c:pt>
                <c:pt idx="1688">
                  <c:v>1772</c:v>
                </c:pt>
                <c:pt idx="1689">
                  <c:v>2400</c:v>
                </c:pt>
                <c:pt idx="1690">
                  <c:v>635</c:v>
                </c:pt>
                <c:pt idx="1691">
                  <c:v>10042</c:v>
                </c:pt>
                <c:pt idx="1692">
                  <c:v>2390</c:v>
                </c:pt>
                <c:pt idx="1693">
                  <c:v>280</c:v>
                </c:pt>
                <c:pt idx="1694">
                  <c:v>5</c:v>
                </c:pt>
                <c:pt idx="1695">
                  <c:v>1405</c:v>
                </c:pt>
                <c:pt idx="1696">
                  <c:v>0</c:v>
                </c:pt>
                <c:pt idx="1697">
                  <c:v>2526</c:v>
                </c:pt>
                <c:pt idx="1698">
                  <c:v>0</c:v>
                </c:pt>
                <c:pt idx="1699">
                  <c:v>216</c:v>
                </c:pt>
                <c:pt idx="1700">
                  <c:v>5212</c:v>
                </c:pt>
                <c:pt idx="1701">
                  <c:v>10</c:v>
                </c:pt>
                <c:pt idx="1702">
                  <c:v>1</c:v>
                </c:pt>
                <c:pt idx="1703">
                  <c:v>51</c:v>
                </c:pt>
                <c:pt idx="1704">
                  <c:v>1302</c:v>
                </c:pt>
                <c:pt idx="1705">
                  <c:v>0</c:v>
                </c:pt>
                <c:pt idx="1706">
                  <c:v>0</c:v>
                </c:pt>
                <c:pt idx="1707">
                  <c:v>487</c:v>
                </c:pt>
                <c:pt idx="1708">
                  <c:v>0</c:v>
                </c:pt>
                <c:pt idx="1709">
                  <c:v>85</c:v>
                </c:pt>
                <c:pt idx="1710">
                  <c:v>34</c:v>
                </c:pt>
                <c:pt idx="1711">
                  <c:v>1050</c:v>
                </c:pt>
                <c:pt idx="1712">
                  <c:v>0</c:v>
                </c:pt>
                <c:pt idx="1713">
                  <c:v>50</c:v>
                </c:pt>
                <c:pt idx="1714">
                  <c:v>1967</c:v>
                </c:pt>
                <c:pt idx="1715">
                  <c:v>11</c:v>
                </c:pt>
                <c:pt idx="1716">
                  <c:v>150</c:v>
                </c:pt>
                <c:pt idx="1717">
                  <c:v>1395</c:v>
                </c:pt>
                <c:pt idx="1718">
                  <c:v>75</c:v>
                </c:pt>
                <c:pt idx="1719">
                  <c:v>35</c:v>
                </c:pt>
                <c:pt idx="1720">
                  <c:v>225</c:v>
                </c:pt>
                <c:pt idx="1721">
                  <c:v>0</c:v>
                </c:pt>
                <c:pt idx="1722">
                  <c:v>1</c:v>
                </c:pt>
                <c:pt idx="1723">
                  <c:v>650</c:v>
                </c:pt>
                <c:pt idx="1724">
                  <c:v>35</c:v>
                </c:pt>
                <c:pt idx="1725">
                  <c:v>560</c:v>
                </c:pt>
                <c:pt idx="1726">
                  <c:v>2196</c:v>
                </c:pt>
                <c:pt idx="1727">
                  <c:v>1</c:v>
                </c:pt>
                <c:pt idx="1728">
                  <c:v>855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110</c:v>
                </c:pt>
                <c:pt idx="1736">
                  <c:v>22</c:v>
                </c:pt>
                <c:pt idx="1737">
                  <c:v>850</c:v>
                </c:pt>
                <c:pt idx="1738">
                  <c:v>20</c:v>
                </c:pt>
                <c:pt idx="1739">
                  <c:v>1</c:v>
                </c:pt>
                <c:pt idx="1740">
                  <c:v>0</c:v>
                </c:pt>
                <c:pt idx="1741">
                  <c:v>1330</c:v>
                </c:pt>
                <c:pt idx="1742">
                  <c:v>2175</c:v>
                </c:pt>
                <c:pt idx="1743">
                  <c:v>6025</c:v>
                </c:pt>
                <c:pt idx="1744">
                  <c:v>6515</c:v>
                </c:pt>
                <c:pt idx="1745">
                  <c:v>7981</c:v>
                </c:pt>
                <c:pt idx="1746">
                  <c:v>22215</c:v>
                </c:pt>
                <c:pt idx="1747">
                  <c:v>9446</c:v>
                </c:pt>
                <c:pt idx="1748">
                  <c:v>64974</c:v>
                </c:pt>
                <c:pt idx="1749">
                  <c:v>12410.5</c:v>
                </c:pt>
                <c:pt idx="1750">
                  <c:v>10081</c:v>
                </c:pt>
                <c:pt idx="1751">
                  <c:v>10290</c:v>
                </c:pt>
                <c:pt idx="1752">
                  <c:v>3122</c:v>
                </c:pt>
                <c:pt idx="1753">
                  <c:v>16200</c:v>
                </c:pt>
                <c:pt idx="1754">
                  <c:v>9395</c:v>
                </c:pt>
                <c:pt idx="1755">
                  <c:v>30</c:v>
                </c:pt>
                <c:pt idx="1756">
                  <c:v>5655.6</c:v>
                </c:pt>
                <c:pt idx="1757">
                  <c:v>5800</c:v>
                </c:pt>
                <c:pt idx="1758">
                  <c:v>1147</c:v>
                </c:pt>
                <c:pt idx="1759">
                  <c:v>5330</c:v>
                </c:pt>
                <c:pt idx="1760">
                  <c:v>8272</c:v>
                </c:pt>
                <c:pt idx="1761">
                  <c:v>155</c:v>
                </c:pt>
                <c:pt idx="1762">
                  <c:v>885</c:v>
                </c:pt>
                <c:pt idx="1763">
                  <c:v>12229</c:v>
                </c:pt>
                <c:pt idx="1764">
                  <c:v>2156</c:v>
                </c:pt>
                <c:pt idx="1765">
                  <c:v>7433.48</c:v>
                </c:pt>
                <c:pt idx="1766">
                  <c:v>0</c:v>
                </c:pt>
                <c:pt idx="1767">
                  <c:v>2286</c:v>
                </c:pt>
                <c:pt idx="1768">
                  <c:v>187</c:v>
                </c:pt>
                <c:pt idx="1769">
                  <c:v>1081</c:v>
                </c:pt>
                <c:pt idx="1770">
                  <c:v>13846</c:v>
                </c:pt>
                <c:pt idx="1771">
                  <c:v>895</c:v>
                </c:pt>
                <c:pt idx="1772">
                  <c:v>858</c:v>
                </c:pt>
                <c:pt idx="1773">
                  <c:v>1877</c:v>
                </c:pt>
                <c:pt idx="1774">
                  <c:v>1148</c:v>
                </c:pt>
                <c:pt idx="1775">
                  <c:v>21158</c:v>
                </c:pt>
                <c:pt idx="1776">
                  <c:v>335</c:v>
                </c:pt>
                <c:pt idx="1777">
                  <c:v>651</c:v>
                </c:pt>
                <c:pt idx="1778">
                  <c:v>995</c:v>
                </c:pt>
                <c:pt idx="1779">
                  <c:v>3986</c:v>
                </c:pt>
                <c:pt idx="1780">
                  <c:v>11923</c:v>
                </c:pt>
                <c:pt idx="1781">
                  <c:v>1417</c:v>
                </c:pt>
                <c:pt idx="1782">
                  <c:v>5422</c:v>
                </c:pt>
                <c:pt idx="1783">
                  <c:v>9477</c:v>
                </c:pt>
                <c:pt idx="1784">
                  <c:v>1988</c:v>
                </c:pt>
                <c:pt idx="1785">
                  <c:v>4853</c:v>
                </c:pt>
                <c:pt idx="1786">
                  <c:v>905</c:v>
                </c:pt>
                <c:pt idx="1787">
                  <c:v>1533</c:v>
                </c:pt>
                <c:pt idx="1788">
                  <c:v>76</c:v>
                </c:pt>
                <c:pt idx="1789">
                  <c:v>40</c:v>
                </c:pt>
                <c:pt idx="1790">
                  <c:v>1636</c:v>
                </c:pt>
                <c:pt idx="1791">
                  <c:v>107</c:v>
                </c:pt>
                <c:pt idx="1792">
                  <c:v>15281</c:v>
                </c:pt>
                <c:pt idx="1793">
                  <c:v>40</c:v>
                </c:pt>
                <c:pt idx="1794">
                  <c:v>997</c:v>
                </c:pt>
                <c:pt idx="1795">
                  <c:v>10846</c:v>
                </c:pt>
                <c:pt idx="1796">
                  <c:v>4190</c:v>
                </c:pt>
                <c:pt idx="1797">
                  <c:v>6755</c:v>
                </c:pt>
                <c:pt idx="1798">
                  <c:v>2182</c:v>
                </c:pt>
                <c:pt idx="1799">
                  <c:v>69.83</c:v>
                </c:pt>
                <c:pt idx="1800">
                  <c:v>9460</c:v>
                </c:pt>
                <c:pt idx="1801">
                  <c:v>2355</c:v>
                </c:pt>
                <c:pt idx="1802">
                  <c:v>1697</c:v>
                </c:pt>
                <c:pt idx="1803">
                  <c:v>5390</c:v>
                </c:pt>
                <c:pt idx="1804">
                  <c:v>5452</c:v>
                </c:pt>
                <c:pt idx="1805">
                  <c:v>8191</c:v>
                </c:pt>
                <c:pt idx="1806">
                  <c:v>591</c:v>
                </c:pt>
                <c:pt idx="1807">
                  <c:v>553</c:v>
                </c:pt>
                <c:pt idx="1808">
                  <c:v>11594</c:v>
                </c:pt>
                <c:pt idx="1809">
                  <c:v>380</c:v>
                </c:pt>
                <c:pt idx="1810">
                  <c:v>15</c:v>
                </c:pt>
                <c:pt idx="1811">
                  <c:v>40</c:v>
                </c:pt>
                <c:pt idx="1812">
                  <c:v>865</c:v>
                </c:pt>
                <c:pt idx="1813">
                  <c:v>0</c:v>
                </c:pt>
                <c:pt idx="1814">
                  <c:v>5902</c:v>
                </c:pt>
                <c:pt idx="1815">
                  <c:v>0</c:v>
                </c:pt>
                <c:pt idx="1816">
                  <c:v>509</c:v>
                </c:pt>
                <c:pt idx="1817">
                  <c:v>9419</c:v>
                </c:pt>
                <c:pt idx="1818">
                  <c:v>0</c:v>
                </c:pt>
                <c:pt idx="1819">
                  <c:v>25</c:v>
                </c:pt>
                <c:pt idx="1820">
                  <c:v>1707</c:v>
                </c:pt>
                <c:pt idx="1821">
                  <c:v>86492</c:v>
                </c:pt>
                <c:pt idx="1822">
                  <c:v>300</c:v>
                </c:pt>
                <c:pt idx="1823">
                  <c:v>811</c:v>
                </c:pt>
                <c:pt idx="1824">
                  <c:v>3002</c:v>
                </c:pt>
                <c:pt idx="1825">
                  <c:v>2101</c:v>
                </c:pt>
                <c:pt idx="1826">
                  <c:v>2020</c:v>
                </c:pt>
                <c:pt idx="1827">
                  <c:v>8053</c:v>
                </c:pt>
                <c:pt idx="1828">
                  <c:v>20032</c:v>
                </c:pt>
                <c:pt idx="1829">
                  <c:v>2500.25</c:v>
                </c:pt>
                <c:pt idx="1830">
                  <c:v>15230</c:v>
                </c:pt>
                <c:pt idx="1831">
                  <c:v>1030</c:v>
                </c:pt>
                <c:pt idx="1832">
                  <c:v>500</c:v>
                </c:pt>
                <c:pt idx="1833">
                  <c:v>1050</c:v>
                </c:pt>
                <c:pt idx="1834">
                  <c:v>11805</c:v>
                </c:pt>
                <c:pt idx="1835">
                  <c:v>520</c:v>
                </c:pt>
                <c:pt idx="1836">
                  <c:v>10017</c:v>
                </c:pt>
                <c:pt idx="1837">
                  <c:v>1841</c:v>
                </c:pt>
                <c:pt idx="1838">
                  <c:v>1001.49</c:v>
                </c:pt>
                <c:pt idx="1839">
                  <c:v>2053</c:v>
                </c:pt>
                <c:pt idx="1840">
                  <c:v>980</c:v>
                </c:pt>
                <c:pt idx="1841">
                  <c:v>2035</c:v>
                </c:pt>
                <c:pt idx="1842">
                  <c:v>2505</c:v>
                </c:pt>
                <c:pt idx="1843">
                  <c:v>12400.61</c:v>
                </c:pt>
                <c:pt idx="1844">
                  <c:v>1521</c:v>
                </c:pt>
                <c:pt idx="1845">
                  <c:v>1000</c:v>
                </c:pt>
                <c:pt idx="1846">
                  <c:v>20689</c:v>
                </c:pt>
                <c:pt idx="1847">
                  <c:v>3022</c:v>
                </c:pt>
                <c:pt idx="1848">
                  <c:v>3221</c:v>
                </c:pt>
                <c:pt idx="1849">
                  <c:v>301</c:v>
                </c:pt>
                <c:pt idx="1850">
                  <c:v>9137</c:v>
                </c:pt>
                <c:pt idx="1851">
                  <c:v>1301</c:v>
                </c:pt>
                <c:pt idx="1852">
                  <c:v>17545</c:v>
                </c:pt>
                <c:pt idx="1853">
                  <c:v>815</c:v>
                </c:pt>
                <c:pt idx="1854">
                  <c:v>15318.55</c:v>
                </c:pt>
                <c:pt idx="1855">
                  <c:v>13480.16</c:v>
                </c:pt>
                <c:pt idx="1856">
                  <c:v>2025</c:v>
                </c:pt>
                <c:pt idx="1857">
                  <c:v>3000</c:v>
                </c:pt>
                <c:pt idx="1858">
                  <c:v>6041.55</c:v>
                </c:pt>
                <c:pt idx="1859">
                  <c:v>3955</c:v>
                </c:pt>
                <c:pt idx="1860">
                  <c:v>1001</c:v>
                </c:pt>
                <c:pt idx="1861">
                  <c:v>0</c:v>
                </c:pt>
                <c:pt idx="1862">
                  <c:v>1455</c:v>
                </c:pt>
                <c:pt idx="1863">
                  <c:v>10</c:v>
                </c:pt>
                <c:pt idx="1864">
                  <c:v>2788</c:v>
                </c:pt>
                <c:pt idx="1865">
                  <c:v>4</c:v>
                </c:pt>
                <c:pt idx="1866">
                  <c:v>125</c:v>
                </c:pt>
                <c:pt idx="1867">
                  <c:v>10</c:v>
                </c:pt>
                <c:pt idx="1868">
                  <c:v>1217</c:v>
                </c:pt>
                <c:pt idx="1869">
                  <c:v>0</c:v>
                </c:pt>
                <c:pt idx="1870">
                  <c:v>361</c:v>
                </c:pt>
                <c:pt idx="1871">
                  <c:v>4666</c:v>
                </c:pt>
                <c:pt idx="1872">
                  <c:v>212</c:v>
                </c:pt>
                <c:pt idx="1873">
                  <c:v>36</c:v>
                </c:pt>
                <c:pt idx="1874">
                  <c:v>26</c:v>
                </c:pt>
                <c:pt idx="1875">
                  <c:v>51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6</c:v>
                </c:pt>
                <c:pt idx="1880">
                  <c:v>1004</c:v>
                </c:pt>
                <c:pt idx="1881">
                  <c:v>3453.69</c:v>
                </c:pt>
                <c:pt idx="1882">
                  <c:v>3380</c:v>
                </c:pt>
                <c:pt idx="1883">
                  <c:v>1047</c:v>
                </c:pt>
                <c:pt idx="1884">
                  <c:v>1351</c:v>
                </c:pt>
                <c:pt idx="1885">
                  <c:v>5322</c:v>
                </c:pt>
                <c:pt idx="1886">
                  <c:v>1225</c:v>
                </c:pt>
                <c:pt idx="1887">
                  <c:v>3335</c:v>
                </c:pt>
                <c:pt idx="1888">
                  <c:v>4152</c:v>
                </c:pt>
                <c:pt idx="1889">
                  <c:v>2132</c:v>
                </c:pt>
                <c:pt idx="1890">
                  <c:v>17350.13</c:v>
                </c:pt>
                <c:pt idx="1891">
                  <c:v>10555</c:v>
                </c:pt>
                <c:pt idx="1892">
                  <c:v>683</c:v>
                </c:pt>
                <c:pt idx="1893">
                  <c:v>2600</c:v>
                </c:pt>
                <c:pt idx="1894">
                  <c:v>1145</c:v>
                </c:pt>
                <c:pt idx="1895">
                  <c:v>9228</c:v>
                </c:pt>
                <c:pt idx="1896">
                  <c:v>559</c:v>
                </c:pt>
                <c:pt idx="1897">
                  <c:v>6506</c:v>
                </c:pt>
                <c:pt idx="1898">
                  <c:v>1445</c:v>
                </c:pt>
                <c:pt idx="1899">
                  <c:v>1200</c:v>
                </c:pt>
                <c:pt idx="1900">
                  <c:v>2734.11</c:v>
                </c:pt>
                <c:pt idx="1901">
                  <c:v>5</c:v>
                </c:pt>
                <c:pt idx="1902">
                  <c:v>12</c:v>
                </c:pt>
                <c:pt idx="1903">
                  <c:v>1398</c:v>
                </c:pt>
                <c:pt idx="1904">
                  <c:v>50</c:v>
                </c:pt>
                <c:pt idx="1905">
                  <c:v>42</c:v>
                </c:pt>
                <c:pt idx="1906">
                  <c:v>21380</c:v>
                </c:pt>
                <c:pt idx="1907">
                  <c:v>85</c:v>
                </c:pt>
                <c:pt idx="1908">
                  <c:v>433</c:v>
                </c:pt>
                <c:pt idx="1909">
                  <c:v>4939</c:v>
                </c:pt>
                <c:pt idx="1910">
                  <c:v>33486</c:v>
                </c:pt>
                <c:pt idx="1911">
                  <c:v>10</c:v>
                </c:pt>
                <c:pt idx="1912">
                  <c:v>2965</c:v>
                </c:pt>
                <c:pt idx="1913">
                  <c:v>637</c:v>
                </c:pt>
                <c:pt idx="1914">
                  <c:v>60</c:v>
                </c:pt>
                <c:pt idx="1915">
                  <c:v>8</c:v>
                </c:pt>
                <c:pt idx="1916">
                  <c:v>102</c:v>
                </c:pt>
                <c:pt idx="1917">
                  <c:v>205025</c:v>
                </c:pt>
                <c:pt idx="1918">
                  <c:v>260</c:v>
                </c:pt>
                <c:pt idx="1919">
                  <c:v>237</c:v>
                </c:pt>
                <c:pt idx="1920">
                  <c:v>4303</c:v>
                </c:pt>
                <c:pt idx="1921">
                  <c:v>381</c:v>
                </c:pt>
                <c:pt idx="1922">
                  <c:v>2311</c:v>
                </c:pt>
                <c:pt idx="1923">
                  <c:v>301</c:v>
                </c:pt>
                <c:pt idx="1924">
                  <c:v>3432</c:v>
                </c:pt>
                <c:pt idx="1925">
                  <c:v>1655</c:v>
                </c:pt>
                <c:pt idx="1926">
                  <c:v>2930.69</c:v>
                </c:pt>
                <c:pt idx="1927">
                  <c:v>620</c:v>
                </c:pt>
                <c:pt idx="1928">
                  <c:v>2630</c:v>
                </c:pt>
                <c:pt idx="1929">
                  <c:v>3210</c:v>
                </c:pt>
                <c:pt idx="1930">
                  <c:v>1270</c:v>
                </c:pt>
                <c:pt idx="1931">
                  <c:v>2412.02</c:v>
                </c:pt>
                <c:pt idx="1932">
                  <c:v>5617</c:v>
                </c:pt>
                <c:pt idx="1933">
                  <c:v>10346</c:v>
                </c:pt>
                <c:pt idx="1934">
                  <c:v>6181</c:v>
                </c:pt>
                <c:pt idx="1935">
                  <c:v>2710</c:v>
                </c:pt>
                <c:pt idx="1936">
                  <c:v>8739.01</c:v>
                </c:pt>
                <c:pt idx="1937">
                  <c:v>1123.47</c:v>
                </c:pt>
                <c:pt idx="1938">
                  <c:v>17390</c:v>
                </c:pt>
                <c:pt idx="1939">
                  <c:v>11070</c:v>
                </c:pt>
                <c:pt idx="1940">
                  <c:v>1111</c:v>
                </c:pt>
                <c:pt idx="1941">
                  <c:v>241</c:v>
                </c:pt>
                <c:pt idx="1942">
                  <c:v>8306.42</c:v>
                </c:pt>
                <c:pt idx="1943">
                  <c:v>170525</c:v>
                </c:pt>
                <c:pt idx="1944">
                  <c:v>315222.2</c:v>
                </c:pt>
                <c:pt idx="1945">
                  <c:v>348018</c:v>
                </c:pt>
                <c:pt idx="1946">
                  <c:v>11231</c:v>
                </c:pt>
                <c:pt idx="1947">
                  <c:v>805.07</c:v>
                </c:pt>
                <c:pt idx="1948">
                  <c:v>800211</c:v>
                </c:pt>
                <c:pt idx="1949">
                  <c:v>53001.3</c:v>
                </c:pt>
                <c:pt idx="1950">
                  <c:v>96248.960000000006</c:v>
                </c:pt>
                <c:pt idx="1951">
                  <c:v>106222</c:v>
                </c:pt>
                <c:pt idx="1952">
                  <c:v>69465.33</c:v>
                </c:pt>
                <c:pt idx="1953">
                  <c:v>33892</c:v>
                </c:pt>
                <c:pt idx="1954">
                  <c:v>349474</c:v>
                </c:pt>
                <c:pt idx="1955">
                  <c:v>167410.01999999999</c:v>
                </c:pt>
                <c:pt idx="1956">
                  <c:v>176420</c:v>
                </c:pt>
                <c:pt idx="1957">
                  <c:v>50251.41</c:v>
                </c:pt>
                <c:pt idx="1958">
                  <c:v>100490.02</c:v>
                </c:pt>
                <c:pt idx="1959">
                  <c:v>15673.44</c:v>
                </c:pt>
                <c:pt idx="1960">
                  <c:v>82532</c:v>
                </c:pt>
                <c:pt idx="1961">
                  <c:v>110538.12</c:v>
                </c:pt>
                <c:pt idx="1962">
                  <c:v>19292.5</c:v>
                </c:pt>
                <c:pt idx="1963">
                  <c:v>24108</c:v>
                </c:pt>
                <c:pt idx="1964">
                  <c:v>231543.12</c:v>
                </c:pt>
                <c:pt idx="1965">
                  <c:v>13114</c:v>
                </c:pt>
                <c:pt idx="1966">
                  <c:v>206743.09</c:v>
                </c:pt>
                <c:pt idx="1967">
                  <c:v>74026</c:v>
                </c:pt>
                <c:pt idx="1968">
                  <c:v>142483</c:v>
                </c:pt>
                <c:pt idx="1969">
                  <c:v>115816</c:v>
                </c:pt>
                <c:pt idx="1970">
                  <c:v>56590</c:v>
                </c:pt>
                <c:pt idx="1971">
                  <c:v>1052110.8700000001</c:v>
                </c:pt>
                <c:pt idx="1972">
                  <c:v>16862</c:v>
                </c:pt>
                <c:pt idx="1973">
                  <c:v>508525.01</c:v>
                </c:pt>
                <c:pt idx="1974">
                  <c:v>75099.199999999997</c:v>
                </c:pt>
                <c:pt idx="1975">
                  <c:v>33393.339999999997</c:v>
                </c:pt>
                <c:pt idx="1976">
                  <c:v>13864</c:v>
                </c:pt>
                <c:pt idx="1977">
                  <c:v>201165</c:v>
                </c:pt>
                <c:pt idx="1978">
                  <c:v>513422.57</c:v>
                </c:pt>
                <c:pt idx="1979">
                  <c:v>229802.31</c:v>
                </c:pt>
                <c:pt idx="1980">
                  <c:v>177412.01</c:v>
                </c:pt>
                <c:pt idx="1981">
                  <c:v>67</c:v>
                </c:pt>
                <c:pt idx="1982">
                  <c:v>0</c:v>
                </c:pt>
                <c:pt idx="1983">
                  <c:v>1419</c:v>
                </c:pt>
                <c:pt idx="1984">
                  <c:v>3172</c:v>
                </c:pt>
                <c:pt idx="1985">
                  <c:v>51</c:v>
                </c:pt>
                <c:pt idx="1986">
                  <c:v>1</c:v>
                </c:pt>
                <c:pt idx="1987">
                  <c:v>2336</c:v>
                </c:pt>
                <c:pt idx="1988">
                  <c:v>25</c:v>
                </c:pt>
                <c:pt idx="1989">
                  <c:v>50</c:v>
                </c:pt>
                <c:pt idx="1990">
                  <c:v>509</c:v>
                </c:pt>
                <c:pt idx="1991">
                  <c:v>140</c:v>
                </c:pt>
                <c:pt idx="1992">
                  <c:v>2</c:v>
                </c:pt>
                <c:pt idx="1993">
                  <c:v>0</c:v>
                </c:pt>
                <c:pt idx="1994">
                  <c:v>0</c:v>
                </c:pt>
                <c:pt idx="1995">
                  <c:v>78</c:v>
                </c:pt>
                <c:pt idx="1996">
                  <c:v>0</c:v>
                </c:pt>
                <c:pt idx="1997">
                  <c:v>0</c:v>
                </c:pt>
                <c:pt idx="1998">
                  <c:v>655</c:v>
                </c:pt>
                <c:pt idx="1999">
                  <c:v>236</c:v>
                </c:pt>
                <c:pt idx="2000">
                  <c:v>625</c:v>
                </c:pt>
                <c:pt idx="2001">
                  <c:v>0</c:v>
                </c:pt>
                <c:pt idx="2002">
                  <c:v>108397.11</c:v>
                </c:pt>
                <c:pt idx="2003">
                  <c:v>1560</c:v>
                </c:pt>
                <c:pt idx="2004">
                  <c:v>117210.24000000001</c:v>
                </c:pt>
                <c:pt idx="2005">
                  <c:v>37104.03</c:v>
                </c:pt>
                <c:pt idx="2006">
                  <c:v>123920</c:v>
                </c:pt>
                <c:pt idx="2007">
                  <c:v>11570.92</c:v>
                </c:pt>
                <c:pt idx="2008">
                  <c:v>1839</c:v>
                </c:pt>
                <c:pt idx="2009">
                  <c:v>152579</c:v>
                </c:pt>
                <c:pt idx="2010">
                  <c:v>96015.9</c:v>
                </c:pt>
                <c:pt idx="2011">
                  <c:v>409782</c:v>
                </c:pt>
                <c:pt idx="2012">
                  <c:v>11745</c:v>
                </c:pt>
                <c:pt idx="2013">
                  <c:v>791862</c:v>
                </c:pt>
                <c:pt idx="2014">
                  <c:v>2344134.67</c:v>
                </c:pt>
                <c:pt idx="2015">
                  <c:v>8136.01</c:v>
                </c:pt>
                <c:pt idx="2016">
                  <c:v>92154.22</c:v>
                </c:pt>
                <c:pt idx="2017">
                  <c:v>31275.599999999999</c:v>
                </c:pt>
                <c:pt idx="2018">
                  <c:v>66458.23</c:v>
                </c:pt>
                <c:pt idx="2019">
                  <c:v>193963.9</c:v>
                </c:pt>
                <c:pt idx="2020">
                  <c:v>2885</c:v>
                </c:pt>
                <c:pt idx="2021">
                  <c:v>14055</c:v>
                </c:pt>
                <c:pt idx="2022">
                  <c:v>125137</c:v>
                </c:pt>
                <c:pt idx="2023">
                  <c:v>161459</c:v>
                </c:pt>
                <c:pt idx="2024">
                  <c:v>23414</c:v>
                </c:pt>
                <c:pt idx="2025">
                  <c:v>160920</c:v>
                </c:pt>
                <c:pt idx="2026">
                  <c:v>33370.769999999997</c:v>
                </c:pt>
                <c:pt idx="2027">
                  <c:v>120249</c:v>
                </c:pt>
                <c:pt idx="2028">
                  <c:v>3785</c:v>
                </c:pt>
                <c:pt idx="2029">
                  <c:v>9030</c:v>
                </c:pt>
                <c:pt idx="2030">
                  <c:v>74134</c:v>
                </c:pt>
                <c:pt idx="2031">
                  <c:v>60175</c:v>
                </c:pt>
                <c:pt idx="2032">
                  <c:v>76047</c:v>
                </c:pt>
                <c:pt idx="2033">
                  <c:v>44669</c:v>
                </c:pt>
                <c:pt idx="2034">
                  <c:v>301719.59000000003</c:v>
                </c:pt>
                <c:pt idx="2035">
                  <c:v>168829.14</c:v>
                </c:pt>
                <c:pt idx="2036">
                  <c:v>39500.5</c:v>
                </c:pt>
                <c:pt idx="2037">
                  <c:v>30047.64</c:v>
                </c:pt>
                <c:pt idx="2038">
                  <c:v>33641</c:v>
                </c:pt>
                <c:pt idx="2039">
                  <c:v>170271</c:v>
                </c:pt>
                <c:pt idx="2040">
                  <c:v>7445.14</c:v>
                </c:pt>
                <c:pt idx="2041">
                  <c:v>17277</c:v>
                </c:pt>
                <c:pt idx="2042">
                  <c:v>12353</c:v>
                </c:pt>
                <c:pt idx="2043">
                  <c:v>7011</c:v>
                </c:pt>
                <c:pt idx="2044">
                  <c:v>16232</c:v>
                </c:pt>
                <c:pt idx="2045">
                  <c:v>40140.01</c:v>
                </c:pt>
                <c:pt idx="2046">
                  <c:v>12110</c:v>
                </c:pt>
                <c:pt idx="2047">
                  <c:v>100939</c:v>
                </c:pt>
                <c:pt idx="2048">
                  <c:v>126082.45</c:v>
                </c:pt>
                <c:pt idx="2049">
                  <c:v>60095.35</c:v>
                </c:pt>
                <c:pt idx="2050">
                  <c:v>47327</c:v>
                </c:pt>
                <c:pt idx="2051">
                  <c:v>10429</c:v>
                </c:pt>
                <c:pt idx="2052">
                  <c:v>176524</c:v>
                </c:pt>
                <c:pt idx="2053">
                  <c:v>5051</c:v>
                </c:pt>
                <c:pt idx="2054">
                  <c:v>39757</c:v>
                </c:pt>
                <c:pt idx="2055">
                  <c:v>10045</c:v>
                </c:pt>
                <c:pt idx="2056">
                  <c:v>76726</c:v>
                </c:pt>
                <c:pt idx="2057">
                  <c:v>30334.83</c:v>
                </c:pt>
                <c:pt idx="2058">
                  <c:v>4308</c:v>
                </c:pt>
                <c:pt idx="2059">
                  <c:v>43037</c:v>
                </c:pt>
                <c:pt idx="2060">
                  <c:v>49100</c:v>
                </c:pt>
                <c:pt idx="2061">
                  <c:v>5396</c:v>
                </c:pt>
                <c:pt idx="2062">
                  <c:v>114977</c:v>
                </c:pt>
                <c:pt idx="2063">
                  <c:v>5922</c:v>
                </c:pt>
                <c:pt idx="2064">
                  <c:v>500784.27</c:v>
                </c:pt>
                <c:pt idx="2065">
                  <c:v>79686.05</c:v>
                </c:pt>
                <c:pt idx="2066">
                  <c:v>4372</c:v>
                </c:pt>
                <c:pt idx="2067">
                  <c:v>628</c:v>
                </c:pt>
                <c:pt idx="2068">
                  <c:v>26305.97</c:v>
                </c:pt>
                <c:pt idx="2069">
                  <c:v>64203.33</c:v>
                </c:pt>
                <c:pt idx="2070">
                  <c:v>396659</c:v>
                </c:pt>
                <c:pt idx="2071">
                  <c:v>56146</c:v>
                </c:pt>
                <c:pt idx="2072">
                  <c:v>79173</c:v>
                </c:pt>
                <c:pt idx="2073">
                  <c:v>152604.29999999999</c:v>
                </c:pt>
                <c:pt idx="2074">
                  <c:v>615</c:v>
                </c:pt>
                <c:pt idx="2075">
                  <c:v>167820.6</c:v>
                </c:pt>
                <c:pt idx="2076">
                  <c:v>972594.99</c:v>
                </c:pt>
                <c:pt idx="2077">
                  <c:v>57754</c:v>
                </c:pt>
                <c:pt idx="2078">
                  <c:v>26241</c:v>
                </c:pt>
                <c:pt idx="2079">
                  <c:v>28817</c:v>
                </c:pt>
                <c:pt idx="2080">
                  <c:v>5078</c:v>
                </c:pt>
                <c:pt idx="2081">
                  <c:v>3307</c:v>
                </c:pt>
                <c:pt idx="2082">
                  <c:v>1661</c:v>
                </c:pt>
                <c:pt idx="2083">
                  <c:v>850</c:v>
                </c:pt>
                <c:pt idx="2084">
                  <c:v>3250</c:v>
                </c:pt>
                <c:pt idx="2085">
                  <c:v>7412</c:v>
                </c:pt>
                <c:pt idx="2086">
                  <c:v>4028</c:v>
                </c:pt>
                <c:pt idx="2087">
                  <c:v>1553</c:v>
                </c:pt>
                <c:pt idx="2088">
                  <c:v>3465.32</c:v>
                </c:pt>
                <c:pt idx="2089">
                  <c:v>3010.01</c:v>
                </c:pt>
                <c:pt idx="2090">
                  <c:v>9203.23</c:v>
                </c:pt>
                <c:pt idx="2091">
                  <c:v>21684.2</c:v>
                </c:pt>
                <c:pt idx="2092">
                  <c:v>6077</c:v>
                </c:pt>
                <c:pt idx="2093">
                  <c:v>1537</c:v>
                </c:pt>
                <c:pt idx="2094">
                  <c:v>4219</c:v>
                </c:pt>
                <c:pt idx="2095">
                  <c:v>2500</c:v>
                </c:pt>
                <c:pt idx="2096">
                  <c:v>610</c:v>
                </c:pt>
                <c:pt idx="2097">
                  <c:v>3000</c:v>
                </c:pt>
                <c:pt idx="2098">
                  <c:v>6020</c:v>
                </c:pt>
                <c:pt idx="2099">
                  <c:v>3971</c:v>
                </c:pt>
                <c:pt idx="2100">
                  <c:v>820</c:v>
                </c:pt>
                <c:pt idx="2101">
                  <c:v>2265</c:v>
                </c:pt>
                <c:pt idx="2102">
                  <c:v>1360</c:v>
                </c:pt>
                <c:pt idx="2103">
                  <c:v>11364</c:v>
                </c:pt>
                <c:pt idx="2104">
                  <c:v>1036</c:v>
                </c:pt>
                <c:pt idx="2105">
                  <c:v>5080</c:v>
                </c:pt>
                <c:pt idx="2106">
                  <c:v>2355</c:v>
                </c:pt>
                <c:pt idx="2107">
                  <c:v>2154.66</c:v>
                </c:pt>
                <c:pt idx="2108">
                  <c:v>17170</c:v>
                </c:pt>
                <c:pt idx="2109">
                  <c:v>4261</c:v>
                </c:pt>
                <c:pt idx="2110">
                  <c:v>2007</c:v>
                </c:pt>
                <c:pt idx="2111">
                  <c:v>2130</c:v>
                </c:pt>
                <c:pt idx="2112">
                  <c:v>300</c:v>
                </c:pt>
                <c:pt idx="2113">
                  <c:v>7340</c:v>
                </c:pt>
                <c:pt idx="2114">
                  <c:v>5235</c:v>
                </c:pt>
                <c:pt idx="2115">
                  <c:v>3385</c:v>
                </c:pt>
                <c:pt idx="2116">
                  <c:v>48434</c:v>
                </c:pt>
                <c:pt idx="2117">
                  <c:v>1773</c:v>
                </c:pt>
                <c:pt idx="2118">
                  <c:v>1346.11</c:v>
                </c:pt>
                <c:pt idx="2119">
                  <c:v>2015</c:v>
                </c:pt>
                <c:pt idx="2120">
                  <c:v>8070.43</c:v>
                </c:pt>
                <c:pt idx="2121">
                  <c:v>284</c:v>
                </c:pt>
                <c:pt idx="2122">
                  <c:v>310</c:v>
                </c:pt>
                <c:pt idx="2123">
                  <c:v>50</c:v>
                </c:pt>
                <c:pt idx="2124">
                  <c:v>115</c:v>
                </c:pt>
                <c:pt idx="2125">
                  <c:v>852</c:v>
                </c:pt>
                <c:pt idx="2126">
                  <c:v>10</c:v>
                </c:pt>
                <c:pt idx="2127">
                  <c:v>8076</c:v>
                </c:pt>
                <c:pt idx="2128">
                  <c:v>25</c:v>
                </c:pt>
                <c:pt idx="2129">
                  <c:v>236</c:v>
                </c:pt>
                <c:pt idx="2130">
                  <c:v>85</c:v>
                </c:pt>
                <c:pt idx="2131">
                  <c:v>25</c:v>
                </c:pt>
                <c:pt idx="2132">
                  <c:v>2112.9899999999998</c:v>
                </c:pt>
                <c:pt idx="2133">
                  <c:v>16</c:v>
                </c:pt>
                <c:pt idx="2134">
                  <c:v>104</c:v>
                </c:pt>
                <c:pt idx="2135">
                  <c:v>478</c:v>
                </c:pt>
                <c:pt idx="2136">
                  <c:v>47.69</c:v>
                </c:pt>
                <c:pt idx="2137">
                  <c:v>14203</c:v>
                </c:pt>
                <c:pt idx="2138">
                  <c:v>128</c:v>
                </c:pt>
                <c:pt idx="2139">
                  <c:v>1626</c:v>
                </c:pt>
                <c:pt idx="2140">
                  <c:v>560</c:v>
                </c:pt>
                <c:pt idx="2141">
                  <c:v>0</c:v>
                </c:pt>
                <c:pt idx="2142">
                  <c:v>601</c:v>
                </c:pt>
                <c:pt idx="2143">
                  <c:v>225</c:v>
                </c:pt>
                <c:pt idx="2144">
                  <c:v>607</c:v>
                </c:pt>
                <c:pt idx="2145">
                  <c:v>4565</c:v>
                </c:pt>
                <c:pt idx="2146">
                  <c:v>1</c:v>
                </c:pt>
                <c:pt idx="2147">
                  <c:v>2716</c:v>
                </c:pt>
                <c:pt idx="2148">
                  <c:v>2</c:v>
                </c:pt>
                <c:pt idx="2149">
                  <c:v>0</c:v>
                </c:pt>
                <c:pt idx="2150">
                  <c:v>405</c:v>
                </c:pt>
                <c:pt idx="2151">
                  <c:v>118</c:v>
                </c:pt>
                <c:pt idx="2152">
                  <c:v>50</c:v>
                </c:pt>
                <c:pt idx="2153">
                  <c:v>34</c:v>
                </c:pt>
                <c:pt idx="2154">
                  <c:v>2</c:v>
                </c:pt>
                <c:pt idx="2155">
                  <c:v>115</c:v>
                </c:pt>
                <c:pt idx="2156">
                  <c:v>1493</c:v>
                </c:pt>
                <c:pt idx="2157">
                  <c:v>21144</c:v>
                </c:pt>
                <c:pt idx="2158">
                  <c:v>19770.11</c:v>
                </c:pt>
                <c:pt idx="2159">
                  <c:v>26</c:v>
                </c:pt>
                <c:pt idx="2160">
                  <c:v>85</c:v>
                </c:pt>
                <c:pt idx="2161">
                  <c:v>463</c:v>
                </c:pt>
                <c:pt idx="2162">
                  <c:v>5052</c:v>
                </c:pt>
                <c:pt idx="2163">
                  <c:v>3305</c:v>
                </c:pt>
                <c:pt idx="2164">
                  <c:v>5645</c:v>
                </c:pt>
                <c:pt idx="2165">
                  <c:v>3466</c:v>
                </c:pt>
                <c:pt idx="2166">
                  <c:v>2932</c:v>
                </c:pt>
                <c:pt idx="2167">
                  <c:v>180</c:v>
                </c:pt>
                <c:pt idx="2168">
                  <c:v>21884.69</c:v>
                </c:pt>
                <c:pt idx="2169">
                  <c:v>153</c:v>
                </c:pt>
                <c:pt idx="2170">
                  <c:v>633</c:v>
                </c:pt>
                <c:pt idx="2171">
                  <c:v>4243</c:v>
                </c:pt>
                <c:pt idx="2172">
                  <c:v>1000</c:v>
                </c:pt>
                <c:pt idx="2173">
                  <c:v>5331</c:v>
                </c:pt>
                <c:pt idx="2174">
                  <c:v>4119</c:v>
                </c:pt>
                <c:pt idx="2175">
                  <c:v>1750</c:v>
                </c:pt>
                <c:pt idx="2176">
                  <c:v>6301</c:v>
                </c:pt>
                <c:pt idx="2177">
                  <c:v>2503</c:v>
                </c:pt>
                <c:pt idx="2178">
                  <c:v>34660</c:v>
                </c:pt>
                <c:pt idx="2179">
                  <c:v>1614</c:v>
                </c:pt>
                <c:pt idx="2180">
                  <c:v>5359.21</c:v>
                </c:pt>
                <c:pt idx="2181">
                  <c:v>3062</c:v>
                </c:pt>
                <c:pt idx="2182">
                  <c:v>15725</c:v>
                </c:pt>
                <c:pt idx="2183">
                  <c:v>8807</c:v>
                </c:pt>
                <c:pt idx="2184">
                  <c:v>28474</c:v>
                </c:pt>
                <c:pt idx="2185">
                  <c:v>92848.5</c:v>
                </c:pt>
                <c:pt idx="2186">
                  <c:v>21935</c:v>
                </c:pt>
                <c:pt idx="2187">
                  <c:v>202928.5</c:v>
                </c:pt>
                <c:pt idx="2188">
                  <c:v>22645</c:v>
                </c:pt>
                <c:pt idx="2189">
                  <c:v>6039</c:v>
                </c:pt>
                <c:pt idx="2190">
                  <c:v>35076</c:v>
                </c:pt>
                <c:pt idx="2191">
                  <c:v>898</c:v>
                </c:pt>
                <c:pt idx="2192">
                  <c:v>129748.82</c:v>
                </c:pt>
                <c:pt idx="2193">
                  <c:v>67856</c:v>
                </c:pt>
                <c:pt idx="2194">
                  <c:v>53737</c:v>
                </c:pt>
                <c:pt idx="2195">
                  <c:v>5535</c:v>
                </c:pt>
                <c:pt idx="2196">
                  <c:v>15937</c:v>
                </c:pt>
                <c:pt idx="2197">
                  <c:v>285309.33</c:v>
                </c:pt>
                <c:pt idx="2198">
                  <c:v>53157</c:v>
                </c:pt>
                <c:pt idx="2199">
                  <c:v>13228</c:v>
                </c:pt>
                <c:pt idx="2200">
                  <c:v>10843</c:v>
                </c:pt>
                <c:pt idx="2201">
                  <c:v>420.99</c:v>
                </c:pt>
                <c:pt idx="2202">
                  <c:v>28167.25</c:v>
                </c:pt>
                <c:pt idx="2203">
                  <c:v>2191</c:v>
                </c:pt>
                <c:pt idx="2204">
                  <c:v>1993</c:v>
                </c:pt>
                <c:pt idx="2205">
                  <c:v>1140</c:v>
                </c:pt>
                <c:pt idx="2206">
                  <c:v>1130</c:v>
                </c:pt>
                <c:pt idx="2207">
                  <c:v>2000</c:v>
                </c:pt>
                <c:pt idx="2208">
                  <c:v>1016</c:v>
                </c:pt>
                <c:pt idx="2209">
                  <c:v>754</c:v>
                </c:pt>
                <c:pt idx="2210">
                  <c:v>4457</c:v>
                </c:pt>
                <c:pt idx="2211">
                  <c:v>4890</c:v>
                </c:pt>
                <c:pt idx="2212">
                  <c:v>6863</c:v>
                </c:pt>
                <c:pt idx="2213">
                  <c:v>10</c:v>
                </c:pt>
                <c:pt idx="2214">
                  <c:v>1755.01</c:v>
                </c:pt>
                <c:pt idx="2215">
                  <c:v>860</c:v>
                </c:pt>
                <c:pt idx="2216">
                  <c:v>317</c:v>
                </c:pt>
                <c:pt idx="2217">
                  <c:v>425</c:v>
                </c:pt>
                <c:pt idx="2218">
                  <c:v>2456.66</c:v>
                </c:pt>
                <c:pt idx="2219">
                  <c:v>1015</c:v>
                </c:pt>
                <c:pt idx="2220">
                  <c:v>3540</c:v>
                </c:pt>
                <c:pt idx="2221">
                  <c:v>8109</c:v>
                </c:pt>
                <c:pt idx="2222">
                  <c:v>813</c:v>
                </c:pt>
                <c:pt idx="2223">
                  <c:v>20631</c:v>
                </c:pt>
                <c:pt idx="2224">
                  <c:v>24315</c:v>
                </c:pt>
                <c:pt idx="2225">
                  <c:v>198415.01</c:v>
                </c:pt>
                <c:pt idx="2226">
                  <c:v>19523.310000000001</c:v>
                </c:pt>
                <c:pt idx="2227">
                  <c:v>20459</c:v>
                </c:pt>
                <c:pt idx="2228">
                  <c:v>11744.9</c:v>
                </c:pt>
                <c:pt idx="2229">
                  <c:v>13704.33</c:v>
                </c:pt>
                <c:pt idx="2230">
                  <c:v>10706</c:v>
                </c:pt>
                <c:pt idx="2231">
                  <c:v>30303.24</c:v>
                </c:pt>
                <c:pt idx="2232">
                  <c:v>24790</c:v>
                </c:pt>
                <c:pt idx="2233">
                  <c:v>8301</c:v>
                </c:pt>
                <c:pt idx="2234">
                  <c:v>1165</c:v>
                </c:pt>
                <c:pt idx="2235">
                  <c:v>19931</c:v>
                </c:pt>
                <c:pt idx="2236">
                  <c:v>15039</c:v>
                </c:pt>
                <c:pt idx="2237">
                  <c:v>63527</c:v>
                </c:pt>
                <c:pt idx="2238">
                  <c:v>5496</c:v>
                </c:pt>
                <c:pt idx="2239">
                  <c:v>32006.67</c:v>
                </c:pt>
                <c:pt idx="2240">
                  <c:v>13534</c:v>
                </c:pt>
                <c:pt idx="2241">
                  <c:v>8064</c:v>
                </c:pt>
                <c:pt idx="2242">
                  <c:v>136009.76</c:v>
                </c:pt>
                <c:pt idx="2243">
                  <c:v>9302.5</c:v>
                </c:pt>
                <c:pt idx="2244">
                  <c:v>18851</c:v>
                </c:pt>
                <c:pt idx="2245">
                  <c:v>105881</c:v>
                </c:pt>
                <c:pt idx="2246">
                  <c:v>2503</c:v>
                </c:pt>
                <c:pt idx="2247">
                  <c:v>19324</c:v>
                </c:pt>
                <c:pt idx="2248">
                  <c:v>7505</c:v>
                </c:pt>
                <c:pt idx="2249">
                  <c:v>5907</c:v>
                </c:pt>
                <c:pt idx="2250">
                  <c:v>243778</c:v>
                </c:pt>
                <c:pt idx="2251">
                  <c:v>11428.19</c:v>
                </c:pt>
                <c:pt idx="2252">
                  <c:v>24505</c:v>
                </c:pt>
                <c:pt idx="2253">
                  <c:v>9015</c:v>
                </c:pt>
                <c:pt idx="2254">
                  <c:v>2299</c:v>
                </c:pt>
                <c:pt idx="2255">
                  <c:v>11323</c:v>
                </c:pt>
                <c:pt idx="2256">
                  <c:v>1069</c:v>
                </c:pt>
                <c:pt idx="2257">
                  <c:v>15903.5</c:v>
                </c:pt>
                <c:pt idx="2258">
                  <c:v>3223</c:v>
                </c:pt>
                <c:pt idx="2259">
                  <c:v>18671</c:v>
                </c:pt>
                <c:pt idx="2260">
                  <c:v>8173</c:v>
                </c:pt>
                <c:pt idx="2261">
                  <c:v>7795</c:v>
                </c:pt>
                <c:pt idx="2262">
                  <c:v>5087</c:v>
                </c:pt>
                <c:pt idx="2263">
                  <c:v>8666</c:v>
                </c:pt>
                <c:pt idx="2264">
                  <c:v>10802</c:v>
                </c:pt>
                <c:pt idx="2265">
                  <c:v>597</c:v>
                </c:pt>
                <c:pt idx="2266">
                  <c:v>4804</c:v>
                </c:pt>
                <c:pt idx="2267">
                  <c:v>76105</c:v>
                </c:pt>
                <c:pt idx="2268">
                  <c:v>28728</c:v>
                </c:pt>
                <c:pt idx="2269">
                  <c:v>45041</c:v>
                </c:pt>
                <c:pt idx="2270">
                  <c:v>180062</c:v>
                </c:pt>
                <c:pt idx="2271">
                  <c:v>56618</c:v>
                </c:pt>
                <c:pt idx="2272">
                  <c:v>13566</c:v>
                </c:pt>
                <c:pt idx="2273">
                  <c:v>5509</c:v>
                </c:pt>
                <c:pt idx="2274">
                  <c:v>2990</c:v>
                </c:pt>
                <c:pt idx="2275">
                  <c:v>2650.5</c:v>
                </c:pt>
                <c:pt idx="2276">
                  <c:v>4856</c:v>
                </c:pt>
                <c:pt idx="2277">
                  <c:v>11992</c:v>
                </c:pt>
                <c:pt idx="2278">
                  <c:v>5414</c:v>
                </c:pt>
                <c:pt idx="2279">
                  <c:v>1538</c:v>
                </c:pt>
                <c:pt idx="2280">
                  <c:v>39550.5</c:v>
                </c:pt>
                <c:pt idx="2281">
                  <c:v>555</c:v>
                </c:pt>
                <c:pt idx="2282">
                  <c:v>1390</c:v>
                </c:pt>
                <c:pt idx="2283">
                  <c:v>3025.66</c:v>
                </c:pt>
                <c:pt idx="2284">
                  <c:v>6373.27</c:v>
                </c:pt>
                <c:pt idx="2285">
                  <c:v>3641</c:v>
                </c:pt>
                <c:pt idx="2286">
                  <c:v>1501</c:v>
                </c:pt>
                <c:pt idx="2287">
                  <c:v>5398.99</c:v>
                </c:pt>
                <c:pt idx="2288">
                  <c:v>1001</c:v>
                </c:pt>
                <c:pt idx="2289">
                  <c:v>1611</c:v>
                </c:pt>
                <c:pt idx="2290">
                  <c:v>1561</c:v>
                </c:pt>
                <c:pt idx="2291">
                  <c:v>4320</c:v>
                </c:pt>
                <c:pt idx="2292">
                  <c:v>2145.0100000000002</c:v>
                </c:pt>
                <c:pt idx="2293">
                  <c:v>920</c:v>
                </c:pt>
                <c:pt idx="2294">
                  <c:v>7304.04</c:v>
                </c:pt>
                <c:pt idx="2295">
                  <c:v>1503</c:v>
                </c:pt>
                <c:pt idx="2296">
                  <c:v>10435</c:v>
                </c:pt>
                <c:pt idx="2297">
                  <c:v>1006</c:v>
                </c:pt>
                <c:pt idx="2298">
                  <c:v>31522</c:v>
                </c:pt>
                <c:pt idx="2299">
                  <c:v>1050.5</c:v>
                </c:pt>
                <c:pt idx="2300">
                  <c:v>810</c:v>
                </c:pt>
                <c:pt idx="2301">
                  <c:v>6680.22</c:v>
                </c:pt>
                <c:pt idx="2302">
                  <c:v>3925</c:v>
                </c:pt>
                <c:pt idx="2303">
                  <c:v>7053.61</c:v>
                </c:pt>
                <c:pt idx="2304">
                  <c:v>6042.02</c:v>
                </c:pt>
                <c:pt idx="2305">
                  <c:v>18221</c:v>
                </c:pt>
                <c:pt idx="2306">
                  <c:v>3736.55</c:v>
                </c:pt>
                <c:pt idx="2307">
                  <c:v>2095.2600000000002</c:v>
                </c:pt>
                <c:pt idx="2308">
                  <c:v>50653.11</c:v>
                </c:pt>
                <c:pt idx="2309">
                  <c:v>6400.47</c:v>
                </c:pt>
                <c:pt idx="2310">
                  <c:v>79335.360000000001</c:v>
                </c:pt>
                <c:pt idx="2311">
                  <c:v>9370</c:v>
                </c:pt>
                <c:pt idx="2312">
                  <c:v>3236</c:v>
                </c:pt>
                <c:pt idx="2313">
                  <c:v>8792.02</c:v>
                </c:pt>
                <c:pt idx="2314">
                  <c:v>1883.64</c:v>
                </c:pt>
                <c:pt idx="2315">
                  <c:v>2565</c:v>
                </c:pt>
                <c:pt idx="2316">
                  <c:v>15606.4</c:v>
                </c:pt>
                <c:pt idx="2317">
                  <c:v>416</c:v>
                </c:pt>
                <c:pt idx="2318">
                  <c:v>6053</c:v>
                </c:pt>
                <c:pt idx="2319">
                  <c:v>3231</c:v>
                </c:pt>
                <c:pt idx="2320">
                  <c:v>5433</c:v>
                </c:pt>
                <c:pt idx="2321">
                  <c:v>4130</c:v>
                </c:pt>
                <c:pt idx="2322">
                  <c:v>85</c:v>
                </c:pt>
                <c:pt idx="2323">
                  <c:v>120</c:v>
                </c:pt>
                <c:pt idx="2324">
                  <c:v>1555</c:v>
                </c:pt>
                <c:pt idx="2325">
                  <c:v>80</c:v>
                </c:pt>
                <c:pt idx="2326">
                  <c:v>108</c:v>
                </c:pt>
                <c:pt idx="2327">
                  <c:v>184133.01</c:v>
                </c:pt>
                <c:pt idx="2328">
                  <c:v>25445</c:v>
                </c:pt>
                <c:pt idx="2329">
                  <c:v>26480</c:v>
                </c:pt>
                <c:pt idx="2330">
                  <c:v>35848</c:v>
                </c:pt>
                <c:pt idx="2331">
                  <c:v>11545.1</c:v>
                </c:pt>
                <c:pt idx="2332">
                  <c:v>26577</c:v>
                </c:pt>
                <c:pt idx="2333">
                  <c:v>1273</c:v>
                </c:pt>
                <c:pt idx="2334">
                  <c:v>4078</c:v>
                </c:pt>
                <c:pt idx="2335">
                  <c:v>25568</c:v>
                </c:pt>
                <c:pt idx="2336">
                  <c:v>104146.51</c:v>
                </c:pt>
                <c:pt idx="2337">
                  <c:v>13279</c:v>
                </c:pt>
                <c:pt idx="2338">
                  <c:v>15171.5</c:v>
                </c:pt>
                <c:pt idx="2339">
                  <c:v>73552</c:v>
                </c:pt>
                <c:pt idx="2340">
                  <c:v>42311</c:v>
                </c:pt>
                <c:pt idx="2341">
                  <c:v>1544</c:v>
                </c:pt>
                <c:pt idx="2342">
                  <c:v>0</c:v>
                </c:pt>
                <c:pt idx="2343">
                  <c:v>300</c:v>
                </c:pt>
                <c:pt idx="2344">
                  <c:v>1</c:v>
                </c:pt>
                <c:pt idx="2345">
                  <c:v>0</c:v>
                </c:pt>
                <c:pt idx="2346">
                  <c:v>39</c:v>
                </c:pt>
                <c:pt idx="2347">
                  <c:v>15</c:v>
                </c:pt>
                <c:pt idx="2348">
                  <c:v>270</c:v>
                </c:pt>
                <c:pt idx="2349">
                  <c:v>0</c:v>
                </c:pt>
                <c:pt idx="2350">
                  <c:v>0</c:v>
                </c:pt>
                <c:pt idx="2351">
                  <c:v>108</c:v>
                </c:pt>
                <c:pt idx="2352">
                  <c:v>0</c:v>
                </c:pt>
                <c:pt idx="2353">
                  <c:v>0</c:v>
                </c:pt>
                <c:pt idx="2354">
                  <c:v>25</c:v>
                </c:pt>
                <c:pt idx="2355">
                  <c:v>55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1101</c:v>
                </c:pt>
                <c:pt idx="2360">
                  <c:v>2</c:v>
                </c:pt>
                <c:pt idx="2361">
                  <c:v>0</c:v>
                </c:pt>
                <c:pt idx="2362">
                  <c:v>120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2630</c:v>
                </c:pt>
                <c:pt idx="2367">
                  <c:v>670</c:v>
                </c:pt>
                <c:pt idx="2368">
                  <c:v>100</c:v>
                </c:pt>
                <c:pt idx="2369">
                  <c:v>0</c:v>
                </c:pt>
                <c:pt idx="2370">
                  <c:v>82</c:v>
                </c:pt>
                <c:pt idx="2371">
                  <c:v>0</c:v>
                </c:pt>
                <c:pt idx="2372">
                  <c:v>180</c:v>
                </c:pt>
                <c:pt idx="2373">
                  <c:v>50</c:v>
                </c:pt>
                <c:pt idx="2374">
                  <c:v>10</c:v>
                </c:pt>
                <c:pt idx="2375">
                  <c:v>0</c:v>
                </c:pt>
                <c:pt idx="2376">
                  <c:v>326.33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55</c:v>
                </c:pt>
                <c:pt idx="2381">
                  <c:v>1571</c:v>
                </c:pt>
                <c:pt idx="2382">
                  <c:v>75</c:v>
                </c:pt>
                <c:pt idx="2383">
                  <c:v>435</c:v>
                </c:pt>
                <c:pt idx="2384">
                  <c:v>8</c:v>
                </c:pt>
                <c:pt idx="2385">
                  <c:v>788</c:v>
                </c:pt>
                <c:pt idx="2386">
                  <c:v>0</c:v>
                </c:pt>
                <c:pt idx="2387">
                  <c:v>1026</c:v>
                </c:pt>
                <c:pt idx="2388">
                  <c:v>463</c:v>
                </c:pt>
                <c:pt idx="2389">
                  <c:v>30</c:v>
                </c:pt>
                <c:pt idx="2390">
                  <c:v>0</c:v>
                </c:pt>
                <c:pt idx="2391">
                  <c:v>25</c:v>
                </c:pt>
                <c:pt idx="2392">
                  <c:v>0</c:v>
                </c:pt>
                <c:pt idx="2393">
                  <c:v>50</c:v>
                </c:pt>
                <c:pt idx="2394">
                  <c:v>3</c:v>
                </c:pt>
                <c:pt idx="2395">
                  <c:v>0</c:v>
                </c:pt>
                <c:pt idx="2396">
                  <c:v>10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2670</c:v>
                </c:pt>
                <c:pt idx="2402">
                  <c:v>52</c:v>
                </c:pt>
                <c:pt idx="2403">
                  <c:v>202</c:v>
                </c:pt>
                <c:pt idx="2404">
                  <c:v>0</c:v>
                </c:pt>
                <c:pt idx="2405">
                  <c:v>1126</c:v>
                </c:pt>
                <c:pt idx="2406">
                  <c:v>1345</c:v>
                </c:pt>
                <c:pt idx="2407">
                  <c:v>5557</c:v>
                </c:pt>
                <c:pt idx="2408">
                  <c:v>30</c:v>
                </c:pt>
                <c:pt idx="2409">
                  <c:v>460</c:v>
                </c:pt>
                <c:pt idx="2410">
                  <c:v>0</c:v>
                </c:pt>
                <c:pt idx="2411">
                  <c:v>151</c:v>
                </c:pt>
                <c:pt idx="2412">
                  <c:v>0</c:v>
                </c:pt>
                <c:pt idx="2413">
                  <c:v>25</c:v>
                </c:pt>
                <c:pt idx="2414">
                  <c:v>460</c:v>
                </c:pt>
                <c:pt idx="2415">
                  <c:v>335</c:v>
                </c:pt>
                <c:pt idx="2416">
                  <c:v>5</c:v>
                </c:pt>
                <c:pt idx="2417">
                  <c:v>0</c:v>
                </c:pt>
                <c:pt idx="2418">
                  <c:v>5</c:v>
                </c:pt>
                <c:pt idx="2419">
                  <c:v>0</c:v>
                </c:pt>
                <c:pt idx="2420">
                  <c:v>2501</c:v>
                </c:pt>
                <c:pt idx="2421">
                  <c:v>1</c:v>
                </c:pt>
                <c:pt idx="2422">
                  <c:v>1</c:v>
                </c:pt>
                <c:pt idx="2423">
                  <c:v>8</c:v>
                </c:pt>
                <c:pt idx="2424">
                  <c:v>310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1</c:v>
                </c:pt>
                <c:pt idx="2429">
                  <c:v>2005</c:v>
                </c:pt>
                <c:pt idx="2430">
                  <c:v>21</c:v>
                </c:pt>
                <c:pt idx="2431">
                  <c:v>2</c:v>
                </c:pt>
                <c:pt idx="2432">
                  <c:v>2</c:v>
                </c:pt>
                <c:pt idx="2433">
                  <c:v>0</c:v>
                </c:pt>
                <c:pt idx="2434">
                  <c:v>26</c:v>
                </c:pt>
                <c:pt idx="2435">
                  <c:v>1224</c:v>
                </c:pt>
                <c:pt idx="2436">
                  <c:v>45</c:v>
                </c:pt>
                <c:pt idx="2437">
                  <c:v>0</c:v>
                </c:pt>
                <c:pt idx="2438">
                  <c:v>50</c:v>
                </c:pt>
                <c:pt idx="2439">
                  <c:v>0</c:v>
                </c:pt>
                <c:pt idx="2440">
                  <c:v>10</c:v>
                </c:pt>
                <c:pt idx="2441">
                  <c:v>8091</c:v>
                </c:pt>
                <c:pt idx="2442">
                  <c:v>30226</c:v>
                </c:pt>
                <c:pt idx="2443">
                  <c:v>40502.99</c:v>
                </c:pt>
                <c:pt idx="2444">
                  <c:v>3258</c:v>
                </c:pt>
                <c:pt idx="2445">
                  <c:v>8640</c:v>
                </c:pt>
                <c:pt idx="2446">
                  <c:v>8399</c:v>
                </c:pt>
                <c:pt idx="2447">
                  <c:v>10680</c:v>
                </c:pt>
                <c:pt idx="2448">
                  <c:v>430</c:v>
                </c:pt>
                <c:pt idx="2449">
                  <c:v>10800</c:v>
                </c:pt>
                <c:pt idx="2450">
                  <c:v>15230.03</c:v>
                </c:pt>
                <c:pt idx="2451">
                  <c:v>11545</c:v>
                </c:pt>
                <c:pt idx="2452">
                  <c:v>801</c:v>
                </c:pt>
                <c:pt idx="2453">
                  <c:v>4641</c:v>
                </c:pt>
                <c:pt idx="2454">
                  <c:v>35296</c:v>
                </c:pt>
                <c:pt idx="2455">
                  <c:v>546</c:v>
                </c:pt>
                <c:pt idx="2456">
                  <c:v>2713</c:v>
                </c:pt>
                <c:pt idx="2457">
                  <c:v>23530</c:v>
                </c:pt>
                <c:pt idx="2458">
                  <c:v>5509</c:v>
                </c:pt>
                <c:pt idx="2459">
                  <c:v>30675</c:v>
                </c:pt>
                <c:pt idx="2460">
                  <c:v>8567</c:v>
                </c:pt>
                <c:pt idx="2461">
                  <c:v>315295.89</c:v>
                </c:pt>
                <c:pt idx="2462">
                  <c:v>3321.25</c:v>
                </c:pt>
                <c:pt idx="2463">
                  <c:v>2325</c:v>
                </c:pt>
                <c:pt idx="2464">
                  <c:v>2222</c:v>
                </c:pt>
                <c:pt idx="2465">
                  <c:v>1261</c:v>
                </c:pt>
                <c:pt idx="2466">
                  <c:v>2500</c:v>
                </c:pt>
                <c:pt idx="2467">
                  <c:v>1185</c:v>
                </c:pt>
                <c:pt idx="2468">
                  <c:v>2144.34</c:v>
                </c:pt>
                <c:pt idx="2469">
                  <c:v>1364</c:v>
                </c:pt>
                <c:pt idx="2470">
                  <c:v>1031.6400000000001</c:v>
                </c:pt>
                <c:pt idx="2471">
                  <c:v>640</c:v>
                </c:pt>
                <c:pt idx="2472">
                  <c:v>10182.02</c:v>
                </c:pt>
                <c:pt idx="2473">
                  <c:v>2000</c:v>
                </c:pt>
                <c:pt idx="2474">
                  <c:v>5000.18</c:v>
                </c:pt>
                <c:pt idx="2475">
                  <c:v>2618</c:v>
                </c:pt>
                <c:pt idx="2476">
                  <c:v>3360.72</c:v>
                </c:pt>
                <c:pt idx="2477">
                  <c:v>1285</c:v>
                </c:pt>
                <c:pt idx="2478">
                  <c:v>10200</c:v>
                </c:pt>
                <c:pt idx="2479">
                  <c:v>400.33</c:v>
                </c:pt>
                <c:pt idx="2480">
                  <c:v>2000</c:v>
                </c:pt>
                <c:pt idx="2481">
                  <c:v>4516.4399999999996</c:v>
                </c:pt>
                <c:pt idx="2482">
                  <c:v>1001</c:v>
                </c:pt>
                <c:pt idx="2483">
                  <c:v>1251</c:v>
                </c:pt>
                <c:pt idx="2484">
                  <c:v>4176.1099999999997</c:v>
                </c:pt>
                <c:pt idx="2485">
                  <c:v>2065</c:v>
                </c:pt>
                <c:pt idx="2486">
                  <c:v>797</c:v>
                </c:pt>
                <c:pt idx="2487">
                  <c:v>1500.76</c:v>
                </c:pt>
                <c:pt idx="2488">
                  <c:v>3201</c:v>
                </c:pt>
                <c:pt idx="2489">
                  <c:v>4678.5</c:v>
                </c:pt>
                <c:pt idx="2490">
                  <c:v>607</c:v>
                </c:pt>
                <c:pt idx="2491">
                  <c:v>516</c:v>
                </c:pt>
                <c:pt idx="2492">
                  <c:v>750</c:v>
                </c:pt>
                <c:pt idx="2493">
                  <c:v>25740</c:v>
                </c:pt>
                <c:pt idx="2494">
                  <c:v>1515.08</c:v>
                </c:pt>
                <c:pt idx="2495">
                  <c:v>1913.05</c:v>
                </c:pt>
                <c:pt idx="2496">
                  <c:v>6000</c:v>
                </c:pt>
                <c:pt idx="2497">
                  <c:v>4510.8599999999997</c:v>
                </c:pt>
                <c:pt idx="2498">
                  <c:v>1056</c:v>
                </c:pt>
                <c:pt idx="2499">
                  <c:v>8105</c:v>
                </c:pt>
                <c:pt idx="2500">
                  <c:v>680</c:v>
                </c:pt>
                <c:pt idx="2501">
                  <c:v>281</c:v>
                </c:pt>
                <c:pt idx="2502">
                  <c:v>86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30</c:v>
                </c:pt>
                <c:pt idx="2507">
                  <c:v>0</c:v>
                </c:pt>
                <c:pt idx="2508">
                  <c:v>0</c:v>
                </c:pt>
                <c:pt idx="2509">
                  <c:v>1000</c:v>
                </c:pt>
                <c:pt idx="2510">
                  <c:v>75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210</c:v>
                </c:pt>
                <c:pt idx="2515">
                  <c:v>930</c:v>
                </c:pt>
                <c:pt idx="2516">
                  <c:v>0</c:v>
                </c:pt>
                <c:pt idx="2517">
                  <c:v>1767</c:v>
                </c:pt>
                <c:pt idx="2518">
                  <c:v>0</c:v>
                </c:pt>
                <c:pt idx="2519">
                  <c:v>65</c:v>
                </c:pt>
                <c:pt idx="2520">
                  <c:v>0</c:v>
                </c:pt>
                <c:pt idx="2521">
                  <c:v>1</c:v>
                </c:pt>
                <c:pt idx="2522">
                  <c:v>5000</c:v>
                </c:pt>
                <c:pt idx="2523">
                  <c:v>1408</c:v>
                </c:pt>
                <c:pt idx="2524">
                  <c:v>7620</c:v>
                </c:pt>
                <c:pt idx="2525">
                  <c:v>8026</c:v>
                </c:pt>
                <c:pt idx="2526">
                  <c:v>4518</c:v>
                </c:pt>
                <c:pt idx="2527">
                  <c:v>4085</c:v>
                </c:pt>
                <c:pt idx="2528">
                  <c:v>4289.99</c:v>
                </c:pt>
                <c:pt idx="2529">
                  <c:v>6257</c:v>
                </c:pt>
                <c:pt idx="2530">
                  <c:v>6500</c:v>
                </c:pt>
                <c:pt idx="2531">
                  <c:v>4518</c:v>
                </c:pt>
                <c:pt idx="2532">
                  <c:v>5045</c:v>
                </c:pt>
                <c:pt idx="2533">
                  <c:v>8300</c:v>
                </c:pt>
                <c:pt idx="2534">
                  <c:v>2100</c:v>
                </c:pt>
                <c:pt idx="2535">
                  <c:v>20755</c:v>
                </c:pt>
                <c:pt idx="2536">
                  <c:v>29</c:v>
                </c:pt>
                <c:pt idx="2537">
                  <c:v>1100</c:v>
                </c:pt>
                <c:pt idx="2538">
                  <c:v>20343.169999999998</c:v>
                </c:pt>
                <c:pt idx="2539">
                  <c:v>10025</c:v>
                </c:pt>
                <c:pt idx="2540">
                  <c:v>2585</c:v>
                </c:pt>
                <c:pt idx="2541">
                  <c:v>3746</c:v>
                </c:pt>
                <c:pt idx="2542">
                  <c:v>725</c:v>
                </c:pt>
                <c:pt idx="2543">
                  <c:v>391</c:v>
                </c:pt>
                <c:pt idx="2544">
                  <c:v>5041</c:v>
                </c:pt>
                <c:pt idx="2545">
                  <c:v>3906</c:v>
                </c:pt>
                <c:pt idx="2546">
                  <c:v>3910</c:v>
                </c:pt>
                <c:pt idx="2547">
                  <c:v>6592</c:v>
                </c:pt>
                <c:pt idx="2548">
                  <c:v>6111</c:v>
                </c:pt>
                <c:pt idx="2549">
                  <c:v>1614</c:v>
                </c:pt>
                <c:pt idx="2550">
                  <c:v>6555</c:v>
                </c:pt>
                <c:pt idx="2551">
                  <c:v>3775.5</c:v>
                </c:pt>
                <c:pt idx="2552">
                  <c:v>3195</c:v>
                </c:pt>
                <c:pt idx="2553">
                  <c:v>2333</c:v>
                </c:pt>
                <c:pt idx="2554">
                  <c:v>3684</c:v>
                </c:pt>
                <c:pt idx="2555">
                  <c:v>2147</c:v>
                </c:pt>
                <c:pt idx="2556">
                  <c:v>786</c:v>
                </c:pt>
                <c:pt idx="2557">
                  <c:v>1066</c:v>
                </c:pt>
                <c:pt idx="2558">
                  <c:v>1361</c:v>
                </c:pt>
                <c:pt idx="2559">
                  <c:v>890</c:v>
                </c:pt>
                <c:pt idx="2560">
                  <c:v>3003</c:v>
                </c:pt>
                <c:pt idx="2561">
                  <c:v>0</c:v>
                </c:pt>
                <c:pt idx="2562">
                  <c:v>75</c:v>
                </c:pt>
                <c:pt idx="2563">
                  <c:v>0</c:v>
                </c:pt>
                <c:pt idx="2564">
                  <c:v>0</c:v>
                </c:pt>
                <c:pt idx="2565">
                  <c:v>100</c:v>
                </c:pt>
                <c:pt idx="2566">
                  <c:v>0</c:v>
                </c:pt>
                <c:pt idx="2567">
                  <c:v>120</c:v>
                </c:pt>
                <c:pt idx="2568">
                  <c:v>50</c:v>
                </c:pt>
                <c:pt idx="2569">
                  <c:v>145</c:v>
                </c:pt>
                <c:pt idx="2570">
                  <c:v>59</c:v>
                </c:pt>
                <c:pt idx="2571">
                  <c:v>250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277</c:v>
                </c:pt>
                <c:pt idx="2580">
                  <c:v>51</c:v>
                </c:pt>
                <c:pt idx="2581">
                  <c:v>530</c:v>
                </c:pt>
                <c:pt idx="2582">
                  <c:v>1</c:v>
                </c:pt>
                <c:pt idx="2583">
                  <c:v>5</c:v>
                </c:pt>
                <c:pt idx="2584">
                  <c:v>0</c:v>
                </c:pt>
                <c:pt idx="2585">
                  <c:v>50</c:v>
                </c:pt>
                <c:pt idx="2586">
                  <c:v>5</c:v>
                </c:pt>
                <c:pt idx="2587">
                  <c:v>1217</c:v>
                </c:pt>
                <c:pt idx="2588">
                  <c:v>233</c:v>
                </c:pt>
                <c:pt idx="2589">
                  <c:v>5</c:v>
                </c:pt>
                <c:pt idx="2590">
                  <c:v>0</c:v>
                </c:pt>
                <c:pt idx="2591">
                  <c:v>26</c:v>
                </c:pt>
                <c:pt idx="2592">
                  <c:v>50</c:v>
                </c:pt>
                <c:pt idx="2593">
                  <c:v>0</c:v>
                </c:pt>
                <c:pt idx="2594">
                  <c:v>1</c:v>
                </c:pt>
                <c:pt idx="2595">
                  <c:v>1825</c:v>
                </c:pt>
                <c:pt idx="2596">
                  <c:v>8256</c:v>
                </c:pt>
                <c:pt idx="2597">
                  <c:v>85</c:v>
                </c:pt>
                <c:pt idx="2598">
                  <c:v>1170</c:v>
                </c:pt>
                <c:pt idx="2599">
                  <c:v>90</c:v>
                </c:pt>
                <c:pt idx="2600">
                  <c:v>3466</c:v>
                </c:pt>
                <c:pt idx="2601">
                  <c:v>15851</c:v>
                </c:pt>
                <c:pt idx="2602">
                  <c:v>39131</c:v>
                </c:pt>
                <c:pt idx="2603">
                  <c:v>1776</c:v>
                </c:pt>
                <c:pt idx="2604">
                  <c:v>20843.599999999999</c:v>
                </c:pt>
                <c:pt idx="2605">
                  <c:v>107421.57</c:v>
                </c:pt>
                <c:pt idx="2606">
                  <c:v>12106</c:v>
                </c:pt>
                <c:pt idx="2607">
                  <c:v>32616</c:v>
                </c:pt>
                <c:pt idx="2608">
                  <c:v>17914</c:v>
                </c:pt>
                <c:pt idx="2609">
                  <c:v>106330.39</c:v>
                </c:pt>
                <c:pt idx="2610">
                  <c:v>32172.66</c:v>
                </c:pt>
                <c:pt idx="2611">
                  <c:v>306970</c:v>
                </c:pt>
                <c:pt idx="2612">
                  <c:v>17176.13</c:v>
                </c:pt>
                <c:pt idx="2613">
                  <c:v>7576</c:v>
                </c:pt>
                <c:pt idx="2614">
                  <c:v>10710</c:v>
                </c:pt>
                <c:pt idx="2615">
                  <c:v>3397</c:v>
                </c:pt>
                <c:pt idx="2616">
                  <c:v>28633.5</c:v>
                </c:pt>
                <c:pt idx="2617">
                  <c:v>4388</c:v>
                </c:pt>
                <c:pt idx="2618">
                  <c:v>15808</c:v>
                </c:pt>
                <c:pt idx="2619">
                  <c:v>1884</c:v>
                </c:pt>
                <c:pt idx="2620">
                  <c:v>93374</c:v>
                </c:pt>
                <c:pt idx="2621">
                  <c:v>21882</c:v>
                </c:pt>
                <c:pt idx="2622">
                  <c:v>1967.76</c:v>
                </c:pt>
                <c:pt idx="2623">
                  <c:v>2280</c:v>
                </c:pt>
                <c:pt idx="2624">
                  <c:v>110353.65</c:v>
                </c:pt>
                <c:pt idx="2625">
                  <c:v>1434</c:v>
                </c:pt>
                <c:pt idx="2626">
                  <c:v>2800</c:v>
                </c:pt>
                <c:pt idx="2627">
                  <c:v>970</c:v>
                </c:pt>
                <c:pt idx="2628">
                  <c:v>926</c:v>
                </c:pt>
                <c:pt idx="2629">
                  <c:v>6387</c:v>
                </c:pt>
                <c:pt idx="2630">
                  <c:v>3158</c:v>
                </c:pt>
                <c:pt idx="2631">
                  <c:v>22933.05</c:v>
                </c:pt>
                <c:pt idx="2632">
                  <c:v>1466</c:v>
                </c:pt>
                <c:pt idx="2633">
                  <c:v>17731</c:v>
                </c:pt>
                <c:pt idx="2634">
                  <c:v>986</c:v>
                </c:pt>
                <c:pt idx="2635">
                  <c:v>11500</c:v>
                </c:pt>
                <c:pt idx="2636">
                  <c:v>1873</c:v>
                </c:pt>
                <c:pt idx="2637">
                  <c:v>831</c:v>
                </c:pt>
                <c:pt idx="2638">
                  <c:v>353</c:v>
                </c:pt>
                <c:pt idx="2639">
                  <c:v>492</c:v>
                </c:pt>
                <c:pt idx="2640">
                  <c:v>3170</c:v>
                </c:pt>
                <c:pt idx="2641">
                  <c:v>15</c:v>
                </c:pt>
                <c:pt idx="2642">
                  <c:v>0</c:v>
                </c:pt>
                <c:pt idx="2643">
                  <c:v>335597.31</c:v>
                </c:pt>
                <c:pt idx="2644">
                  <c:v>2053</c:v>
                </c:pt>
                <c:pt idx="2645">
                  <c:v>2100</c:v>
                </c:pt>
                <c:pt idx="2646">
                  <c:v>42086.42</c:v>
                </c:pt>
                <c:pt idx="2647">
                  <c:v>36</c:v>
                </c:pt>
                <c:pt idx="2648">
                  <c:v>106</c:v>
                </c:pt>
                <c:pt idx="2649">
                  <c:v>124</c:v>
                </c:pt>
                <c:pt idx="2650">
                  <c:v>358</c:v>
                </c:pt>
                <c:pt idx="2651">
                  <c:v>5233</c:v>
                </c:pt>
                <c:pt idx="2652">
                  <c:v>885</c:v>
                </c:pt>
                <c:pt idx="2653">
                  <c:v>5876</c:v>
                </c:pt>
                <c:pt idx="2654">
                  <c:v>51</c:v>
                </c:pt>
                <c:pt idx="2655">
                  <c:v>3155</c:v>
                </c:pt>
                <c:pt idx="2656">
                  <c:v>17155</c:v>
                </c:pt>
                <c:pt idx="2657">
                  <c:v>5621.38</c:v>
                </c:pt>
                <c:pt idx="2658">
                  <c:v>91</c:v>
                </c:pt>
                <c:pt idx="2659">
                  <c:v>1333</c:v>
                </c:pt>
                <c:pt idx="2660">
                  <c:v>19</c:v>
                </c:pt>
                <c:pt idx="2661">
                  <c:v>5145</c:v>
                </c:pt>
                <c:pt idx="2662">
                  <c:v>21360</c:v>
                </c:pt>
                <c:pt idx="2663">
                  <c:v>20919.25</c:v>
                </c:pt>
                <c:pt idx="2664">
                  <c:v>18100</c:v>
                </c:pt>
                <c:pt idx="2665">
                  <c:v>4310</c:v>
                </c:pt>
                <c:pt idx="2666">
                  <c:v>15929.51</c:v>
                </c:pt>
                <c:pt idx="2667">
                  <c:v>1660</c:v>
                </c:pt>
                <c:pt idx="2668">
                  <c:v>1707</c:v>
                </c:pt>
                <c:pt idx="2669">
                  <c:v>1001</c:v>
                </c:pt>
                <c:pt idx="2670">
                  <c:v>2495</c:v>
                </c:pt>
                <c:pt idx="2671">
                  <c:v>2836</c:v>
                </c:pt>
                <c:pt idx="2672">
                  <c:v>3319</c:v>
                </c:pt>
                <c:pt idx="2673">
                  <c:v>11032</c:v>
                </c:pt>
                <c:pt idx="2674">
                  <c:v>21994</c:v>
                </c:pt>
                <c:pt idx="2675">
                  <c:v>1897</c:v>
                </c:pt>
                <c:pt idx="2676">
                  <c:v>1058</c:v>
                </c:pt>
                <c:pt idx="2677">
                  <c:v>3415</c:v>
                </c:pt>
                <c:pt idx="2678">
                  <c:v>1100</c:v>
                </c:pt>
                <c:pt idx="2679">
                  <c:v>132</c:v>
                </c:pt>
                <c:pt idx="2680">
                  <c:v>276</c:v>
                </c:pt>
                <c:pt idx="2681">
                  <c:v>10965</c:v>
                </c:pt>
                <c:pt idx="2682">
                  <c:v>1698</c:v>
                </c:pt>
                <c:pt idx="2683">
                  <c:v>36</c:v>
                </c:pt>
                <c:pt idx="2684">
                  <c:v>800</c:v>
                </c:pt>
                <c:pt idx="2685">
                  <c:v>10</c:v>
                </c:pt>
                <c:pt idx="2686">
                  <c:v>0</c:v>
                </c:pt>
                <c:pt idx="2687">
                  <c:v>0</c:v>
                </c:pt>
                <c:pt idx="2688">
                  <c:v>74</c:v>
                </c:pt>
                <c:pt idx="2689">
                  <c:v>1</c:v>
                </c:pt>
                <c:pt idx="2690">
                  <c:v>8586</c:v>
                </c:pt>
                <c:pt idx="2691">
                  <c:v>35</c:v>
                </c:pt>
                <c:pt idx="2692">
                  <c:v>25</c:v>
                </c:pt>
                <c:pt idx="2693">
                  <c:v>40</c:v>
                </c:pt>
                <c:pt idx="2694">
                  <c:v>1</c:v>
                </c:pt>
                <c:pt idx="2695">
                  <c:v>71</c:v>
                </c:pt>
                <c:pt idx="2696">
                  <c:v>3390</c:v>
                </c:pt>
                <c:pt idx="2697">
                  <c:v>6061</c:v>
                </c:pt>
                <c:pt idx="2698">
                  <c:v>26.01</c:v>
                </c:pt>
                <c:pt idx="2699">
                  <c:v>0</c:v>
                </c:pt>
                <c:pt idx="2700">
                  <c:v>70</c:v>
                </c:pt>
                <c:pt idx="2701">
                  <c:v>3441</c:v>
                </c:pt>
                <c:pt idx="2702">
                  <c:v>41500</c:v>
                </c:pt>
                <c:pt idx="2703">
                  <c:v>1145</c:v>
                </c:pt>
                <c:pt idx="2704">
                  <c:v>1739</c:v>
                </c:pt>
                <c:pt idx="2705">
                  <c:v>39304</c:v>
                </c:pt>
                <c:pt idx="2706">
                  <c:v>28067.57</c:v>
                </c:pt>
                <c:pt idx="2707">
                  <c:v>46643.07</c:v>
                </c:pt>
                <c:pt idx="2708">
                  <c:v>50803</c:v>
                </c:pt>
                <c:pt idx="2709">
                  <c:v>92340.21</c:v>
                </c:pt>
                <c:pt idx="2710">
                  <c:v>3938</c:v>
                </c:pt>
                <c:pt idx="2711">
                  <c:v>7226</c:v>
                </c:pt>
                <c:pt idx="2712">
                  <c:v>153362</c:v>
                </c:pt>
                <c:pt idx="2713">
                  <c:v>29089</c:v>
                </c:pt>
                <c:pt idx="2714">
                  <c:v>31754.69</c:v>
                </c:pt>
                <c:pt idx="2715">
                  <c:v>11998.01</c:v>
                </c:pt>
                <c:pt idx="2716">
                  <c:v>30026</c:v>
                </c:pt>
                <c:pt idx="2717">
                  <c:v>18645</c:v>
                </c:pt>
                <c:pt idx="2718">
                  <c:v>6530</c:v>
                </c:pt>
                <c:pt idx="2719">
                  <c:v>29531</c:v>
                </c:pt>
                <c:pt idx="2720">
                  <c:v>1200</c:v>
                </c:pt>
                <c:pt idx="2721">
                  <c:v>210171</c:v>
                </c:pt>
                <c:pt idx="2722">
                  <c:v>12627</c:v>
                </c:pt>
                <c:pt idx="2723">
                  <c:v>16806</c:v>
                </c:pt>
                <c:pt idx="2724">
                  <c:v>7326.88</c:v>
                </c:pt>
                <c:pt idx="2725">
                  <c:v>57817</c:v>
                </c:pt>
                <c:pt idx="2726">
                  <c:v>105745</c:v>
                </c:pt>
                <c:pt idx="2727">
                  <c:v>49321</c:v>
                </c:pt>
                <c:pt idx="2728">
                  <c:v>30274</c:v>
                </c:pt>
                <c:pt idx="2729">
                  <c:v>7833</c:v>
                </c:pt>
                <c:pt idx="2730">
                  <c:v>45979.01</c:v>
                </c:pt>
                <c:pt idx="2731">
                  <c:v>31291</c:v>
                </c:pt>
                <c:pt idx="2732">
                  <c:v>14190</c:v>
                </c:pt>
                <c:pt idx="2733">
                  <c:v>53769</c:v>
                </c:pt>
                <c:pt idx="2734">
                  <c:v>22603</c:v>
                </c:pt>
                <c:pt idx="2735">
                  <c:v>7336.01</c:v>
                </c:pt>
                <c:pt idx="2736">
                  <c:v>9832</c:v>
                </c:pt>
                <c:pt idx="2737">
                  <c:v>73818.240000000005</c:v>
                </c:pt>
                <c:pt idx="2738">
                  <c:v>7397</c:v>
                </c:pt>
                <c:pt idx="2739">
                  <c:v>4225</c:v>
                </c:pt>
                <c:pt idx="2740">
                  <c:v>310</c:v>
                </c:pt>
                <c:pt idx="2741">
                  <c:v>35</c:v>
                </c:pt>
                <c:pt idx="2742">
                  <c:v>731</c:v>
                </c:pt>
                <c:pt idx="2743">
                  <c:v>0</c:v>
                </c:pt>
                <c:pt idx="2744">
                  <c:v>835</c:v>
                </c:pt>
                <c:pt idx="2745">
                  <c:v>1751</c:v>
                </c:pt>
                <c:pt idx="2746">
                  <c:v>801</c:v>
                </c:pt>
                <c:pt idx="2747">
                  <c:v>140</c:v>
                </c:pt>
                <c:pt idx="2748">
                  <c:v>53</c:v>
                </c:pt>
                <c:pt idx="2749">
                  <c:v>110</c:v>
                </c:pt>
                <c:pt idx="2750">
                  <c:v>0</c:v>
                </c:pt>
                <c:pt idx="2751">
                  <c:v>0</c:v>
                </c:pt>
                <c:pt idx="2752">
                  <c:v>550</c:v>
                </c:pt>
                <c:pt idx="2753">
                  <c:v>380</c:v>
                </c:pt>
                <c:pt idx="2754">
                  <c:v>0</c:v>
                </c:pt>
                <c:pt idx="2755">
                  <c:v>260</c:v>
                </c:pt>
                <c:pt idx="2756">
                  <c:v>1048</c:v>
                </c:pt>
                <c:pt idx="2757">
                  <c:v>10</c:v>
                </c:pt>
                <c:pt idx="2758">
                  <c:v>234</c:v>
                </c:pt>
                <c:pt idx="2759">
                  <c:v>105</c:v>
                </c:pt>
                <c:pt idx="2760">
                  <c:v>0</c:v>
                </c:pt>
                <c:pt idx="2761">
                  <c:v>36</c:v>
                </c:pt>
                <c:pt idx="2762">
                  <c:v>25</c:v>
                </c:pt>
                <c:pt idx="2763">
                  <c:v>90</c:v>
                </c:pt>
                <c:pt idx="2764">
                  <c:v>45</c:v>
                </c:pt>
                <c:pt idx="2765">
                  <c:v>0</c:v>
                </c:pt>
                <c:pt idx="2766">
                  <c:v>100</c:v>
                </c:pt>
                <c:pt idx="2767">
                  <c:v>34</c:v>
                </c:pt>
                <c:pt idx="2768">
                  <c:v>1002</c:v>
                </c:pt>
                <c:pt idx="2769">
                  <c:v>2</c:v>
                </c:pt>
                <c:pt idx="2770">
                  <c:v>2082.25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570</c:v>
                </c:pt>
                <c:pt idx="2775">
                  <c:v>150</c:v>
                </c:pt>
                <c:pt idx="2776">
                  <c:v>1655</c:v>
                </c:pt>
                <c:pt idx="2777">
                  <c:v>10</c:v>
                </c:pt>
                <c:pt idx="2778">
                  <c:v>1405</c:v>
                </c:pt>
                <c:pt idx="2779">
                  <c:v>53</c:v>
                </c:pt>
                <c:pt idx="2780">
                  <c:v>0</c:v>
                </c:pt>
                <c:pt idx="2781">
                  <c:v>1145</c:v>
                </c:pt>
                <c:pt idx="2782">
                  <c:v>7140</c:v>
                </c:pt>
                <c:pt idx="2783">
                  <c:v>5234</c:v>
                </c:pt>
                <c:pt idx="2784">
                  <c:v>2946</c:v>
                </c:pt>
                <c:pt idx="2785">
                  <c:v>1197</c:v>
                </c:pt>
                <c:pt idx="2786">
                  <c:v>2050</c:v>
                </c:pt>
                <c:pt idx="2787">
                  <c:v>3035</c:v>
                </c:pt>
                <c:pt idx="2788">
                  <c:v>3160</c:v>
                </c:pt>
                <c:pt idx="2789">
                  <c:v>2050</c:v>
                </c:pt>
                <c:pt idx="2790">
                  <c:v>2152</c:v>
                </c:pt>
                <c:pt idx="2791">
                  <c:v>11056.75</c:v>
                </c:pt>
                <c:pt idx="2792">
                  <c:v>75</c:v>
                </c:pt>
                <c:pt idx="2793">
                  <c:v>730</c:v>
                </c:pt>
                <c:pt idx="2794">
                  <c:v>924</c:v>
                </c:pt>
                <c:pt idx="2795">
                  <c:v>8211.61</c:v>
                </c:pt>
                <c:pt idx="2796">
                  <c:v>5070</c:v>
                </c:pt>
                <c:pt idx="2797">
                  <c:v>5831.74</c:v>
                </c:pt>
                <c:pt idx="2798">
                  <c:v>1330</c:v>
                </c:pt>
                <c:pt idx="2799">
                  <c:v>666</c:v>
                </c:pt>
                <c:pt idx="2800">
                  <c:v>3055</c:v>
                </c:pt>
                <c:pt idx="2801">
                  <c:v>12795</c:v>
                </c:pt>
                <c:pt idx="2802">
                  <c:v>1150</c:v>
                </c:pt>
                <c:pt idx="2803">
                  <c:v>440</c:v>
                </c:pt>
                <c:pt idx="2804">
                  <c:v>3363</c:v>
                </c:pt>
                <c:pt idx="2805">
                  <c:v>6300</c:v>
                </c:pt>
                <c:pt idx="2806">
                  <c:v>4511</c:v>
                </c:pt>
                <c:pt idx="2807">
                  <c:v>2560</c:v>
                </c:pt>
                <c:pt idx="2808">
                  <c:v>2705</c:v>
                </c:pt>
                <c:pt idx="2809">
                  <c:v>10027</c:v>
                </c:pt>
                <c:pt idx="2810">
                  <c:v>5665</c:v>
                </c:pt>
                <c:pt idx="2811">
                  <c:v>3572.12</c:v>
                </c:pt>
                <c:pt idx="2812">
                  <c:v>1616</c:v>
                </c:pt>
                <c:pt idx="2813">
                  <c:v>605</c:v>
                </c:pt>
                <c:pt idx="2814">
                  <c:v>4247</c:v>
                </c:pt>
                <c:pt idx="2815">
                  <c:v>780</c:v>
                </c:pt>
                <c:pt idx="2816">
                  <c:v>10603</c:v>
                </c:pt>
                <c:pt idx="2817">
                  <c:v>5240</c:v>
                </c:pt>
                <c:pt idx="2818">
                  <c:v>272</c:v>
                </c:pt>
                <c:pt idx="2819">
                  <c:v>1000</c:v>
                </c:pt>
                <c:pt idx="2820">
                  <c:v>6000</c:v>
                </c:pt>
                <c:pt idx="2821">
                  <c:v>124</c:v>
                </c:pt>
                <c:pt idx="2822">
                  <c:v>760</c:v>
                </c:pt>
                <c:pt idx="2823">
                  <c:v>3100</c:v>
                </c:pt>
                <c:pt idx="2824">
                  <c:v>2155</c:v>
                </c:pt>
                <c:pt idx="2825">
                  <c:v>2405</c:v>
                </c:pt>
                <c:pt idx="2826">
                  <c:v>9536</c:v>
                </c:pt>
                <c:pt idx="2827">
                  <c:v>2663</c:v>
                </c:pt>
                <c:pt idx="2828">
                  <c:v>3000</c:v>
                </c:pt>
                <c:pt idx="2829">
                  <c:v>3320</c:v>
                </c:pt>
                <c:pt idx="2830">
                  <c:v>2867.99</c:v>
                </c:pt>
                <c:pt idx="2831">
                  <c:v>2923</c:v>
                </c:pt>
                <c:pt idx="2832">
                  <c:v>1360</c:v>
                </c:pt>
                <c:pt idx="2833">
                  <c:v>1870.99</c:v>
                </c:pt>
                <c:pt idx="2834">
                  <c:v>485</c:v>
                </c:pt>
                <c:pt idx="2835">
                  <c:v>850</c:v>
                </c:pt>
                <c:pt idx="2836">
                  <c:v>2405</c:v>
                </c:pt>
                <c:pt idx="2837">
                  <c:v>3900</c:v>
                </c:pt>
                <c:pt idx="2838">
                  <c:v>2600</c:v>
                </c:pt>
                <c:pt idx="2839">
                  <c:v>10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2366</c:v>
                </c:pt>
                <c:pt idx="2844">
                  <c:v>0</c:v>
                </c:pt>
                <c:pt idx="2845">
                  <c:v>0</c:v>
                </c:pt>
                <c:pt idx="2846">
                  <c:v>70</c:v>
                </c:pt>
                <c:pt idx="2847">
                  <c:v>5</c:v>
                </c:pt>
                <c:pt idx="2848">
                  <c:v>311</c:v>
                </c:pt>
                <c:pt idx="2849">
                  <c:v>0</c:v>
                </c:pt>
                <c:pt idx="2850">
                  <c:v>95</c:v>
                </c:pt>
                <c:pt idx="2851">
                  <c:v>0</c:v>
                </c:pt>
                <c:pt idx="2852">
                  <c:v>417</c:v>
                </c:pt>
                <c:pt idx="2853">
                  <c:v>300</c:v>
                </c:pt>
                <c:pt idx="2854">
                  <c:v>146</c:v>
                </c:pt>
                <c:pt idx="2855">
                  <c:v>7500</c:v>
                </c:pt>
                <c:pt idx="2856">
                  <c:v>0</c:v>
                </c:pt>
                <c:pt idx="2857">
                  <c:v>35</c:v>
                </c:pt>
                <c:pt idx="2858">
                  <c:v>266</c:v>
                </c:pt>
                <c:pt idx="2859">
                  <c:v>80</c:v>
                </c:pt>
                <c:pt idx="2860">
                  <c:v>55</c:v>
                </c:pt>
                <c:pt idx="2861">
                  <c:v>20</c:v>
                </c:pt>
                <c:pt idx="2862">
                  <c:v>40</c:v>
                </c:pt>
                <c:pt idx="2863">
                  <c:v>0</c:v>
                </c:pt>
                <c:pt idx="2864">
                  <c:v>45</c:v>
                </c:pt>
                <c:pt idx="2865">
                  <c:v>504</c:v>
                </c:pt>
                <c:pt idx="2866">
                  <c:v>6301.76</c:v>
                </c:pt>
                <c:pt idx="2867">
                  <c:v>177</c:v>
                </c:pt>
                <c:pt idx="2868">
                  <c:v>750</c:v>
                </c:pt>
                <c:pt idx="2869">
                  <c:v>467</c:v>
                </c:pt>
                <c:pt idx="2870">
                  <c:v>0</c:v>
                </c:pt>
                <c:pt idx="2871">
                  <c:v>953</c:v>
                </c:pt>
                <c:pt idx="2872">
                  <c:v>271</c:v>
                </c:pt>
                <c:pt idx="2873">
                  <c:v>7</c:v>
                </c:pt>
                <c:pt idx="2874">
                  <c:v>0</c:v>
                </c:pt>
                <c:pt idx="2875">
                  <c:v>650</c:v>
                </c:pt>
                <c:pt idx="2876">
                  <c:v>63</c:v>
                </c:pt>
                <c:pt idx="2877">
                  <c:v>29</c:v>
                </c:pt>
                <c:pt idx="2878">
                  <c:v>2800</c:v>
                </c:pt>
                <c:pt idx="2879">
                  <c:v>0</c:v>
                </c:pt>
                <c:pt idx="2880">
                  <c:v>252</c:v>
                </c:pt>
                <c:pt idx="2881">
                  <c:v>1908</c:v>
                </c:pt>
                <c:pt idx="2882">
                  <c:v>185</c:v>
                </c:pt>
                <c:pt idx="2883">
                  <c:v>130</c:v>
                </c:pt>
                <c:pt idx="2884">
                  <c:v>10</c:v>
                </c:pt>
                <c:pt idx="2885">
                  <c:v>5</c:v>
                </c:pt>
                <c:pt idx="2886">
                  <c:v>0</c:v>
                </c:pt>
                <c:pt idx="2887">
                  <c:v>1142</c:v>
                </c:pt>
                <c:pt idx="2888">
                  <c:v>21</c:v>
                </c:pt>
                <c:pt idx="2889">
                  <c:v>273</c:v>
                </c:pt>
                <c:pt idx="2890">
                  <c:v>500</c:v>
                </c:pt>
                <c:pt idx="2891">
                  <c:v>25</c:v>
                </c:pt>
                <c:pt idx="2892">
                  <c:v>0</c:v>
                </c:pt>
                <c:pt idx="2893">
                  <c:v>23</c:v>
                </c:pt>
                <c:pt idx="2894">
                  <c:v>625</c:v>
                </c:pt>
                <c:pt idx="2895">
                  <c:v>550</c:v>
                </c:pt>
                <c:pt idx="2896">
                  <c:v>316</c:v>
                </c:pt>
                <c:pt idx="2897">
                  <c:v>0</c:v>
                </c:pt>
                <c:pt idx="2898">
                  <c:v>3405</c:v>
                </c:pt>
                <c:pt idx="2899">
                  <c:v>6</c:v>
                </c:pt>
                <c:pt idx="2900">
                  <c:v>25</c:v>
                </c:pt>
                <c:pt idx="2901">
                  <c:v>39</c:v>
                </c:pt>
                <c:pt idx="2902">
                  <c:v>75</c:v>
                </c:pt>
                <c:pt idx="2903">
                  <c:v>622</c:v>
                </c:pt>
                <c:pt idx="2904">
                  <c:v>565</c:v>
                </c:pt>
                <c:pt idx="2905">
                  <c:v>2</c:v>
                </c:pt>
                <c:pt idx="2906">
                  <c:v>264</c:v>
                </c:pt>
                <c:pt idx="2907">
                  <c:v>20</c:v>
                </c:pt>
                <c:pt idx="2908">
                  <c:v>1</c:v>
                </c:pt>
                <c:pt idx="2909">
                  <c:v>657</c:v>
                </c:pt>
                <c:pt idx="2910">
                  <c:v>2030</c:v>
                </c:pt>
                <c:pt idx="2911">
                  <c:v>2</c:v>
                </c:pt>
                <c:pt idx="2912">
                  <c:v>1</c:v>
                </c:pt>
                <c:pt idx="2913">
                  <c:v>611</c:v>
                </c:pt>
                <c:pt idx="2914">
                  <c:v>145</c:v>
                </c:pt>
                <c:pt idx="2915">
                  <c:v>437</c:v>
                </c:pt>
                <c:pt idx="2916">
                  <c:v>1362</c:v>
                </c:pt>
                <c:pt idx="2917">
                  <c:v>51</c:v>
                </c:pt>
                <c:pt idx="2918">
                  <c:v>671</c:v>
                </c:pt>
                <c:pt idx="2919">
                  <c:v>129</c:v>
                </c:pt>
                <c:pt idx="2920">
                  <c:v>500</c:v>
                </c:pt>
                <c:pt idx="2921">
                  <c:v>300</c:v>
                </c:pt>
                <c:pt idx="2922">
                  <c:v>25800</c:v>
                </c:pt>
                <c:pt idx="2923">
                  <c:v>46100.69</c:v>
                </c:pt>
                <c:pt idx="2924">
                  <c:v>3750</c:v>
                </c:pt>
                <c:pt idx="2925">
                  <c:v>2355</c:v>
                </c:pt>
                <c:pt idx="2926">
                  <c:v>1000</c:v>
                </c:pt>
                <c:pt idx="2927">
                  <c:v>8165.55</c:v>
                </c:pt>
                <c:pt idx="2928">
                  <c:v>10092</c:v>
                </c:pt>
                <c:pt idx="2929">
                  <c:v>795</c:v>
                </c:pt>
                <c:pt idx="2930">
                  <c:v>3258</c:v>
                </c:pt>
                <c:pt idx="2931">
                  <c:v>2569</c:v>
                </c:pt>
                <c:pt idx="2932">
                  <c:v>2700</c:v>
                </c:pt>
                <c:pt idx="2933">
                  <c:v>3531</c:v>
                </c:pt>
                <c:pt idx="2934">
                  <c:v>1280</c:v>
                </c:pt>
                <c:pt idx="2935">
                  <c:v>2000</c:v>
                </c:pt>
                <c:pt idx="2936">
                  <c:v>4055</c:v>
                </c:pt>
                <c:pt idx="2937">
                  <c:v>8230</c:v>
                </c:pt>
                <c:pt idx="2938">
                  <c:v>2681</c:v>
                </c:pt>
                <c:pt idx="2939">
                  <c:v>1</c:v>
                </c:pt>
                <c:pt idx="2940">
                  <c:v>40850</c:v>
                </c:pt>
                <c:pt idx="2941">
                  <c:v>0</c:v>
                </c:pt>
                <c:pt idx="2942">
                  <c:v>100</c:v>
                </c:pt>
                <c:pt idx="2943">
                  <c:v>0</c:v>
                </c:pt>
                <c:pt idx="2944">
                  <c:v>2</c:v>
                </c:pt>
                <c:pt idx="2945">
                  <c:v>1072</c:v>
                </c:pt>
                <c:pt idx="2946">
                  <c:v>24</c:v>
                </c:pt>
                <c:pt idx="2947">
                  <c:v>25</c:v>
                </c:pt>
                <c:pt idx="2948">
                  <c:v>0</c:v>
                </c:pt>
                <c:pt idx="2949">
                  <c:v>1096</c:v>
                </c:pt>
                <c:pt idx="2950">
                  <c:v>1605</c:v>
                </c:pt>
                <c:pt idx="2951">
                  <c:v>605</c:v>
                </c:pt>
                <c:pt idx="2952">
                  <c:v>0</c:v>
                </c:pt>
                <c:pt idx="2953">
                  <c:v>715</c:v>
                </c:pt>
                <c:pt idx="2954">
                  <c:v>1322</c:v>
                </c:pt>
                <c:pt idx="2955">
                  <c:v>280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5481</c:v>
                </c:pt>
                <c:pt idx="2960">
                  <c:v>1218</c:v>
                </c:pt>
                <c:pt idx="2961">
                  <c:v>10685</c:v>
                </c:pt>
                <c:pt idx="2962">
                  <c:v>5035.6899999999996</c:v>
                </c:pt>
                <c:pt idx="2963">
                  <c:v>1635</c:v>
                </c:pt>
                <c:pt idx="2964">
                  <c:v>11363</c:v>
                </c:pt>
                <c:pt idx="2965">
                  <c:v>5696</c:v>
                </c:pt>
                <c:pt idx="2966">
                  <c:v>3710</c:v>
                </c:pt>
                <c:pt idx="2967">
                  <c:v>1625</c:v>
                </c:pt>
                <c:pt idx="2968">
                  <c:v>6360</c:v>
                </c:pt>
                <c:pt idx="2969">
                  <c:v>3205</c:v>
                </c:pt>
                <c:pt idx="2970">
                  <c:v>2107</c:v>
                </c:pt>
                <c:pt idx="2971">
                  <c:v>8740</c:v>
                </c:pt>
                <c:pt idx="2972">
                  <c:v>5100</c:v>
                </c:pt>
                <c:pt idx="2973">
                  <c:v>8010</c:v>
                </c:pt>
                <c:pt idx="2974">
                  <c:v>120</c:v>
                </c:pt>
                <c:pt idx="2975">
                  <c:v>3407</c:v>
                </c:pt>
                <c:pt idx="2976">
                  <c:v>971</c:v>
                </c:pt>
                <c:pt idx="2977">
                  <c:v>5070</c:v>
                </c:pt>
                <c:pt idx="2978">
                  <c:v>3275</c:v>
                </c:pt>
                <c:pt idx="2979">
                  <c:v>5157</c:v>
                </c:pt>
                <c:pt idx="2980">
                  <c:v>5103</c:v>
                </c:pt>
                <c:pt idx="2981">
                  <c:v>169985.91</c:v>
                </c:pt>
                <c:pt idx="2982">
                  <c:v>25088</c:v>
                </c:pt>
                <c:pt idx="2983">
                  <c:v>12165</c:v>
                </c:pt>
                <c:pt idx="2984">
                  <c:v>2532</c:v>
                </c:pt>
                <c:pt idx="2985">
                  <c:v>27600.2</c:v>
                </c:pt>
                <c:pt idx="2986">
                  <c:v>1000</c:v>
                </c:pt>
                <c:pt idx="2987">
                  <c:v>35307</c:v>
                </c:pt>
                <c:pt idx="2988">
                  <c:v>10000</c:v>
                </c:pt>
                <c:pt idx="2989">
                  <c:v>8780</c:v>
                </c:pt>
                <c:pt idx="2990">
                  <c:v>3135</c:v>
                </c:pt>
                <c:pt idx="2991">
                  <c:v>1003</c:v>
                </c:pt>
                <c:pt idx="2992">
                  <c:v>1373.24</c:v>
                </c:pt>
                <c:pt idx="2993">
                  <c:v>15744</c:v>
                </c:pt>
                <c:pt idx="2994">
                  <c:v>60180</c:v>
                </c:pt>
                <c:pt idx="2995">
                  <c:v>10373</c:v>
                </c:pt>
                <c:pt idx="2996">
                  <c:v>51514.5</c:v>
                </c:pt>
                <c:pt idx="2997">
                  <c:v>1605</c:v>
                </c:pt>
                <c:pt idx="2998">
                  <c:v>500</c:v>
                </c:pt>
                <c:pt idx="2999">
                  <c:v>22991.01</c:v>
                </c:pt>
                <c:pt idx="3000">
                  <c:v>7595.43</c:v>
                </c:pt>
                <c:pt idx="3001">
                  <c:v>3035</c:v>
                </c:pt>
                <c:pt idx="3002">
                  <c:v>45126</c:v>
                </c:pt>
                <c:pt idx="3003">
                  <c:v>12772.6</c:v>
                </c:pt>
                <c:pt idx="3004">
                  <c:v>8620</c:v>
                </c:pt>
                <c:pt idx="3005">
                  <c:v>1080</c:v>
                </c:pt>
                <c:pt idx="3006">
                  <c:v>3035</c:v>
                </c:pt>
                <c:pt idx="3007">
                  <c:v>29939</c:v>
                </c:pt>
                <c:pt idx="3008">
                  <c:v>2370</c:v>
                </c:pt>
                <c:pt idx="3009">
                  <c:v>371</c:v>
                </c:pt>
                <c:pt idx="3010">
                  <c:v>4685</c:v>
                </c:pt>
                <c:pt idx="3011">
                  <c:v>15696</c:v>
                </c:pt>
                <c:pt idx="3012">
                  <c:v>28276</c:v>
                </c:pt>
                <c:pt idx="3013">
                  <c:v>3508</c:v>
                </c:pt>
                <c:pt idx="3014">
                  <c:v>8722</c:v>
                </c:pt>
                <c:pt idx="3015">
                  <c:v>23285</c:v>
                </c:pt>
                <c:pt idx="3016">
                  <c:v>4230</c:v>
                </c:pt>
                <c:pt idx="3017">
                  <c:v>18185</c:v>
                </c:pt>
                <c:pt idx="3018">
                  <c:v>7040</c:v>
                </c:pt>
                <c:pt idx="3019">
                  <c:v>5221</c:v>
                </c:pt>
                <c:pt idx="3020">
                  <c:v>10088</c:v>
                </c:pt>
                <c:pt idx="3021">
                  <c:v>721</c:v>
                </c:pt>
                <c:pt idx="3022">
                  <c:v>12321</c:v>
                </c:pt>
                <c:pt idx="3023">
                  <c:v>7555</c:v>
                </c:pt>
                <c:pt idx="3024">
                  <c:v>1290</c:v>
                </c:pt>
                <c:pt idx="3025">
                  <c:v>52576</c:v>
                </c:pt>
                <c:pt idx="3026">
                  <c:v>8401</c:v>
                </c:pt>
                <c:pt idx="3027">
                  <c:v>32903</c:v>
                </c:pt>
                <c:pt idx="3028">
                  <c:v>1867</c:v>
                </c:pt>
                <c:pt idx="3029">
                  <c:v>1500</c:v>
                </c:pt>
                <c:pt idx="3030">
                  <c:v>1272</c:v>
                </c:pt>
                <c:pt idx="3031">
                  <c:v>4396</c:v>
                </c:pt>
                <c:pt idx="3032">
                  <c:v>112536</c:v>
                </c:pt>
                <c:pt idx="3033">
                  <c:v>27196.71</c:v>
                </c:pt>
                <c:pt idx="3034">
                  <c:v>31683</c:v>
                </c:pt>
                <c:pt idx="3035">
                  <c:v>1066</c:v>
                </c:pt>
                <c:pt idx="3036">
                  <c:v>1005</c:v>
                </c:pt>
                <c:pt idx="3037">
                  <c:v>21742.78</c:v>
                </c:pt>
                <c:pt idx="3038">
                  <c:v>3225</c:v>
                </c:pt>
                <c:pt idx="3039">
                  <c:v>9170</c:v>
                </c:pt>
                <c:pt idx="3040">
                  <c:v>1920</c:v>
                </c:pt>
                <c:pt idx="3041">
                  <c:v>16501</c:v>
                </c:pt>
                <c:pt idx="3042">
                  <c:v>13121</c:v>
                </c:pt>
                <c:pt idx="3043">
                  <c:v>5308.26</c:v>
                </c:pt>
                <c:pt idx="3044">
                  <c:v>15077</c:v>
                </c:pt>
                <c:pt idx="3045">
                  <c:v>745</c:v>
                </c:pt>
                <c:pt idx="3046">
                  <c:v>8320</c:v>
                </c:pt>
                <c:pt idx="3047">
                  <c:v>4000</c:v>
                </c:pt>
                <c:pt idx="3048">
                  <c:v>636</c:v>
                </c:pt>
                <c:pt idx="3049">
                  <c:v>827</c:v>
                </c:pt>
                <c:pt idx="3050">
                  <c:v>75</c:v>
                </c:pt>
                <c:pt idx="3051">
                  <c:v>40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3</c:v>
                </c:pt>
                <c:pt idx="3057">
                  <c:v>451</c:v>
                </c:pt>
                <c:pt idx="3058">
                  <c:v>335</c:v>
                </c:pt>
                <c:pt idx="3059">
                  <c:v>0</c:v>
                </c:pt>
                <c:pt idx="3060">
                  <c:v>6684</c:v>
                </c:pt>
                <c:pt idx="3061">
                  <c:v>587</c:v>
                </c:pt>
                <c:pt idx="3062">
                  <c:v>8471</c:v>
                </c:pt>
                <c:pt idx="3063">
                  <c:v>10</c:v>
                </c:pt>
                <c:pt idx="3064">
                  <c:v>41950</c:v>
                </c:pt>
                <c:pt idx="3065">
                  <c:v>200</c:v>
                </c:pt>
                <c:pt idx="3066">
                  <c:v>175</c:v>
                </c:pt>
                <c:pt idx="3067">
                  <c:v>141</c:v>
                </c:pt>
                <c:pt idx="3068">
                  <c:v>334</c:v>
                </c:pt>
                <c:pt idx="3069">
                  <c:v>7173</c:v>
                </c:pt>
                <c:pt idx="3070">
                  <c:v>2</c:v>
                </c:pt>
                <c:pt idx="3071">
                  <c:v>645</c:v>
                </c:pt>
                <c:pt idx="3072">
                  <c:v>22</c:v>
                </c:pt>
                <c:pt idx="3073">
                  <c:v>1296</c:v>
                </c:pt>
                <c:pt idx="3074">
                  <c:v>1506</c:v>
                </c:pt>
                <c:pt idx="3075">
                  <c:v>105</c:v>
                </c:pt>
                <c:pt idx="3076">
                  <c:v>71</c:v>
                </c:pt>
                <c:pt idx="3077">
                  <c:v>11226</c:v>
                </c:pt>
                <c:pt idx="3078">
                  <c:v>376</c:v>
                </c:pt>
                <c:pt idx="3079">
                  <c:v>2103</c:v>
                </c:pt>
                <c:pt idx="3080">
                  <c:v>0</c:v>
                </c:pt>
                <c:pt idx="3081">
                  <c:v>56</c:v>
                </c:pt>
                <c:pt idx="3082">
                  <c:v>470</c:v>
                </c:pt>
                <c:pt idx="3083">
                  <c:v>610</c:v>
                </c:pt>
                <c:pt idx="3084">
                  <c:v>50</c:v>
                </c:pt>
                <c:pt idx="3085">
                  <c:v>125</c:v>
                </c:pt>
                <c:pt idx="3086">
                  <c:v>126</c:v>
                </c:pt>
                <c:pt idx="3087">
                  <c:v>5854</c:v>
                </c:pt>
                <c:pt idx="3088">
                  <c:v>11432</c:v>
                </c:pt>
                <c:pt idx="3089">
                  <c:v>796</c:v>
                </c:pt>
                <c:pt idx="3090">
                  <c:v>1183.19</c:v>
                </c:pt>
                <c:pt idx="3091">
                  <c:v>910</c:v>
                </c:pt>
                <c:pt idx="3092">
                  <c:v>25</c:v>
                </c:pt>
                <c:pt idx="3093">
                  <c:v>50</c:v>
                </c:pt>
                <c:pt idx="3094">
                  <c:v>795</c:v>
                </c:pt>
                <c:pt idx="3095">
                  <c:v>1715</c:v>
                </c:pt>
                <c:pt idx="3096">
                  <c:v>1758</c:v>
                </c:pt>
                <c:pt idx="3097">
                  <c:v>278</c:v>
                </c:pt>
                <c:pt idx="3098">
                  <c:v>1827</c:v>
                </c:pt>
                <c:pt idx="3099">
                  <c:v>300</c:v>
                </c:pt>
                <c:pt idx="3100">
                  <c:v>6258</c:v>
                </c:pt>
                <c:pt idx="3101">
                  <c:v>11</c:v>
                </c:pt>
                <c:pt idx="3102">
                  <c:v>1185</c:v>
                </c:pt>
                <c:pt idx="3103">
                  <c:v>2476</c:v>
                </c:pt>
                <c:pt idx="3104">
                  <c:v>41</c:v>
                </c:pt>
                <c:pt idx="3105">
                  <c:v>7905</c:v>
                </c:pt>
                <c:pt idx="3106">
                  <c:v>26</c:v>
                </c:pt>
                <c:pt idx="3107">
                  <c:v>6633</c:v>
                </c:pt>
                <c:pt idx="3108">
                  <c:v>10</c:v>
                </c:pt>
                <c:pt idx="3109">
                  <c:v>5328</c:v>
                </c:pt>
                <c:pt idx="3110">
                  <c:v>521</c:v>
                </c:pt>
                <c:pt idx="3111">
                  <c:v>4635</c:v>
                </c:pt>
                <c:pt idx="3112">
                  <c:v>0</c:v>
                </c:pt>
                <c:pt idx="3113">
                  <c:v>300</c:v>
                </c:pt>
                <c:pt idx="3114">
                  <c:v>430</c:v>
                </c:pt>
                <c:pt idx="3115">
                  <c:v>1</c:v>
                </c:pt>
                <c:pt idx="3116">
                  <c:v>1550</c:v>
                </c:pt>
                <c:pt idx="3117">
                  <c:v>5</c:v>
                </c:pt>
                <c:pt idx="3118">
                  <c:v>128</c:v>
                </c:pt>
                <c:pt idx="3119">
                  <c:v>10</c:v>
                </c:pt>
                <c:pt idx="3120">
                  <c:v>116</c:v>
                </c:pt>
                <c:pt idx="3121">
                  <c:v>85192</c:v>
                </c:pt>
                <c:pt idx="3122">
                  <c:v>26</c:v>
                </c:pt>
                <c:pt idx="3123">
                  <c:v>0</c:v>
                </c:pt>
                <c:pt idx="3124">
                  <c:v>1040</c:v>
                </c:pt>
                <c:pt idx="3125">
                  <c:v>0</c:v>
                </c:pt>
                <c:pt idx="3126">
                  <c:v>16291</c:v>
                </c:pt>
                <c:pt idx="3127">
                  <c:v>10</c:v>
                </c:pt>
                <c:pt idx="3128">
                  <c:v>375</c:v>
                </c:pt>
                <c:pt idx="3129">
                  <c:v>645</c:v>
                </c:pt>
                <c:pt idx="3130">
                  <c:v>10</c:v>
                </c:pt>
                <c:pt idx="3131">
                  <c:v>540</c:v>
                </c:pt>
                <c:pt idx="3132">
                  <c:v>225</c:v>
                </c:pt>
                <c:pt idx="3133">
                  <c:v>162</c:v>
                </c:pt>
                <c:pt idx="3134">
                  <c:v>639</c:v>
                </c:pt>
                <c:pt idx="3135">
                  <c:v>50</c:v>
                </c:pt>
                <c:pt idx="3136">
                  <c:v>0</c:v>
                </c:pt>
                <c:pt idx="3137">
                  <c:v>2700</c:v>
                </c:pt>
                <c:pt idx="3138">
                  <c:v>96</c:v>
                </c:pt>
                <c:pt idx="3139">
                  <c:v>258</c:v>
                </c:pt>
                <c:pt idx="3140">
                  <c:v>45</c:v>
                </c:pt>
                <c:pt idx="3141">
                  <c:v>0</c:v>
                </c:pt>
                <c:pt idx="3142">
                  <c:v>7540</c:v>
                </c:pt>
                <c:pt idx="3143">
                  <c:v>0</c:v>
                </c:pt>
                <c:pt idx="3144">
                  <c:v>5250</c:v>
                </c:pt>
                <c:pt idx="3145">
                  <c:v>23505</c:v>
                </c:pt>
                <c:pt idx="3146">
                  <c:v>2361</c:v>
                </c:pt>
                <c:pt idx="3147">
                  <c:v>1300</c:v>
                </c:pt>
                <c:pt idx="3148">
                  <c:v>3535</c:v>
                </c:pt>
                <c:pt idx="3149">
                  <c:v>3514</c:v>
                </c:pt>
                <c:pt idx="3150">
                  <c:v>2331</c:v>
                </c:pt>
                <c:pt idx="3151">
                  <c:v>10067.5</c:v>
                </c:pt>
                <c:pt idx="3152">
                  <c:v>7905</c:v>
                </c:pt>
                <c:pt idx="3153">
                  <c:v>9425.23</c:v>
                </c:pt>
                <c:pt idx="3154">
                  <c:v>5600</c:v>
                </c:pt>
                <c:pt idx="3155">
                  <c:v>4040</c:v>
                </c:pt>
                <c:pt idx="3156">
                  <c:v>5700</c:v>
                </c:pt>
                <c:pt idx="3157">
                  <c:v>2002.22</c:v>
                </c:pt>
                <c:pt idx="3158">
                  <c:v>4569</c:v>
                </c:pt>
                <c:pt idx="3159">
                  <c:v>2102</c:v>
                </c:pt>
                <c:pt idx="3160">
                  <c:v>5086</c:v>
                </c:pt>
                <c:pt idx="3161">
                  <c:v>14450</c:v>
                </c:pt>
                <c:pt idx="3162">
                  <c:v>2669</c:v>
                </c:pt>
                <c:pt idx="3163">
                  <c:v>1220</c:v>
                </c:pt>
                <c:pt idx="3164">
                  <c:v>56079.83</c:v>
                </c:pt>
                <c:pt idx="3165">
                  <c:v>3485</c:v>
                </c:pt>
                <c:pt idx="3166">
                  <c:v>3105</c:v>
                </c:pt>
                <c:pt idx="3167">
                  <c:v>8241</c:v>
                </c:pt>
                <c:pt idx="3168">
                  <c:v>2245</c:v>
                </c:pt>
                <c:pt idx="3169">
                  <c:v>7617</c:v>
                </c:pt>
                <c:pt idx="3170">
                  <c:v>2300</c:v>
                </c:pt>
                <c:pt idx="3171">
                  <c:v>10300</c:v>
                </c:pt>
                <c:pt idx="3172">
                  <c:v>3034</c:v>
                </c:pt>
                <c:pt idx="3173">
                  <c:v>5478</c:v>
                </c:pt>
                <c:pt idx="3174">
                  <c:v>2182</c:v>
                </c:pt>
                <c:pt idx="3175">
                  <c:v>2935</c:v>
                </c:pt>
                <c:pt idx="3176">
                  <c:v>2576</c:v>
                </c:pt>
                <c:pt idx="3177">
                  <c:v>4794.82</c:v>
                </c:pt>
                <c:pt idx="3178">
                  <c:v>1437</c:v>
                </c:pt>
                <c:pt idx="3179">
                  <c:v>545</c:v>
                </c:pt>
                <c:pt idx="3180">
                  <c:v>7062</c:v>
                </c:pt>
                <c:pt idx="3181">
                  <c:v>2725</c:v>
                </c:pt>
                <c:pt idx="3182">
                  <c:v>4610</c:v>
                </c:pt>
                <c:pt idx="3183">
                  <c:v>1000</c:v>
                </c:pt>
                <c:pt idx="3184">
                  <c:v>3270</c:v>
                </c:pt>
                <c:pt idx="3185">
                  <c:v>17444</c:v>
                </c:pt>
                <c:pt idx="3186">
                  <c:v>130</c:v>
                </c:pt>
                <c:pt idx="3187">
                  <c:v>6780</c:v>
                </c:pt>
                <c:pt idx="3188">
                  <c:v>0</c:v>
                </c:pt>
                <c:pt idx="3189">
                  <c:v>151</c:v>
                </c:pt>
                <c:pt idx="3190">
                  <c:v>102</c:v>
                </c:pt>
                <c:pt idx="3191">
                  <c:v>587</c:v>
                </c:pt>
                <c:pt idx="3192">
                  <c:v>0</c:v>
                </c:pt>
                <c:pt idx="3193">
                  <c:v>2070</c:v>
                </c:pt>
                <c:pt idx="3194">
                  <c:v>1800</c:v>
                </c:pt>
                <c:pt idx="3195">
                  <c:v>1145</c:v>
                </c:pt>
                <c:pt idx="3196">
                  <c:v>110</c:v>
                </c:pt>
                <c:pt idx="3197">
                  <c:v>2608</c:v>
                </c:pt>
                <c:pt idx="3198">
                  <c:v>1</c:v>
                </c:pt>
                <c:pt idx="3199">
                  <c:v>25</c:v>
                </c:pt>
                <c:pt idx="3200">
                  <c:v>2726</c:v>
                </c:pt>
                <c:pt idx="3201">
                  <c:v>250</c:v>
                </c:pt>
                <c:pt idx="3202">
                  <c:v>0</c:v>
                </c:pt>
                <c:pt idx="3203">
                  <c:v>273</c:v>
                </c:pt>
                <c:pt idx="3204">
                  <c:v>0</c:v>
                </c:pt>
                <c:pt idx="3205">
                  <c:v>2550</c:v>
                </c:pt>
                <c:pt idx="3206">
                  <c:v>5175</c:v>
                </c:pt>
                <c:pt idx="3207">
                  <c:v>11335.7</c:v>
                </c:pt>
                <c:pt idx="3208">
                  <c:v>3773</c:v>
                </c:pt>
                <c:pt idx="3209">
                  <c:v>27541</c:v>
                </c:pt>
                <c:pt idx="3210">
                  <c:v>5050</c:v>
                </c:pt>
                <c:pt idx="3211">
                  <c:v>6007</c:v>
                </c:pt>
                <c:pt idx="3212">
                  <c:v>12256</c:v>
                </c:pt>
                <c:pt idx="3213">
                  <c:v>35123</c:v>
                </c:pt>
                <c:pt idx="3214">
                  <c:v>2001</c:v>
                </c:pt>
                <c:pt idx="3215">
                  <c:v>5221</c:v>
                </c:pt>
                <c:pt idx="3216">
                  <c:v>12252</c:v>
                </c:pt>
                <c:pt idx="3217">
                  <c:v>20022</c:v>
                </c:pt>
                <c:pt idx="3218">
                  <c:v>15126</c:v>
                </c:pt>
                <c:pt idx="3219">
                  <c:v>4137</c:v>
                </c:pt>
                <c:pt idx="3220">
                  <c:v>3120</c:v>
                </c:pt>
                <c:pt idx="3221">
                  <c:v>3395</c:v>
                </c:pt>
                <c:pt idx="3222">
                  <c:v>30610</c:v>
                </c:pt>
                <c:pt idx="3223">
                  <c:v>2047</c:v>
                </c:pt>
                <c:pt idx="3224">
                  <c:v>1250</c:v>
                </c:pt>
                <c:pt idx="3225">
                  <c:v>1500</c:v>
                </c:pt>
                <c:pt idx="3226">
                  <c:v>7164</c:v>
                </c:pt>
                <c:pt idx="3227">
                  <c:v>21573</c:v>
                </c:pt>
                <c:pt idx="3228">
                  <c:v>2857</c:v>
                </c:pt>
                <c:pt idx="3229">
                  <c:v>1610</c:v>
                </c:pt>
                <c:pt idx="3230">
                  <c:v>1312</c:v>
                </c:pt>
                <c:pt idx="3231">
                  <c:v>5940</c:v>
                </c:pt>
                <c:pt idx="3232">
                  <c:v>4015.71</c:v>
                </c:pt>
                <c:pt idx="3233">
                  <c:v>15481</c:v>
                </c:pt>
                <c:pt idx="3234">
                  <c:v>20120</c:v>
                </c:pt>
                <c:pt idx="3235">
                  <c:v>35275.64</c:v>
                </c:pt>
                <c:pt idx="3236">
                  <c:v>3145</c:v>
                </c:pt>
                <c:pt idx="3237">
                  <c:v>6208.98</c:v>
                </c:pt>
                <c:pt idx="3238">
                  <c:v>3017</c:v>
                </c:pt>
                <c:pt idx="3239">
                  <c:v>9801</c:v>
                </c:pt>
                <c:pt idx="3240">
                  <c:v>12730.42</c:v>
                </c:pt>
                <c:pt idx="3241">
                  <c:v>8227</c:v>
                </c:pt>
                <c:pt idx="3242">
                  <c:v>1647</c:v>
                </c:pt>
                <c:pt idx="3243">
                  <c:v>21904</c:v>
                </c:pt>
                <c:pt idx="3244">
                  <c:v>11122</c:v>
                </c:pt>
                <c:pt idx="3245">
                  <c:v>2646.5</c:v>
                </c:pt>
                <c:pt idx="3246">
                  <c:v>12095</c:v>
                </c:pt>
                <c:pt idx="3247">
                  <c:v>5771</c:v>
                </c:pt>
                <c:pt idx="3248">
                  <c:v>25388</c:v>
                </c:pt>
                <c:pt idx="3249">
                  <c:v>1661</c:v>
                </c:pt>
                <c:pt idx="3250">
                  <c:v>2876</c:v>
                </c:pt>
                <c:pt idx="3251">
                  <c:v>20365</c:v>
                </c:pt>
                <c:pt idx="3252">
                  <c:v>13163.5</c:v>
                </c:pt>
                <c:pt idx="3253">
                  <c:v>525</c:v>
                </c:pt>
                <c:pt idx="3254">
                  <c:v>12806</c:v>
                </c:pt>
                <c:pt idx="3255">
                  <c:v>2125.9899999999998</c:v>
                </c:pt>
                <c:pt idx="3256">
                  <c:v>7365</c:v>
                </c:pt>
                <c:pt idx="3257">
                  <c:v>24418.6</c:v>
                </c:pt>
                <c:pt idx="3258">
                  <c:v>5462</c:v>
                </c:pt>
                <c:pt idx="3259">
                  <c:v>3315</c:v>
                </c:pt>
                <c:pt idx="3260">
                  <c:v>12571</c:v>
                </c:pt>
                <c:pt idx="3261">
                  <c:v>2804.16</c:v>
                </c:pt>
                <c:pt idx="3262">
                  <c:v>2575</c:v>
                </c:pt>
                <c:pt idx="3263">
                  <c:v>4428</c:v>
                </c:pt>
                <c:pt idx="3264">
                  <c:v>7877</c:v>
                </c:pt>
                <c:pt idx="3265">
                  <c:v>15315</c:v>
                </c:pt>
                <c:pt idx="3266">
                  <c:v>2560</c:v>
                </c:pt>
                <c:pt idx="3267">
                  <c:v>8120</c:v>
                </c:pt>
                <c:pt idx="3268">
                  <c:v>1830</c:v>
                </c:pt>
                <c:pt idx="3269">
                  <c:v>1950</c:v>
                </c:pt>
                <c:pt idx="3270">
                  <c:v>15443</c:v>
                </c:pt>
                <c:pt idx="3271">
                  <c:v>4296</c:v>
                </c:pt>
                <c:pt idx="3272">
                  <c:v>15705</c:v>
                </c:pt>
                <c:pt idx="3273">
                  <c:v>1805</c:v>
                </c:pt>
                <c:pt idx="3274">
                  <c:v>5258</c:v>
                </c:pt>
                <c:pt idx="3275">
                  <c:v>5430</c:v>
                </c:pt>
                <c:pt idx="3276">
                  <c:v>2585</c:v>
                </c:pt>
                <c:pt idx="3277">
                  <c:v>6628</c:v>
                </c:pt>
                <c:pt idx="3278">
                  <c:v>2060</c:v>
                </c:pt>
                <c:pt idx="3279">
                  <c:v>6080</c:v>
                </c:pt>
                <c:pt idx="3280">
                  <c:v>31820.5</c:v>
                </c:pt>
                <c:pt idx="3281">
                  <c:v>838</c:v>
                </c:pt>
                <c:pt idx="3282">
                  <c:v>3048</c:v>
                </c:pt>
                <c:pt idx="3283">
                  <c:v>5604</c:v>
                </c:pt>
                <c:pt idx="3284">
                  <c:v>15265</c:v>
                </c:pt>
                <c:pt idx="3285">
                  <c:v>2500</c:v>
                </c:pt>
                <c:pt idx="3286">
                  <c:v>10026.49</c:v>
                </c:pt>
                <c:pt idx="3287">
                  <c:v>665.21</c:v>
                </c:pt>
                <c:pt idx="3288">
                  <c:v>2424</c:v>
                </c:pt>
                <c:pt idx="3289">
                  <c:v>570</c:v>
                </c:pt>
                <c:pt idx="3290">
                  <c:v>289</c:v>
                </c:pt>
                <c:pt idx="3291">
                  <c:v>7670</c:v>
                </c:pt>
                <c:pt idx="3292">
                  <c:v>710</c:v>
                </c:pt>
                <c:pt idx="3293">
                  <c:v>720.01</c:v>
                </c:pt>
                <c:pt idx="3294">
                  <c:v>2161</c:v>
                </c:pt>
                <c:pt idx="3295">
                  <c:v>5504</c:v>
                </c:pt>
                <c:pt idx="3296">
                  <c:v>10173</c:v>
                </c:pt>
                <c:pt idx="3297">
                  <c:v>3486</c:v>
                </c:pt>
                <c:pt idx="3298">
                  <c:v>4085</c:v>
                </c:pt>
                <c:pt idx="3299">
                  <c:v>4004</c:v>
                </c:pt>
                <c:pt idx="3300">
                  <c:v>8685</c:v>
                </c:pt>
                <c:pt idx="3301">
                  <c:v>2086</c:v>
                </c:pt>
                <c:pt idx="3302">
                  <c:v>15677.5</c:v>
                </c:pt>
                <c:pt idx="3303">
                  <c:v>4081</c:v>
                </c:pt>
                <c:pt idx="3304">
                  <c:v>2630</c:v>
                </c:pt>
                <c:pt idx="3305">
                  <c:v>1066.8</c:v>
                </c:pt>
                <c:pt idx="3306">
                  <c:v>4280</c:v>
                </c:pt>
                <c:pt idx="3307">
                  <c:v>558</c:v>
                </c:pt>
                <c:pt idx="3308">
                  <c:v>6505</c:v>
                </c:pt>
                <c:pt idx="3309">
                  <c:v>2746</c:v>
                </c:pt>
                <c:pt idx="3310">
                  <c:v>2501</c:v>
                </c:pt>
                <c:pt idx="3311">
                  <c:v>2321</c:v>
                </c:pt>
                <c:pt idx="3312">
                  <c:v>1686</c:v>
                </c:pt>
                <c:pt idx="3313">
                  <c:v>4400</c:v>
                </c:pt>
                <c:pt idx="3314">
                  <c:v>11747.18</c:v>
                </c:pt>
                <c:pt idx="3315">
                  <c:v>1115</c:v>
                </c:pt>
                <c:pt idx="3316">
                  <c:v>2512</c:v>
                </c:pt>
                <c:pt idx="3317">
                  <c:v>540</c:v>
                </c:pt>
                <c:pt idx="3318">
                  <c:v>2525</c:v>
                </c:pt>
                <c:pt idx="3319">
                  <c:v>537</c:v>
                </c:pt>
                <c:pt idx="3320">
                  <c:v>3350</c:v>
                </c:pt>
                <c:pt idx="3321">
                  <c:v>1259</c:v>
                </c:pt>
                <c:pt idx="3322">
                  <c:v>1525</c:v>
                </c:pt>
                <c:pt idx="3323">
                  <c:v>450</c:v>
                </c:pt>
                <c:pt idx="3324">
                  <c:v>8110</c:v>
                </c:pt>
                <c:pt idx="3325">
                  <c:v>810</c:v>
                </c:pt>
                <c:pt idx="3326">
                  <c:v>2635</c:v>
                </c:pt>
                <c:pt idx="3327">
                  <c:v>1168</c:v>
                </c:pt>
                <c:pt idx="3328">
                  <c:v>1594</c:v>
                </c:pt>
                <c:pt idx="3329">
                  <c:v>5226</c:v>
                </c:pt>
                <c:pt idx="3330">
                  <c:v>6000</c:v>
                </c:pt>
                <c:pt idx="3331">
                  <c:v>3660</c:v>
                </c:pt>
                <c:pt idx="3332">
                  <c:v>5366</c:v>
                </c:pt>
                <c:pt idx="3333">
                  <c:v>5016</c:v>
                </c:pt>
                <c:pt idx="3334">
                  <c:v>250</c:v>
                </c:pt>
                <c:pt idx="3335">
                  <c:v>2755</c:v>
                </c:pt>
                <c:pt idx="3336">
                  <c:v>15327</c:v>
                </c:pt>
                <c:pt idx="3337">
                  <c:v>8348</c:v>
                </c:pt>
                <c:pt idx="3338">
                  <c:v>4145</c:v>
                </c:pt>
                <c:pt idx="3339">
                  <c:v>3350</c:v>
                </c:pt>
                <c:pt idx="3340">
                  <c:v>6100</c:v>
                </c:pt>
                <c:pt idx="3341">
                  <c:v>1200</c:v>
                </c:pt>
                <c:pt idx="3342">
                  <c:v>4565</c:v>
                </c:pt>
                <c:pt idx="3343">
                  <c:v>650</c:v>
                </c:pt>
                <c:pt idx="3344">
                  <c:v>1650</c:v>
                </c:pt>
                <c:pt idx="3345">
                  <c:v>2389</c:v>
                </c:pt>
                <c:pt idx="3346">
                  <c:v>5516</c:v>
                </c:pt>
                <c:pt idx="3347">
                  <c:v>1534</c:v>
                </c:pt>
                <c:pt idx="3348">
                  <c:v>3655</c:v>
                </c:pt>
                <c:pt idx="3349">
                  <c:v>5055</c:v>
                </c:pt>
                <c:pt idx="3350">
                  <c:v>5376</c:v>
                </c:pt>
                <c:pt idx="3351">
                  <c:v>1575</c:v>
                </c:pt>
                <c:pt idx="3352">
                  <c:v>3058</c:v>
                </c:pt>
                <c:pt idx="3353">
                  <c:v>2210</c:v>
                </c:pt>
                <c:pt idx="3354">
                  <c:v>1521</c:v>
                </c:pt>
                <c:pt idx="3355">
                  <c:v>2020</c:v>
                </c:pt>
                <c:pt idx="3356">
                  <c:v>10299</c:v>
                </c:pt>
                <c:pt idx="3357">
                  <c:v>4250</c:v>
                </c:pt>
                <c:pt idx="3358">
                  <c:v>9124</c:v>
                </c:pt>
                <c:pt idx="3359">
                  <c:v>5673</c:v>
                </c:pt>
                <c:pt idx="3360">
                  <c:v>1090</c:v>
                </c:pt>
                <c:pt idx="3361">
                  <c:v>7860</c:v>
                </c:pt>
                <c:pt idx="3362">
                  <c:v>3178</c:v>
                </c:pt>
                <c:pt idx="3363">
                  <c:v>2600</c:v>
                </c:pt>
                <c:pt idx="3364">
                  <c:v>1105</c:v>
                </c:pt>
                <c:pt idx="3365">
                  <c:v>890</c:v>
                </c:pt>
                <c:pt idx="3366">
                  <c:v>1046</c:v>
                </c:pt>
                <c:pt idx="3367">
                  <c:v>5195</c:v>
                </c:pt>
                <c:pt idx="3368">
                  <c:v>1766</c:v>
                </c:pt>
                <c:pt idx="3369">
                  <c:v>277</c:v>
                </c:pt>
                <c:pt idx="3370">
                  <c:v>1035</c:v>
                </c:pt>
                <c:pt idx="3371">
                  <c:v>2005</c:v>
                </c:pt>
                <c:pt idx="3372">
                  <c:v>3730</c:v>
                </c:pt>
                <c:pt idx="3373">
                  <c:v>3000</c:v>
                </c:pt>
                <c:pt idx="3374">
                  <c:v>8001</c:v>
                </c:pt>
                <c:pt idx="3375">
                  <c:v>8084</c:v>
                </c:pt>
                <c:pt idx="3376">
                  <c:v>592</c:v>
                </c:pt>
                <c:pt idx="3377">
                  <c:v>2073</c:v>
                </c:pt>
                <c:pt idx="3378">
                  <c:v>3133</c:v>
                </c:pt>
                <c:pt idx="3379">
                  <c:v>4090</c:v>
                </c:pt>
                <c:pt idx="3380">
                  <c:v>3526</c:v>
                </c:pt>
                <c:pt idx="3381">
                  <c:v>1955</c:v>
                </c:pt>
                <c:pt idx="3382">
                  <c:v>6000.66</c:v>
                </c:pt>
                <c:pt idx="3383">
                  <c:v>2000</c:v>
                </c:pt>
                <c:pt idx="3384">
                  <c:v>2100</c:v>
                </c:pt>
                <c:pt idx="3385">
                  <c:v>3506</c:v>
                </c:pt>
                <c:pt idx="3386">
                  <c:v>1557</c:v>
                </c:pt>
                <c:pt idx="3387">
                  <c:v>11450</c:v>
                </c:pt>
                <c:pt idx="3388">
                  <c:v>1536</c:v>
                </c:pt>
                <c:pt idx="3389">
                  <c:v>1115</c:v>
                </c:pt>
                <c:pt idx="3390">
                  <c:v>500</c:v>
                </c:pt>
                <c:pt idx="3391">
                  <c:v>1587</c:v>
                </c:pt>
                <c:pt idx="3392">
                  <c:v>783</c:v>
                </c:pt>
                <c:pt idx="3393">
                  <c:v>920</c:v>
                </c:pt>
                <c:pt idx="3394">
                  <c:v>1565</c:v>
                </c:pt>
                <c:pt idx="3395">
                  <c:v>280</c:v>
                </c:pt>
                <c:pt idx="3396">
                  <c:v>4443</c:v>
                </c:pt>
                <c:pt idx="3397">
                  <c:v>1245</c:v>
                </c:pt>
                <c:pt idx="3398">
                  <c:v>10041</c:v>
                </c:pt>
                <c:pt idx="3399">
                  <c:v>2954</c:v>
                </c:pt>
                <c:pt idx="3400">
                  <c:v>16465</c:v>
                </c:pt>
                <c:pt idx="3401">
                  <c:v>2000</c:v>
                </c:pt>
                <c:pt idx="3402">
                  <c:v>610</c:v>
                </c:pt>
                <c:pt idx="3403">
                  <c:v>481.5</c:v>
                </c:pt>
                <c:pt idx="3404">
                  <c:v>10031</c:v>
                </c:pt>
                <c:pt idx="3405">
                  <c:v>2142</c:v>
                </c:pt>
                <c:pt idx="3406">
                  <c:v>1055</c:v>
                </c:pt>
                <c:pt idx="3407">
                  <c:v>618</c:v>
                </c:pt>
                <c:pt idx="3408">
                  <c:v>3255</c:v>
                </c:pt>
                <c:pt idx="3409">
                  <c:v>15535</c:v>
                </c:pt>
                <c:pt idx="3410">
                  <c:v>3000</c:v>
                </c:pt>
                <c:pt idx="3411">
                  <c:v>650</c:v>
                </c:pt>
                <c:pt idx="3412">
                  <c:v>3105</c:v>
                </c:pt>
                <c:pt idx="3413">
                  <c:v>200</c:v>
                </c:pt>
                <c:pt idx="3414">
                  <c:v>4784</c:v>
                </c:pt>
                <c:pt idx="3415">
                  <c:v>1700.01</c:v>
                </c:pt>
                <c:pt idx="3416">
                  <c:v>4035</c:v>
                </c:pt>
                <c:pt idx="3417">
                  <c:v>2930</c:v>
                </c:pt>
                <c:pt idx="3418">
                  <c:v>966</c:v>
                </c:pt>
                <c:pt idx="3419">
                  <c:v>10115</c:v>
                </c:pt>
                <c:pt idx="3420">
                  <c:v>3273</c:v>
                </c:pt>
                <c:pt idx="3421">
                  <c:v>350</c:v>
                </c:pt>
                <c:pt idx="3422">
                  <c:v>6215</c:v>
                </c:pt>
                <c:pt idx="3423">
                  <c:v>30891.1</c:v>
                </c:pt>
                <c:pt idx="3424">
                  <c:v>4055</c:v>
                </c:pt>
                <c:pt idx="3425">
                  <c:v>1500</c:v>
                </c:pt>
                <c:pt idx="3426">
                  <c:v>2055</c:v>
                </c:pt>
                <c:pt idx="3427">
                  <c:v>195</c:v>
                </c:pt>
                <c:pt idx="3428">
                  <c:v>2170.9899999999998</c:v>
                </c:pt>
                <c:pt idx="3429">
                  <c:v>2000</c:v>
                </c:pt>
                <c:pt idx="3430">
                  <c:v>2193</c:v>
                </c:pt>
                <c:pt idx="3431">
                  <c:v>9525</c:v>
                </c:pt>
                <c:pt idx="3432">
                  <c:v>10555</c:v>
                </c:pt>
                <c:pt idx="3433">
                  <c:v>1120</c:v>
                </c:pt>
                <c:pt idx="3434">
                  <c:v>5295</c:v>
                </c:pt>
                <c:pt idx="3435">
                  <c:v>3030</c:v>
                </c:pt>
                <c:pt idx="3436">
                  <c:v>2605</c:v>
                </c:pt>
                <c:pt idx="3437">
                  <c:v>1616.14</c:v>
                </c:pt>
                <c:pt idx="3438">
                  <c:v>5260.92</c:v>
                </c:pt>
                <c:pt idx="3439">
                  <c:v>2565</c:v>
                </c:pt>
                <c:pt idx="3440">
                  <c:v>250</c:v>
                </c:pt>
                <c:pt idx="3441">
                  <c:v>1855</c:v>
                </c:pt>
                <c:pt idx="3442">
                  <c:v>867</c:v>
                </c:pt>
                <c:pt idx="3443">
                  <c:v>2000</c:v>
                </c:pt>
                <c:pt idx="3444">
                  <c:v>1082</c:v>
                </c:pt>
                <c:pt idx="3445">
                  <c:v>1078</c:v>
                </c:pt>
                <c:pt idx="3446">
                  <c:v>2305</c:v>
                </c:pt>
                <c:pt idx="3447">
                  <c:v>1365</c:v>
                </c:pt>
                <c:pt idx="3448">
                  <c:v>760</c:v>
                </c:pt>
                <c:pt idx="3449">
                  <c:v>658</c:v>
                </c:pt>
                <c:pt idx="3450">
                  <c:v>1532</c:v>
                </c:pt>
                <c:pt idx="3451">
                  <c:v>385</c:v>
                </c:pt>
                <c:pt idx="3452">
                  <c:v>705</c:v>
                </c:pt>
                <c:pt idx="3453">
                  <c:v>10065</c:v>
                </c:pt>
                <c:pt idx="3454">
                  <c:v>5739</c:v>
                </c:pt>
                <c:pt idx="3455">
                  <c:v>2804</c:v>
                </c:pt>
                <c:pt idx="3456">
                  <c:v>1216</c:v>
                </c:pt>
                <c:pt idx="3457">
                  <c:v>631</c:v>
                </c:pt>
                <c:pt idx="3458">
                  <c:v>950</c:v>
                </c:pt>
                <c:pt idx="3459">
                  <c:v>695</c:v>
                </c:pt>
                <c:pt idx="3460">
                  <c:v>505</c:v>
                </c:pt>
                <c:pt idx="3461">
                  <c:v>10338</c:v>
                </c:pt>
                <c:pt idx="3462">
                  <c:v>5116.18</c:v>
                </c:pt>
                <c:pt idx="3463">
                  <c:v>2060</c:v>
                </c:pt>
                <c:pt idx="3464">
                  <c:v>4450</c:v>
                </c:pt>
                <c:pt idx="3465">
                  <c:v>3030</c:v>
                </c:pt>
                <c:pt idx="3466">
                  <c:v>12178</c:v>
                </c:pt>
                <c:pt idx="3467">
                  <c:v>3175</c:v>
                </c:pt>
                <c:pt idx="3468">
                  <c:v>375</c:v>
                </c:pt>
                <c:pt idx="3469">
                  <c:v>1073</c:v>
                </c:pt>
                <c:pt idx="3470">
                  <c:v>2041</c:v>
                </c:pt>
                <c:pt idx="3471">
                  <c:v>4900</c:v>
                </c:pt>
                <c:pt idx="3472">
                  <c:v>2020</c:v>
                </c:pt>
                <c:pt idx="3473">
                  <c:v>340</c:v>
                </c:pt>
                <c:pt idx="3474">
                  <c:v>312</c:v>
                </c:pt>
                <c:pt idx="3475">
                  <c:v>2076</c:v>
                </c:pt>
                <c:pt idx="3476">
                  <c:v>2257</c:v>
                </c:pt>
                <c:pt idx="3477">
                  <c:v>1918</c:v>
                </c:pt>
                <c:pt idx="3478">
                  <c:v>2140</c:v>
                </c:pt>
                <c:pt idx="3479">
                  <c:v>11880</c:v>
                </c:pt>
                <c:pt idx="3480">
                  <c:v>4150</c:v>
                </c:pt>
                <c:pt idx="3481">
                  <c:v>5358</c:v>
                </c:pt>
                <c:pt idx="3482">
                  <c:v>2856</c:v>
                </c:pt>
                <c:pt idx="3483">
                  <c:v>1660</c:v>
                </c:pt>
                <c:pt idx="3484">
                  <c:v>4656</c:v>
                </c:pt>
                <c:pt idx="3485">
                  <c:v>2555</c:v>
                </c:pt>
                <c:pt idx="3486">
                  <c:v>3636</c:v>
                </c:pt>
                <c:pt idx="3487">
                  <c:v>5635</c:v>
                </c:pt>
                <c:pt idx="3488">
                  <c:v>1275</c:v>
                </c:pt>
                <c:pt idx="3489">
                  <c:v>791</c:v>
                </c:pt>
                <c:pt idx="3490">
                  <c:v>4000.22</c:v>
                </c:pt>
                <c:pt idx="3491">
                  <c:v>1500</c:v>
                </c:pt>
                <c:pt idx="3492">
                  <c:v>400</c:v>
                </c:pt>
                <c:pt idx="3493">
                  <c:v>5343</c:v>
                </c:pt>
                <c:pt idx="3494">
                  <c:v>3732</c:v>
                </c:pt>
                <c:pt idx="3495">
                  <c:v>1686</c:v>
                </c:pt>
                <c:pt idx="3496">
                  <c:v>1690</c:v>
                </c:pt>
                <c:pt idx="3497">
                  <c:v>2110</c:v>
                </c:pt>
                <c:pt idx="3498">
                  <c:v>1063</c:v>
                </c:pt>
                <c:pt idx="3499">
                  <c:v>1510</c:v>
                </c:pt>
                <c:pt idx="3500">
                  <c:v>4216</c:v>
                </c:pt>
                <c:pt idx="3501">
                  <c:v>2689</c:v>
                </c:pt>
                <c:pt idx="3502">
                  <c:v>1000</c:v>
                </c:pt>
                <c:pt idx="3503">
                  <c:v>2594</c:v>
                </c:pt>
                <c:pt idx="3504">
                  <c:v>3045</c:v>
                </c:pt>
                <c:pt idx="3505">
                  <c:v>10440</c:v>
                </c:pt>
                <c:pt idx="3506">
                  <c:v>180</c:v>
                </c:pt>
                <c:pt idx="3507">
                  <c:v>3190</c:v>
                </c:pt>
                <c:pt idx="3508">
                  <c:v>905</c:v>
                </c:pt>
                <c:pt idx="3509">
                  <c:v>1518</c:v>
                </c:pt>
                <c:pt idx="3510">
                  <c:v>1000</c:v>
                </c:pt>
                <c:pt idx="3511">
                  <c:v>3315</c:v>
                </c:pt>
                <c:pt idx="3512">
                  <c:v>550</c:v>
                </c:pt>
                <c:pt idx="3513">
                  <c:v>3080</c:v>
                </c:pt>
                <c:pt idx="3514">
                  <c:v>2500</c:v>
                </c:pt>
                <c:pt idx="3515">
                  <c:v>4000</c:v>
                </c:pt>
                <c:pt idx="3516">
                  <c:v>1650.69</c:v>
                </c:pt>
                <c:pt idx="3517">
                  <c:v>2027</c:v>
                </c:pt>
                <c:pt idx="3518">
                  <c:v>2015</c:v>
                </c:pt>
                <c:pt idx="3519">
                  <c:v>593</c:v>
                </c:pt>
                <c:pt idx="3520">
                  <c:v>1395</c:v>
                </c:pt>
                <c:pt idx="3521">
                  <c:v>4546</c:v>
                </c:pt>
                <c:pt idx="3522">
                  <c:v>10156</c:v>
                </c:pt>
                <c:pt idx="3523">
                  <c:v>530</c:v>
                </c:pt>
                <c:pt idx="3524">
                  <c:v>3366</c:v>
                </c:pt>
                <c:pt idx="3525">
                  <c:v>7015</c:v>
                </c:pt>
                <c:pt idx="3526">
                  <c:v>1669</c:v>
                </c:pt>
                <c:pt idx="3527">
                  <c:v>660</c:v>
                </c:pt>
                <c:pt idx="3528">
                  <c:v>2750</c:v>
                </c:pt>
                <c:pt idx="3529">
                  <c:v>1280</c:v>
                </c:pt>
                <c:pt idx="3530">
                  <c:v>1142</c:v>
                </c:pt>
                <c:pt idx="3531">
                  <c:v>631</c:v>
                </c:pt>
                <c:pt idx="3532">
                  <c:v>7810</c:v>
                </c:pt>
                <c:pt idx="3533">
                  <c:v>2063</c:v>
                </c:pt>
                <c:pt idx="3534">
                  <c:v>230</c:v>
                </c:pt>
                <c:pt idx="3535">
                  <c:v>1218</c:v>
                </c:pt>
                <c:pt idx="3536">
                  <c:v>2569</c:v>
                </c:pt>
                <c:pt idx="3537">
                  <c:v>718</c:v>
                </c:pt>
                <c:pt idx="3538">
                  <c:v>369</c:v>
                </c:pt>
                <c:pt idx="3539">
                  <c:v>1260</c:v>
                </c:pt>
                <c:pt idx="3540">
                  <c:v>5623</c:v>
                </c:pt>
                <c:pt idx="3541">
                  <c:v>1570</c:v>
                </c:pt>
                <c:pt idx="3542">
                  <c:v>2500</c:v>
                </c:pt>
                <c:pt idx="3543">
                  <c:v>251</c:v>
                </c:pt>
                <c:pt idx="3544">
                  <c:v>1125</c:v>
                </c:pt>
                <c:pt idx="3545">
                  <c:v>40043.25</c:v>
                </c:pt>
                <c:pt idx="3546">
                  <c:v>2140</c:v>
                </c:pt>
                <c:pt idx="3547">
                  <c:v>1020</c:v>
                </c:pt>
                <c:pt idx="3548">
                  <c:v>2620</c:v>
                </c:pt>
                <c:pt idx="3549">
                  <c:v>1527.5</c:v>
                </c:pt>
                <c:pt idx="3550">
                  <c:v>773</c:v>
                </c:pt>
                <c:pt idx="3551">
                  <c:v>5845</c:v>
                </c:pt>
                <c:pt idx="3552">
                  <c:v>5671.11</c:v>
                </c:pt>
                <c:pt idx="3553">
                  <c:v>2400</c:v>
                </c:pt>
                <c:pt idx="3554">
                  <c:v>2210</c:v>
                </c:pt>
                <c:pt idx="3555">
                  <c:v>100036</c:v>
                </c:pt>
                <c:pt idx="3556">
                  <c:v>504</c:v>
                </c:pt>
                <c:pt idx="3557">
                  <c:v>1035</c:v>
                </c:pt>
                <c:pt idx="3558">
                  <c:v>3470</c:v>
                </c:pt>
                <c:pt idx="3559">
                  <c:v>2560</c:v>
                </c:pt>
                <c:pt idx="3560">
                  <c:v>469</c:v>
                </c:pt>
                <c:pt idx="3561">
                  <c:v>527.45000000000005</c:v>
                </c:pt>
                <c:pt idx="3562">
                  <c:v>1005</c:v>
                </c:pt>
                <c:pt idx="3563">
                  <c:v>1175</c:v>
                </c:pt>
                <c:pt idx="3564">
                  <c:v>2095</c:v>
                </c:pt>
                <c:pt idx="3565">
                  <c:v>1088</c:v>
                </c:pt>
                <c:pt idx="3566">
                  <c:v>1110</c:v>
                </c:pt>
                <c:pt idx="3567">
                  <c:v>5024</c:v>
                </c:pt>
                <c:pt idx="3568">
                  <c:v>2287</c:v>
                </c:pt>
                <c:pt idx="3569">
                  <c:v>1831</c:v>
                </c:pt>
                <c:pt idx="3570">
                  <c:v>500</c:v>
                </c:pt>
                <c:pt idx="3571">
                  <c:v>3084</c:v>
                </c:pt>
                <c:pt idx="3572">
                  <c:v>6155</c:v>
                </c:pt>
                <c:pt idx="3573">
                  <c:v>10133</c:v>
                </c:pt>
                <c:pt idx="3574">
                  <c:v>100</c:v>
                </c:pt>
                <c:pt idx="3575">
                  <c:v>780</c:v>
                </c:pt>
                <c:pt idx="3576">
                  <c:v>1500.2</c:v>
                </c:pt>
                <c:pt idx="3577">
                  <c:v>500</c:v>
                </c:pt>
                <c:pt idx="3578">
                  <c:v>1025</c:v>
                </c:pt>
                <c:pt idx="3579">
                  <c:v>1500</c:v>
                </c:pt>
                <c:pt idx="3580">
                  <c:v>2870</c:v>
                </c:pt>
                <c:pt idx="3581">
                  <c:v>3255</c:v>
                </c:pt>
                <c:pt idx="3582">
                  <c:v>3465</c:v>
                </c:pt>
                <c:pt idx="3583">
                  <c:v>4050</c:v>
                </c:pt>
                <c:pt idx="3584">
                  <c:v>8207</c:v>
                </c:pt>
                <c:pt idx="3585">
                  <c:v>633</c:v>
                </c:pt>
                <c:pt idx="3586">
                  <c:v>201</c:v>
                </c:pt>
                <c:pt idx="3587">
                  <c:v>5100</c:v>
                </c:pt>
                <c:pt idx="3588">
                  <c:v>5003</c:v>
                </c:pt>
                <c:pt idx="3589">
                  <c:v>1225</c:v>
                </c:pt>
                <c:pt idx="3590">
                  <c:v>2545</c:v>
                </c:pt>
                <c:pt idx="3591">
                  <c:v>3319</c:v>
                </c:pt>
                <c:pt idx="3592">
                  <c:v>2015</c:v>
                </c:pt>
                <c:pt idx="3593">
                  <c:v>3081</c:v>
                </c:pt>
                <c:pt idx="3594">
                  <c:v>1185</c:v>
                </c:pt>
                <c:pt idx="3595">
                  <c:v>2565</c:v>
                </c:pt>
                <c:pt idx="3596">
                  <c:v>1101</c:v>
                </c:pt>
                <c:pt idx="3597">
                  <c:v>1010</c:v>
                </c:pt>
                <c:pt idx="3598">
                  <c:v>13</c:v>
                </c:pt>
                <c:pt idx="3599">
                  <c:v>2087</c:v>
                </c:pt>
                <c:pt idx="3600">
                  <c:v>4002</c:v>
                </c:pt>
                <c:pt idx="3601">
                  <c:v>2560</c:v>
                </c:pt>
                <c:pt idx="3602">
                  <c:v>3385</c:v>
                </c:pt>
                <c:pt idx="3603">
                  <c:v>460</c:v>
                </c:pt>
                <c:pt idx="3604">
                  <c:v>3908</c:v>
                </c:pt>
                <c:pt idx="3605">
                  <c:v>580</c:v>
                </c:pt>
                <c:pt idx="3606">
                  <c:v>800</c:v>
                </c:pt>
                <c:pt idx="3607">
                  <c:v>3005</c:v>
                </c:pt>
                <c:pt idx="3608">
                  <c:v>1623</c:v>
                </c:pt>
                <c:pt idx="3609">
                  <c:v>3400</c:v>
                </c:pt>
                <c:pt idx="3610">
                  <c:v>7220</c:v>
                </c:pt>
                <c:pt idx="3611">
                  <c:v>1250</c:v>
                </c:pt>
                <c:pt idx="3612">
                  <c:v>2520</c:v>
                </c:pt>
                <c:pt idx="3613">
                  <c:v>2670</c:v>
                </c:pt>
                <c:pt idx="3614">
                  <c:v>3120</c:v>
                </c:pt>
                <c:pt idx="3615">
                  <c:v>880</c:v>
                </c:pt>
                <c:pt idx="3616">
                  <c:v>2020</c:v>
                </c:pt>
                <c:pt idx="3617">
                  <c:v>1130</c:v>
                </c:pt>
                <c:pt idx="3618">
                  <c:v>11045</c:v>
                </c:pt>
                <c:pt idx="3619">
                  <c:v>3292</c:v>
                </c:pt>
                <c:pt idx="3620">
                  <c:v>1000.99</c:v>
                </c:pt>
                <c:pt idx="3621">
                  <c:v>3000</c:v>
                </c:pt>
                <c:pt idx="3622">
                  <c:v>3148</c:v>
                </c:pt>
                <c:pt idx="3623">
                  <c:v>3080</c:v>
                </c:pt>
                <c:pt idx="3624">
                  <c:v>4073</c:v>
                </c:pt>
                <c:pt idx="3625">
                  <c:v>2000</c:v>
                </c:pt>
                <c:pt idx="3626">
                  <c:v>0</c:v>
                </c:pt>
                <c:pt idx="3627">
                  <c:v>2</c:v>
                </c:pt>
                <c:pt idx="3628">
                  <c:v>1</c:v>
                </c:pt>
                <c:pt idx="3629">
                  <c:v>8725</c:v>
                </c:pt>
                <c:pt idx="3630">
                  <c:v>100</c:v>
                </c:pt>
                <c:pt idx="3631">
                  <c:v>1762</c:v>
                </c:pt>
                <c:pt idx="3632">
                  <c:v>3185</c:v>
                </c:pt>
                <c:pt idx="3633">
                  <c:v>1276</c:v>
                </c:pt>
                <c:pt idx="3634">
                  <c:v>0</c:v>
                </c:pt>
                <c:pt idx="3635">
                  <c:v>926</c:v>
                </c:pt>
                <c:pt idx="3636">
                  <c:v>216</c:v>
                </c:pt>
                <c:pt idx="3637">
                  <c:v>1</c:v>
                </c:pt>
                <c:pt idx="3638">
                  <c:v>55</c:v>
                </c:pt>
                <c:pt idx="3639">
                  <c:v>0</c:v>
                </c:pt>
                <c:pt idx="3640">
                  <c:v>15</c:v>
                </c:pt>
                <c:pt idx="3641">
                  <c:v>0</c:v>
                </c:pt>
                <c:pt idx="3642">
                  <c:v>821</c:v>
                </c:pt>
                <c:pt idx="3643">
                  <c:v>1</c:v>
                </c:pt>
                <c:pt idx="3644">
                  <c:v>481</c:v>
                </c:pt>
                <c:pt idx="3645">
                  <c:v>30</c:v>
                </c:pt>
                <c:pt idx="3646">
                  <c:v>40153</c:v>
                </c:pt>
                <c:pt idx="3647">
                  <c:v>780</c:v>
                </c:pt>
                <c:pt idx="3648">
                  <c:v>500</c:v>
                </c:pt>
                <c:pt idx="3649">
                  <c:v>520</c:v>
                </c:pt>
                <c:pt idx="3650">
                  <c:v>752</c:v>
                </c:pt>
                <c:pt idx="3651">
                  <c:v>2010</c:v>
                </c:pt>
                <c:pt idx="3652">
                  <c:v>2616</c:v>
                </c:pt>
                <c:pt idx="3653">
                  <c:v>5813</c:v>
                </c:pt>
                <c:pt idx="3654">
                  <c:v>5291</c:v>
                </c:pt>
                <c:pt idx="3655">
                  <c:v>2215</c:v>
                </c:pt>
                <c:pt idx="3656">
                  <c:v>1510</c:v>
                </c:pt>
                <c:pt idx="3657">
                  <c:v>3061</c:v>
                </c:pt>
                <c:pt idx="3658">
                  <c:v>250</c:v>
                </c:pt>
                <c:pt idx="3659">
                  <c:v>3330</c:v>
                </c:pt>
                <c:pt idx="3660">
                  <c:v>8114</c:v>
                </c:pt>
                <c:pt idx="3661">
                  <c:v>234</c:v>
                </c:pt>
                <c:pt idx="3662">
                  <c:v>875</c:v>
                </c:pt>
                <c:pt idx="3663">
                  <c:v>714</c:v>
                </c:pt>
                <c:pt idx="3664">
                  <c:v>1200</c:v>
                </c:pt>
                <c:pt idx="3665">
                  <c:v>3095.11</c:v>
                </c:pt>
                <c:pt idx="3666">
                  <c:v>1035</c:v>
                </c:pt>
                <c:pt idx="3667">
                  <c:v>1382</c:v>
                </c:pt>
                <c:pt idx="3668">
                  <c:v>241</c:v>
                </c:pt>
                <c:pt idx="3669">
                  <c:v>3530</c:v>
                </c:pt>
                <c:pt idx="3670">
                  <c:v>3046</c:v>
                </c:pt>
                <c:pt idx="3671">
                  <c:v>4545</c:v>
                </c:pt>
                <c:pt idx="3672">
                  <c:v>4500</c:v>
                </c:pt>
                <c:pt idx="3673">
                  <c:v>70</c:v>
                </c:pt>
                <c:pt idx="3674">
                  <c:v>1030</c:v>
                </c:pt>
                <c:pt idx="3675">
                  <c:v>12348.5</c:v>
                </c:pt>
                <c:pt idx="3676">
                  <c:v>2050</c:v>
                </c:pt>
                <c:pt idx="3677">
                  <c:v>2202</c:v>
                </c:pt>
                <c:pt idx="3678">
                  <c:v>3383</c:v>
                </c:pt>
                <c:pt idx="3679">
                  <c:v>1119</c:v>
                </c:pt>
                <c:pt idx="3680">
                  <c:v>4176</c:v>
                </c:pt>
                <c:pt idx="3681">
                  <c:v>3880</c:v>
                </c:pt>
                <c:pt idx="3682">
                  <c:v>1043</c:v>
                </c:pt>
                <c:pt idx="3683">
                  <c:v>5285</c:v>
                </c:pt>
                <c:pt idx="3684">
                  <c:v>355</c:v>
                </c:pt>
                <c:pt idx="3685">
                  <c:v>5012.25</c:v>
                </c:pt>
                <c:pt idx="3686">
                  <c:v>3275</c:v>
                </c:pt>
                <c:pt idx="3687">
                  <c:v>3550</c:v>
                </c:pt>
                <c:pt idx="3688">
                  <c:v>1800</c:v>
                </c:pt>
                <c:pt idx="3689">
                  <c:v>51184</c:v>
                </c:pt>
                <c:pt idx="3690">
                  <c:v>1260</c:v>
                </c:pt>
                <c:pt idx="3691">
                  <c:v>430</c:v>
                </c:pt>
                <c:pt idx="3692">
                  <c:v>3760</c:v>
                </c:pt>
                <c:pt idx="3693">
                  <c:v>4005</c:v>
                </c:pt>
                <c:pt idx="3694">
                  <c:v>3100</c:v>
                </c:pt>
                <c:pt idx="3695">
                  <c:v>2160</c:v>
                </c:pt>
                <c:pt idx="3696">
                  <c:v>5526</c:v>
                </c:pt>
                <c:pt idx="3697">
                  <c:v>2520</c:v>
                </c:pt>
                <c:pt idx="3698">
                  <c:v>606</c:v>
                </c:pt>
                <c:pt idx="3699">
                  <c:v>1505</c:v>
                </c:pt>
                <c:pt idx="3700">
                  <c:v>3275</c:v>
                </c:pt>
                <c:pt idx="3701">
                  <c:v>1296</c:v>
                </c:pt>
                <c:pt idx="3702">
                  <c:v>409.01</c:v>
                </c:pt>
                <c:pt idx="3703">
                  <c:v>2925</c:v>
                </c:pt>
                <c:pt idx="3704">
                  <c:v>1820</c:v>
                </c:pt>
                <c:pt idx="3705">
                  <c:v>1860</c:v>
                </c:pt>
                <c:pt idx="3706">
                  <c:v>2100</c:v>
                </c:pt>
                <c:pt idx="3707">
                  <c:v>1082.5</c:v>
                </c:pt>
                <c:pt idx="3708">
                  <c:v>1835</c:v>
                </c:pt>
                <c:pt idx="3709">
                  <c:v>570</c:v>
                </c:pt>
                <c:pt idx="3710">
                  <c:v>11530</c:v>
                </c:pt>
                <c:pt idx="3711">
                  <c:v>2030</c:v>
                </c:pt>
                <c:pt idx="3712">
                  <c:v>10235</c:v>
                </c:pt>
                <c:pt idx="3713">
                  <c:v>3590</c:v>
                </c:pt>
                <c:pt idx="3714">
                  <c:v>1246</c:v>
                </c:pt>
                <c:pt idx="3715">
                  <c:v>4030</c:v>
                </c:pt>
                <c:pt idx="3716">
                  <c:v>1197</c:v>
                </c:pt>
                <c:pt idx="3717">
                  <c:v>420</c:v>
                </c:pt>
                <c:pt idx="3718">
                  <c:v>3449</c:v>
                </c:pt>
                <c:pt idx="3719">
                  <c:v>5040</c:v>
                </c:pt>
                <c:pt idx="3720">
                  <c:v>1668</c:v>
                </c:pt>
                <c:pt idx="3721">
                  <c:v>4592</c:v>
                </c:pt>
                <c:pt idx="3722">
                  <c:v>4409.55</c:v>
                </c:pt>
                <c:pt idx="3723">
                  <c:v>381</c:v>
                </c:pt>
                <c:pt idx="3724">
                  <c:v>2879</c:v>
                </c:pt>
                <c:pt idx="3725">
                  <c:v>2015</c:v>
                </c:pt>
                <c:pt idx="3726">
                  <c:v>1862</c:v>
                </c:pt>
                <c:pt idx="3727">
                  <c:v>362</c:v>
                </c:pt>
                <c:pt idx="3728">
                  <c:v>100</c:v>
                </c:pt>
                <c:pt idx="3729">
                  <c:v>620</c:v>
                </c:pt>
                <c:pt idx="3730">
                  <c:v>131</c:v>
                </c:pt>
                <c:pt idx="3731">
                  <c:v>0</c:v>
                </c:pt>
                <c:pt idx="3732">
                  <c:v>427</c:v>
                </c:pt>
                <c:pt idx="3733">
                  <c:v>20</c:v>
                </c:pt>
                <c:pt idx="3734">
                  <c:v>10</c:v>
                </c:pt>
                <c:pt idx="3735">
                  <c:v>150</c:v>
                </c:pt>
                <c:pt idx="3736">
                  <c:v>270</c:v>
                </c:pt>
                <c:pt idx="3737">
                  <c:v>805</c:v>
                </c:pt>
                <c:pt idx="3738">
                  <c:v>358</c:v>
                </c:pt>
                <c:pt idx="3739">
                  <c:v>0</c:v>
                </c:pt>
                <c:pt idx="3740">
                  <c:v>100</c:v>
                </c:pt>
                <c:pt idx="3741">
                  <c:v>0</c:v>
                </c:pt>
                <c:pt idx="3742">
                  <c:v>0</c:v>
                </c:pt>
                <c:pt idx="3743">
                  <c:v>10</c:v>
                </c:pt>
                <c:pt idx="3744">
                  <c:v>202</c:v>
                </c:pt>
                <c:pt idx="3745">
                  <c:v>25</c:v>
                </c:pt>
                <c:pt idx="3746">
                  <c:v>5176</c:v>
                </c:pt>
                <c:pt idx="3747">
                  <c:v>525</c:v>
                </c:pt>
                <c:pt idx="3748">
                  <c:v>6027</c:v>
                </c:pt>
                <c:pt idx="3749">
                  <c:v>1326</c:v>
                </c:pt>
                <c:pt idx="3750">
                  <c:v>565</c:v>
                </c:pt>
                <c:pt idx="3751">
                  <c:v>5167</c:v>
                </c:pt>
                <c:pt idx="3752">
                  <c:v>3000</c:v>
                </c:pt>
                <c:pt idx="3753">
                  <c:v>713</c:v>
                </c:pt>
                <c:pt idx="3754">
                  <c:v>4550</c:v>
                </c:pt>
                <c:pt idx="3755">
                  <c:v>3798</c:v>
                </c:pt>
                <c:pt idx="3756">
                  <c:v>1535</c:v>
                </c:pt>
                <c:pt idx="3757">
                  <c:v>4409.7700000000004</c:v>
                </c:pt>
                <c:pt idx="3758">
                  <c:v>5050.7700000000004</c:v>
                </c:pt>
                <c:pt idx="3759">
                  <c:v>500</c:v>
                </c:pt>
                <c:pt idx="3760">
                  <c:v>1328</c:v>
                </c:pt>
                <c:pt idx="3761">
                  <c:v>5000</c:v>
                </c:pt>
                <c:pt idx="3762">
                  <c:v>1500</c:v>
                </c:pt>
                <c:pt idx="3763">
                  <c:v>7942</c:v>
                </c:pt>
                <c:pt idx="3764">
                  <c:v>10265.01</c:v>
                </c:pt>
                <c:pt idx="3765">
                  <c:v>2335</c:v>
                </c:pt>
                <c:pt idx="3766">
                  <c:v>4306.1099999999997</c:v>
                </c:pt>
                <c:pt idx="3767">
                  <c:v>1100</c:v>
                </c:pt>
                <c:pt idx="3768">
                  <c:v>2000</c:v>
                </c:pt>
                <c:pt idx="3769">
                  <c:v>1460</c:v>
                </c:pt>
                <c:pt idx="3770">
                  <c:v>5510</c:v>
                </c:pt>
                <c:pt idx="3771">
                  <c:v>5410</c:v>
                </c:pt>
                <c:pt idx="3772">
                  <c:v>2500</c:v>
                </c:pt>
                <c:pt idx="3773">
                  <c:v>2005</c:v>
                </c:pt>
                <c:pt idx="3774">
                  <c:v>8537</c:v>
                </c:pt>
                <c:pt idx="3775">
                  <c:v>2864</c:v>
                </c:pt>
                <c:pt idx="3776">
                  <c:v>2521</c:v>
                </c:pt>
                <c:pt idx="3777">
                  <c:v>15597</c:v>
                </c:pt>
                <c:pt idx="3778">
                  <c:v>3000</c:v>
                </c:pt>
                <c:pt idx="3779">
                  <c:v>4935</c:v>
                </c:pt>
                <c:pt idx="3780">
                  <c:v>2035</c:v>
                </c:pt>
                <c:pt idx="3781">
                  <c:v>1547</c:v>
                </c:pt>
                <c:pt idx="3782">
                  <c:v>1150</c:v>
                </c:pt>
                <c:pt idx="3783">
                  <c:v>3015</c:v>
                </c:pt>
                <c:pt idx="3784">
                  <c:v>6658</c:v>
                </c:pt>
                <c:pt idx="3785">
                  <c:v>351</c:v>
                </c:pt>
                <c:pt idx="3786">
                  <c:v>500</c:v>
                </c:pt>
                <c:pt idx="3787">
                  <c:v>116</c:v>
                </c:pt>
                <c:pt idx="3788">
                  <c:v>0</c:v>
                </c:pt>
                <c:pt idx="3789">
                  <c:v>0</c:v>
                </c:pt>
                <c:pt idx="3790">
                  <c:v>35</c:v>
                </c:pt>
                <c:pt idx="3791">
                  <c:v>4176</c:v>
                </c:pt>
                <c:pt idx="3792">
                  <c:v>50</c:v>
                </c:pt>
                <c:pt idx="3793">
                  <c:v>10</c:v>
                </c:pt>
                <c:pt idx="3794">
                  <c:v>1</c:v>
                </c:pt>
                <c:pt idx="3795">
                  <c:v>5380</c:v>
                </c:pt>
                <c:pt idx="3796">
                  <c:v>1025</c:v>
                </c:pt>
                <c:pt idx="3797">
                  <c:v>402</c:v>
                </c:pt>
                <c:pt idx="3798">
                  <c:v>881</c:v>
                </c:pt>
                <c:pt idx="3799">
                  <c:v>426</c:v>
                </c:pt>
                <c:pt idx="3800">
                  <c:v>0</c:v>
                </c:pt>
                <c:pt idx="3801">
                  <c:v>2358</c:v>
                </c:pt>
                <c:pt idx="3802">
                  <c:v>0</c:v>
                </c:pt>
                <c:pt idx="3803">
                  <c:v>3</c:v>
                </c:pt>
                <c:pt idx="3804">
                  <c:v>5</c:v>
                </c:pt>
                <c:pt idx="3805">
                  <c:v>455</c:v>
                </c:pt>
                <c:pt idx="3806">
                  <c:v>1000</c:v>
                </c:pt>
                <c:pt idx="3807">
                  <c:v>2025</c:v>
                </c:pt>
                <c:pt idx="3808">
                  <c:v>1826</c:v>
                </c:pt>
                <c:pt idx="3809">
                  <c:v>825</c:v>
                </c:pt>
                <c:pt idx="3810">
                  <c:v>2191</c:v>
                </c:pt>
                <c:pt idx="3811">
                  <c:v>2119.9899999999998</c:v>
                </c:pt>
                <c:pt idx="3812">
                  <c:v>2102</c:v>
                </c:pt>
                <c:pt idx="3813">
                  <c:v>1000.01</c:v>
                </c:pt>
                <c:pt idx="3814">
                  <c:v>1788.57</c:v>
                </c:pt>
                <c:pt idx="3815">
                  <c:v>2145</c:v>
                </c:pt>
                <c:pt idx="3816">
                  <c:v>570</c:v>
                </c:pt>
                <c:pt idx="3817">
                  <c:v>1064</c:v>
                </c:pt>
                <c:pt idx="3818">
                  <c:v>430</c:v>
                </c:pt>
                <c:pt idx="3819">
                  <c:v>3659</c:v>
                </c:pt>
                <c:pt idx="3820">
                  <c:v>5501</c:v>
                </c:pt>
                <c:pt idx="3821">
                  <c:v>2650</c:v>
                </c:pt>
                <c:pt idx="3822">
                  <c:v>270</c:v>
                </c:pt>
                <c:pt idx="3823">
                  <c:v>5271</c:v>
                </c:pt>
                <c:pt idx="3824">
                  <c:v>715</c:v>
                </c:pt>
                <c:pt idx="3825">
                  <c:v>4580</c:v>
                </c:pt>
                <c:pt idx="3826">
                  <c:v>5000</c:v>
                </c:pt>
                <c:pt idx="3827">
                  <c:v>501</c:v>
                </c:pt>
                <c:pt idx="3828">
                  <c:v>225</c:v>
                </c:pt>
                <c:pt idx="3829">
                  <c:v>530.11</c:v>
                </c:pt>
                <c:pt idx="3830">
                  <c:v>1256</c:v>
                </c:pt>
                <c:pt idx="3831">
                  <c:v>1400</c:v>
                </c:pt>
                <c:pt idx="3832">
                  <c:v>3271</c:v>
                </c:pt>
                <c:pt idx="3833">
                  <c:v>320</c:v>
                </c:pt>
                <c:pt idx="3834">
                  <c:v>900</c:v>
                </c:pt>
                <c:pt idx="3835">
                  <c:v>2042</c:v>
                </c:pt>
                <c:pt idx="3836">
                  <c:v>100824</c:v>
                </c:pt>
                <c:pt idx="3837">
                  <c:v>2025</c:v>
                </c:pt>
                <c:pt idx="3838">
                  <c:v>65</c:v>
                </c:pt>
                <c:pt idx="3839">
                  <c:v>872</c:v>
                </c:pt>
                <c:pt idx="3840">
                  <c:v>1097</c:v>
                </c:pt>
                <c:pt idx="3841">
                  <c:v>1065</c:v>
                </c:pt>
                <c:pt idx="3842">
                  <c:v>4066</c:v>
                </c:pt>
                <c:pt idx="3843">
                  <c:v>842</c:v>
                </c:pt>
                <c:pt idx="3844">
                  <c:v>189</c:v>
                </c:pt>
                <c:pt idx="3845">
                  <c:v>1697</c:v>
                </c:pt>
                <c:pt idx="3846">
                  <c:v>2129</c:v>
                </c:pt>
                <c:pt idx="3847">
                  <c:v>2113</c:v>
                </c:pt>
                <c:pt idx="3848">
                  <c:v>38</c:v>
                </c:pt>
                <c:pt idx="3849">
                  <c:v>852</c:v>
                </c:pt>
                <c:pt idx="3850">
                  <c:v>20</c:v>
                </c:pt>
                <c:pt idx="3851">
                  <c:v>26</c:v>
                </c:pt>
                <c:pt idx="3852">
                  <c:v>1788</c:v>
                </c:pt>
                <c:pt idx="3853">
                  <c:v>25</c:v>
                </c:pt>
                <c:pt idx="3854">
                  <c:v>1</c:v>
                </c:pt>
                <c:pt idx="3855">
                  <c:v>260</c:v>
                </c:pt>
                <c:pt idx="3856">
                  <c:v>10</c:v>
                </c:pt>
                <c:pt idx="3857">
                  <c:v>1</c:v>
                </c:pt>
                <c:pt idx="3858">
                  <c:v>1060</c:v>
                </c:pt>
                <c:pt idx="3859">
                  <c:v>100</c:v>
                </c:pt>
                <c:pt idx="3860">
                  <c:v>1</c:v>
                </c:pt>
                <c:pt idx="3861">
                  <c:v>0</c:v>
                </c:pt>
                <c:pt idx="3862">
                  <c:v>60</c:v>
                </c:pt>
                <c:pt idx="3863">
                  <c:v>650</c:v>
                </c:pt>
                <c:pt idx="3864">
                  <c:v>11</c:v>
                </c:pt>
                <c:pt idx="3865">
                  <c:v>251</c:v>
                </c:pt>
                <c:pt idx="3866">
                  <c:v>10</c:v>
                </c:pt>
                <c:pt idx="3867">
                  <c:v>452</c:v>
                </c:pt>
                <c:pt idx="3868">
                  <c:v>1500</c:v>
                </c:pt>
                <c:pt idx="3869">
                  <c:v>40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2059</c:v>
                </c:pt>
                <c:pt idx="3875">
                  <c:v>1241</c:v>
                </c:pt>
                <c:pt idx="3876">
                  <c:v>10</c:v>
                </c:pt>
                <c:pt idx="3877">
                  <c:v>0</c:v>
                </c:pt>
                <c:pt idx="3878">
                  <c:v>980</c:v>
                </c:pt>
                <c:pt idx="3879">
                  <c:v>25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35</c:v>
                </c:pt>
                <c:pt idx="3886">
                  <c:v>542</c:v>
                </c:pt>
                <c:pt idx="3887">
                  <c:v>118</c:v>
                </c:pt>
                <c:pt idx="3888">
                  <c:v>2524</c:v>
                </c:pt>
                <c:pt idx="3889">
                  <c:v>260</c:v>
                </c:pt>
                <c:pt idx="3890">
                  <c:v>0</c:v>
                </c:pt>
                <c:pt idx="3891">
                  <c:v>10775</c:v>
                </c:pt>
                <c:pt idx="3892">
                  <c:v>520</c:v>
                </c:pt>
                <c:pt idx="3893">
                  <c:v>50</c:v>
                </c:pt>
                <c:pt idx="3894">
                  <c:v>170</c:v>
                </c:pt>
                <c:pt idx="3895">
                  <c:v>440</c:v>
                </c:pt>
                <c:pt idx="3896">
                  <c:v>814</c:v>
                </c:pt>
                <c:pt idx="3897">
                  <c:v>125</c:v>
                </c:pt>
                <c:pt idx="3898">
                  <c:v>135</c:v>
                </c:pt>
                <c:pt idx="3899">
                  <c:v>25</c:v>
                </c:pt>
                <c:pt idx="3900">
                  <c:v>1465</c:v>
                </c:pt>
                <c:pt idx="3901">
                  <c:v>0</c:v>
                </c:pt>
                <c:pt idx="3902">
                  <c:v>3</c:v>
                </c:pt>
                <c:pt idx="3903">
                  <c:v>173</c:v>
                </c:pt>
                <c:pt idx="3904">
                  <c:v>1010</c:v>
                </c:pt>
                <c:pt idx="3905">
                  <c:v>153</c:v>
                </c:pt>
                <c:pt idx="3906">
                  <c:v>65</c:v>
                </c:pt>
                <c:pt idx="3907">
                  <c:v>135</c:v>
                </c:pt>
                <c:pt idx="3908">
                  <c:v>185</c:v>
                </c:pt>
                <c:pt idx="3909">
                  <c:v>2993</c:v>
                </c:pt>
                <c:pt idx="3910">
                  <c:v>1</c:v>
                </c:pt>
                <c:pt idx="3911">
                  <c:v>1000</c:v>
                </c:pt>
                <c:pt idx="3912">
                  <c:v>909</c:v>
                </c:pt>
                <c:pt idx="3913">
                  <c:v>5</c:v>
                </c:pt>
                <c:pt idx="3914">
                  <c:v>0</c:v>
                </c:pt>
                <c:pt idx="3915">
                  <c:v>10</c:v>
                </c:pt>
                <c:pt idx="3916">
                  <c:v>120</c:v>
                </c:pt>
                <c:pt idx="3917">
                  <c:v>90</c:v>
                </c:pt>
                <c:pt idx="3918">
                  <c:v>135</c:v>
                </c:pt>
                <c:pt idx="3919">
                  <c:v>0</c:v>
                </c:pt>
                <c:pt idx="3920">
                  <c:v>61</c:v>
                </c:pt>
                <c:pt idx="3921">
                  <c:v>1384</c:v>
                </c:pt>
                <c:pt idx="3922">
                  <c:v>2290</c:v>
                </c:pt>
                <c:pt idx="3923">
                  <c:v>15</c:v>
                </c:pt>
                <c:pt idx="3924">
                  <c:v>15</c:v>
                </c:pt>
                <c:pt idx="3925">
                  <c:v>25</c:v>
                </c:pt>
                <c:pt idx="3926">
                  <c:v>651</c:v>
                </c:pt>
                <c:pt idx="3927">
                  <c:v>453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1102</c:v>
                </c:pt>
                <c:pt idx="3932">
                  <c:v>550</c:v>
                </c:pt>
                <c:pt idx="3933">
                  <c:v>1315</c:v>
                </c:pt>
                <c:pt idx="3934">
                  <c:v>0</c:v>
                </c:pt>
                <c:pt idx="3935">
                  <c:v>2485</c:v>
                </c:pt>
                <c:pt idx="3936">
                  <c:v>397</c:v>
                </c:pt>
                <c:pt idx="3937">
                  <c:v>5</c:v>
                </c:pt>
                <c:pt idx="3938">
                  <c:v>11</c:v>
                </c:pt>
                <c:pt idx="3939">
                  <c:v>50</c:v>
                </c:pt>
                <c:pt idx="3940">
                  <c:v>0</c:v>
                </c:pt>
                <c:pt idx="3941">
                  <c:v>1782</c:v>
                </c:pt>
                <c:pt idx="3942">
                  <c:v>0</c:v>
                </c:pt>
                <c:pt idx="3943">
                  <c:v>5</c:v>
                </c:pt>
                <c:pt idx="3944">
                  <c:v>195</c:v>
                </c:pt>
                <c:pt idx="3945">
                  <c:v>101</c:v>
                </c:pt>
                <c:pt idx="3946">
                  <c:v>0</c:v>
                </c:pt>
                <c:pt idx="3947">
                  <c:v>1577</c:v>
                </c:pt>
                <c:pt idx="3948">
                  <c:v>25</c:v>
                </c:pt>
                <c:pt idx="3949">
                  <c:v>1</c:v>
                </c:pt>
                <c:pt idx="3950">
                  <c:v>25</c:v>
                </c:pt>
                <c:pt idx="3951">
                  <c:v>0</c:v>
                </c:pt>
                <c:pt idx="3952">
                  <c:v>0</c:v>
                </c:pt>
                <c:pt idx="3953">
                  <c:v>425</c:v>
                </c:pt>
                <c:pt idx="3954">
                  <c:v>0</c:v>
                </c:pt>
                <c:pt idx="3955">
                  <c:v>7</c:v>
                </c:pt>
                <c:pt idx="3956">
                  <c:v>641</c:v>
                </c:pt>
                <c:pt idx="3957">
                  <c:v>292</c:v>
                </c:pt>
                <c:pt idx="3958">
                  <c:v>45</c:v>
                </c:pt>
                <c:pt idx="3959">
                  <c:v>21</c:v>
                </c:pt>
                <c:pt idx="3960">
                  <c:v>45</c:v>
                </c:pt>
                <c:pt idx="3961">
                  <c:v>0</c:v>
                </c:pt>
                <c:pt idx="3962">
                  <c:v>126</c:v>
                </c:pt>
                <c:pt idx="3963">
                  <c:v>285</c:v>
                </c:pt>
                <c:pt idx="3964">
                  <c:v>45</c:v>
                </c:pt>
                <c:pt idx="3965">
                  <c:v>410</c:v>
                </c:pt>
                <c:pt idx="3966">
                  <c:v>527</c:v>
                </c:pt>
                <c:pt idx="3967">
                  <c:v>211</c:v>
                </c:pt>
                <c:pt idx="3968">
                  <c:v>11</c:v>
                </c:pt>
                <c:pt idx="3969">
                  <c:v>136</c:v>
                </c:pt>
                <c:pt idx="3970">
                  <c:v>211</c:v>
                </c:pt>
                <c:pt idx="3971">
                  <c:v>3905</c:v>
                </c:pt>
                <c:pt idx="3972">
                  <c:v>320</c:v>
                </c:pt>
                <c:pt idx="3973">
                  <c:v>0</c:v>
                </c:pt>
                <c:pt idx="3974">
                  <c:v>620</c:v>
                </c:pt>
                <c:pt idx="3975">
                  <c:v>1305</c:v>
                </c:pt>
                <c:pt idx="3976">
                  <c:v>214</c:v>
                </c:pt>
                <c:pt idx="3977">
                  <c:v>110</c:v>
                </c:pt>
                <c:pt idx="3978">
                  <c:v>450</c:v>
                </c:pt>
                <c:pt idx="3979">
                  <c:v>1225</c:v>
                </c:pt>
                <c:pt idx="3980">
                  <c:v>170</c:v>
                </c:pt>
                <c:pt idx="3981">
                  <c:v>3877</c:v>
                </c:pt>
                <c:pt idx="3982">
                  <c:v>95</c:v>
                </c:pt>
                <c:pt idx="3983">
                  <c:v>641</c:v>
                </c:pt>
                <c:pt idx="3984">
                  <c:v>488</c:v>
                </c:pt>
                <c:pt idx="3985">
                  <c:v>151</c:v>
                </c:pt>
                <c:pt idx="3986">
                  <c:v>32</c:v>
                </c:pt>
                <c:pt idx="3987">
                  <c:v>0</c:v>
                </c:pt>
                <c:pt idx="3988">
                  <c:v>69</c:v>
                </c:pt>
                <c:pt idx="3989">
                  <c:v>100</c:v>
                </c:pt>
                <c:pt idx="3990">
                  <c:v>541</c:v>
                </c:pt>
                <c:pt idx="3991">
                  <c:v>3</c:v>
                </c:pt>
                <c:pt idx="3992">
                  <c:v>5</c:v>
                </c:pt>
                <c:pt idx="3993">
                  <c:v>70</c:v>
                </c:pt>
                <c:pt idx="3994">
                  <c:v>497</c:v>
                </c:pt>
                <c:pt idx="3995">
                  <c:v>0</c:v>
                </c:pt>
                <c:pt idx="3996">
                  <c:v>715</c:v>
                </c:pt>
                <c:pt idx="3997">
                  <c:v>1156</c:v>
                </c:pt>
                <c:pt idx="3998">
                  <c:v>10</c:v>
                </c:pt>
                <c:pt idx="3999">
                  <c:v>453</c:v>
                </c:pt>
                <c:pt idx="4000">
                  <c:v>23</c:v>
                </c:pt>
                <c:pt idx="4001">
                  <c:v>201</c:v>
                </c:pt>
                <c:pt idx="4002">
                  <c:v>1</c:v>
                </c:pt>
                <c:pt idx="4003">
                  <c:v>40</c:v>
                </c:pt>
                <c:pt idx="4004">
                  <c:v>2</c:v>
                </c:pt>
                <c:pt idx="4005">
                  <c:v>5</c:v>
                </c:pt>
                <c:pt idx="4006">
                  <c:v>60</c:v>
                </c:pt>
                <c:pt idx="4007">
                  <c:v>75</c:v>
                </c:pt>
                <c:pt idx="4008">
                  <c:v>1742</c:v>
                </c:pt>
                <c:pt idx="4009">
                  <c:v>19</c:v>
                </c:pt>
                <c:pt idx="4010">
                  <c:v>0</c:v>
                </c:pt>
                <c:pt idx="4011">
                  <c:v>26</c:v>
                </c:pt>
                <c:pt idx="4012">
                  <c:v>0</c:v>
                </c:pt>
                <c:pt idx="4013">
                  <c:v>1</c:v>
                </c:pt>
                <c:pt idx="4014">
                  <c:v>70</c:v>
                </c:pt>
                <c:pt idx="4015">
                  <c:v>105</c:v>
                </c:pt>
                <c:pt idx="4016">
                  <c:v>130</c:v>
                </c:pt>
                <c:pt idx="4017">
                  <c:v>29</c:v>
                </c:pt>
                <c:pt idx="4018">
                  <c:v>100</c:v>
                </c:pt>
                <c:pt idx="4019">
                  <c:v>125</c:v>
                </c:pt>
                <c:pt idx="4020">
                  <c:v>12521</c:v>
                </c:pt>
                <c:pt idx="4021">
                  <c:v>0</c:v>
                </c:pt>
                <c:pt idx="4022">
                  <c:v>10</c:v>
                </c:pt>
                <c:pt idx="4023">
                  <c:v>250</c:v>
                </c:pt>
                <c:pt idx="4024">
                  <c:v>0</c:v>
                </c:pt>
                <c:pt idx="4025">
                  <c:v>215</c:v>
                </c:pt>
                <c:pt idx="4026">
                  <c:v>561</c:v>
                </c:pt>
                <c:pt idx="4027">
                  <c:v>0</c:v>
                </c:pt>
                <c:pt idx="4028">
                  <c:v>400</c:v>
                </c:pt>
                <c:pt idx="4029">
                  <c:v>0</c:v>
                </c:pt>
                <c:pt idx="4030">
                  <c:v>413</c:v>
                </c:pt>
                <c:pt idx="4031">
                  <c:v>6141.99</c:v>
                </c:pt>
                <c:pt idx="4032">
                  <c:v>200</c:v>
                </c:pt>
                <c:pt idx="4033">
                  <c:v>3685</c:v>
                </c:pt>
                <c:pt idx="4034">
                  <c:v>2823</c:v>
                </c:pt>
                <c:pt idx="4035">
                  <c:v>80</c:v>
                </c:pt>
                <c:pt idx="4036">
                  <c:v>301</c:v>
                </c:pt>
                <c:pt idx="4037">
                  <c:v>300</c:v>
                </c:pt>
                <c:pt idx="4038">
                  <c:v>2500</c:v>
                </c:pt>
                <c:pt idx="4039">
                  <c:v>21</c:v>
                </c:pt>
                <c:pt idx="4040">
                  <c:v>21</c:v>
                </c:pt>
                <c:pt idx="4041">
                  <c:v>0</c:v>
                </c:pt>
                <c:pt idx="4042">
                  <c:v>225</c:v>
                </c:pt>
                <c:pt idx="4043">
                  <c:v>1</c:v>
                </c:pt>
                <c:pt idx="4044">
                  <c:v>460</c:v>
                </c:pt>
                <c:pt idx="4045">
                  <c:v>110</c:v>
                </c:pt>
                <c:pt idx="4046">
                  <c:v>3001</c:v>
                </c:pt>
                <c:pt idx="4047">
                  <c:v>16</c:v>
                </c:pt>
                <c:pt idx="4048">
                  <c:v>1</c:v>
                </c:pt>
                <c:pt idx="4049">
                  <c:v>0</c:v>
                </c:pt>
                <c:pt idx="4050">
                  <c:v>1126</c:v>
                </c:pt>
                <c:pt idx="4051">
                  <c:v>110</c:v>
                </c:pt>
                <c:pt idx="4052">
                  <c:v>0</c:v>
                </c:pt>
                <c:pt idx="4053">
                  <c:v>881</c:v>
                </c:pt>
                <c:pt idx="4054">
                  <c:v>795</c:v>
                </c:pt>
                <c:pt idx="4055">
                  <c:v>775</c:v>
                </c:pt>
                <c:pt idx="4056">
                  <c:v>95</c:v>
                </c:pt>
                <c:pt idx="4057">
                  <c:v>250</c:v>
                </c:pt>
                <c:pt idx="4058">
                  <c:v>285</c:v>
                </c:pt>
                <c:pt idx="4059">
                  <c:v>0</c:v>
                </c:pt>
                <c:pt idx="4060">
                  <c:v>490</c:v>
                </c:pt>
                <c:pt idx="4061">
                  <c:v>135</c:v>
                </c:pt>
                <c:pt idx="4062">
                  <c:v>385</c:v>
                </c:pt>
                <c:pt idx="4063">
                  <c:v>27</c:v>
                </c:pt>
                <c:pt idx="4064">
                  <c:v>25</c:v>
                </c:pt>
                <c:pt idx="4065">
                  <c:v>3045</c:v>
                </c:pt>
                <c:pt idx="4066">
                  <c:v>34.950000000000003</c:v>
                </c:pt>
                <c:pt idx="4067">
                  <c:v>430</c:v>
                </c:pt>
                <c:pt idx="4068">
                  <c:v>165</c:v>
                </c:pt>
                <c:pt idx="4069">
                  <c:v>0</c:v>
                </c:pt>
                <c:pt idx="4070">
                  <c:v>4</c:v>
                </c:pt>
                <c:pt idx="4071">
                  <c:v>37</c:v>
                </c:pt>
                <c:pt idx="4072">
                  <c:v>735</c:v>
                </c:pt>
                <c:pt idx="4073">
                  <c:v>576</c:v>
                </c:pt>
                <c:pt idx="4074">
                  <c:v>0</c:v>
                </c:pt>
                <c:pt idx="4075">
                  <c:v>1335</c:v>
                </c:pt>
                <c:pt idx="4076">
                  <c:v>0</c:v>
                </c:pt>
                <c:pt idx="4077">
                  <c:v>5</c:v>
                </c:pt>
                <c:pt idx="4078">
                  <c:v>0</c:v>
                </c:pt>
                <c:pt idx="4079">
                  <c:v>350</c:v>
                </c:pt>
                <c:pt idx="4080">
                  <c:v>3</c:v>
                </c:pt>
                <c:pt idx="4081">
                  <c:v>759</c:v>
                </c:pt>
                <c:pt idx="4082">
                  <c:v>10</c:v>
                </c:pt>
                <c:pt idx="4083">
                  <c:v>10</c:v>
                </c:pt>
                <c:pt idx="4084">
                  <c:v>47</c:v>
                </c:pt>
                <c:pt idx="4085">
                  <c:v>0</c:v>
                </c:pt>
                <c:pt idx="4086">
                  <c:v>216</c:v>
                </c:pt>
                <c:pt idx="4087">
                  <c:v>240</c:v>
                </c:pt>
                <c:pt idx="4088">
                  <c:v>32</c:v>
                </c:pt>
                <c:pt idx="4089">
                  <c:v>204</c:v>
                </c:pt>
                <c:pt idx="4090">
                  <c:v>20</c:v>
                </c:pt>
                <c:pt idx="4091">
                  <c:v>60</c:v>
                </c:pt>
                <c:pt idx="4092">
                  <c:v>730</c:v>
                </c:pt>
                <c:pt idx="4093">
                  <c:v>800</c:v>
                </c:pt>
                <c:pt idx="4094">
                  <c:v>400</c:v>
                </c:pt>
                <c:pt idx="4095">
                  <c:v>0</c:v>
                </c:pt>
                <c:pt idx="4096">
                  <c:v>0</c:v>
                </c:pt>
                <c:pt idx="4097">
                  <c:v>50</c:v>
                </c:pt>
                <c:pt idx="4098">
                  <c:v>0</c:v>
                </c:pt>
                <c:pt idx="4099">
                  <c:v>0</c:v>
                </c:pt>
                <c:pt idx="4100">
                  <c:v>137</c:v>
                </c:pt>
                <c:pt idx="4101">
                  <c:v>100</c:v>
                </c:pt>
                <c:pt idx="4102">
                  <c:v>641</c:v>
                </c:pt>
                <c:pt idx="4103">
                  <c:v>2300</c:v>
                </c:pt>
                <c:pt idx="4104">
                  <c:v>3530</c:v>
                </c:pt>
                <c:pt idx="4105">
                  <c:v>41</c:v>
                </c:pt>
                <c:pt idx="4106">
                  <c:v>59</c:v>
                </c:pt>
                <c:pt idx="4107">
                  <c:v>0</c:v>
                </c:pt>
                <c:pt idx="4108">
                  <c:v>86</c:v>
                </c:pt>
                <c:pt idx="4109">
                  <c:v>94</c:v>
                </c:pt>
                <c:pt idx="4110">
                  <c:v>1</c:v>
                </c:pt>
                <c:pt idx="4111">
                  <c:v>3</c:v>
                </c:pt>
                <c:pt idx="4112">
                  <c:v>1316</c:v>
                </c:pt>
                <c:pt idx="4113">
                  <c:v>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9-406D-A644-6790D855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9824"/>
        <c:axId val="583840480"/>
      </c:scatterChart>
      <c:valAx>
        <c:axId val="5838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Pledged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40480"/>
        <c:crosses val="autoZero"/>
        <c:crossBetween val="midCat"/>
      </c:valAx>
      <c:valAx>
        <c:axId val="5838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5FE6FB-6AE6-48EC-8CD0-1E9304A904CD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E9F14-D174-47E3-8B16-45A481297C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arker" refreshedDate="43301.523551736114" createdVersion="6" refreshedVersion="6" minRefreshableVersion="3" recordCount="4114" xr:uid="{098B9876-A5B1-4A4A-9D69-91207280C6FB}">
  <cacheSource type="worksheet">
    <worksheetSource ref="A1:V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Ended Conversion" numFmtId="165">
      <sharedItems containsSemiMixedTypes="0" containsNonDate="0" containsDate="1" containsString="0" minDate="2009-08-10T14:26:00" maxDate="2017-05-03T14:12:00"/>
    </cacheField>
    <cacheField name="Date Created Conversion" numFmtId="165">
      <sharedItems containsSemiMixedTypes="0" containsNonDate="0" containsDate="1" containsString="0" minDate="2009-05-16T22:55:13" maxDate="2017-03-15T10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49">
      <sharedItems/>
    </cacheField>
    <cacheField name="Category" numFmtId="0">
      <sharedItems count="9">
        <s v="film &amp; video"/>
        <s v="theater"/>
        <s v="food"/>
        <s v="technology"/>
        <s v="publishing"/>
        <s v="music"/>
        <s v="games"/>
        <s v="journalism"/>
        <s v="photography"/>
      </sharedItems>
    </cacheField>
    <cacheField name="Sub-Category" numFmtId="0">
      <sharedItems count="44">
        <s v="television"/>
        <s v="shorts"/>
        <s v="science fiction"/>
        <s v="drama"/>
        <s v="documentary"/>
        <s v="animation"/>
        <s v="spaces"/>
        <s v="plays"/>
        <s v="food trucks"/>
        <s v="web"/>
        <s v="wearables"/>
        <s v="nonfiction"/>
        <s v="fiction"/>
        <s v="rock"/>
        <s v="metal"/>
        <s v="jazz"/>
        <s v="video games"/>
        <s v="audio"/>
        <s v="electronic music"/>
        <s v="indie rock"/>
        <s v="classical music"/>
        <s v="mobile game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people"/>
        <s v="hardware"/>
        <s v="are"/>
        <s v="ion"/>
        <s v="tabletop games"/>
        <s v="small batch"/>
        <s v="restaurants"/>
        <s v="space exploration"/>
        <s v="kerspaces"/>
        <s v="children's books"/>
        <s v="theater/musical"/>
        <s v="musical"/>
      </sharedItems>
    </cacheField>
    <cacheField name="Percent Funded" numFmtId="10">
      <sharedItems containsMixedTypes="1" containsNumber="1" minValue="4.4241914790072115E-5" maxValue="2500000"/>
    </cacheField>
    <cacheField name="Average Donation" numFmtId="164">
      <sharedItems containsMixedTypes="1" containsNumber="1" minValue="1" maxValue="3304"/>
    </cacheField>
    <cacheField name="Category2" numFmtId="0">
      <sharedItems containsNonDate="0" containsString="0" containsBlank="1"/>
    </cacheField>
    <cacheField name="Sub-Category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d v="2015-07-22T22:00:00"/>
    <d v="2015-06-21T19:10:11"/>
    <b v="0"/>
    <n v="182"/>
    <b v="1"/>
    <s v="film &amp; video/television"/>
    <x v="0"/>
    <x v="0"/>
    <n v="0.73067996217656661"/>
    <n v="63.917582417582416"/>
    <m/>
    <m/>
  </r>
  <r>
    <n v="1"/>
    <s v="FannibalFest Fan Convention"/>
    <s v="A Hannibal TV Show Fan Convention and Art Collective"/>
    <n v="10275"/>
    <n v="14653"/>
    <x v="0"/>
    <s v="US"/>
    <s v="USD"/>
    <n v="1488464683"/>
    <n v="1485872683"/>
    <d v="2017-03-02T09:24:43"/>
    <d v="2017-01-31T09:24:43"/>
    <b v="0"/>
    <n v="79"/>
    <b v="1"/>
    <s v="film &amp; video/television"/>
    <x v="0"/>
    <x v="0"/>
    <n v="0.70122159284788099"/>
    <n v="185.48101265822785"/>
    <m/>
    <m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d v="2016-02-15T11:51:23"/>
    <d v="2016-02-05T11:51:23"/>
    <b v="0"/>
    <n v="35"/>
    <b v="1"/>
    <s v="film &amp; video/television"/>
    <x v="0"/>
    <x v="0"/>
    <n v="0.95238095238095233"/>
    <n v="15"/>
    <m/>
    <m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d v="2014-08-07T07:21:47"/>
    <d v="2014-07-08T07:21:47"/>
    <b v="0"/>
    <n v="150"/>
    <b v="1"/>
    <s v="film &amp; video/television"/>
    <x v="0"/>
    <x v="0"/>
    <n v="0.9624639076034649"/>
    <n v="69.266666666666666"/>
    <m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d v="2015-12-19T15:01:19"/>
    <d v="2015-11-19T15:01:19"/>
    <b v="0"/>
    <n v="284"/>
    <b v="1"/>
    <s v="film &amp; video/television"/>
    <x v="0"/>
    <x v="0"/>
    <n v="0.81306401696495034"/>
    <n v="190.55028169014085"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d v="2016-07-29T00:35:00"/>
    <d v="2016-07-12T17:23:27"/>
    <b v="0"/>
    <n v="47"/>
    <b v="1"/>
    <s v="film &amp; video/television"/>
    <x v="0"/>
    <x v="0"/>
    <n v="0.91093394077448742"/>
    <n v="93.40425531914893"/>
    <m/>
    <m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d v="2014-06-13T20:44:10"/>
    <d v="2014-06-03T20:44:10"/>
    <b v="0"/>
    <n v="58"/>
    <b v="1"/>
    <s v="film &amp; video/television"/>
    <x v="0"/>
    <x v="0"/>
    <n v="0.93907735649724144"/>
    <n v="146.87931034482759"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d v="2016-07-04T20:07:47"/>
    <d v="2016-05-25T20:07:47"/>
    <b v="0"/>
    <n v="57"/>
    <b v="1"/>
    <s v="film &amp; video/television"/>
    <x v="0"/>
    <x v="0"/>
    <n v="0.98792535675082327"/>
    <n v="159.82456140350877"/>
    <m/>
    <m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d v="2016-04-15T16:00:00"/>
    <d v="2016-04-08T17:40:12"/>
    <b v="0"/>
    <n v="12"/>
    <b v="1"/>
    <s v="film &amp; video/television"/>
    <x v="0"/>
    <x v="0"/>
    <n v="0.99956590280792346"/>
    <n v="291.79333333333335"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d v="2016-04-16T21:29:04"/>
    <d v="2016-03-17T21:29:04"/>
    <b v="0"/>
    <n v="20"/>
    <b v="1"/>
    <s v="film &amp; video/television"/>
    <x v="0"/>
    <x v="0"/>
    <n v="0.7936633914824045"/>
    <n v="31.499500000000001"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d v="2014-06-24T20:37:59"/>
    <d v="2014-05-20T20:37:59"/>
    <b v="0"/>
    <n v="19"/>
    <b v="1"/>
    <s v="film &amp; video/television"/>
    <x v="0"/>
    <x v="0"/>
    <n v="0.99502487562189057"/>
    <n v="158.68421052631578"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d v="2016-08-21T22:00:00"/>
    <d v="2016-07-21T13:41:02"/>
    <b v="0"/>
    <n v="75"/>
    <b v="1"/>
    <s v="film &amp; video/television"/>
    <x v="0"/>
    <x v="0"/>
    <n v="0.82987551867219922"/>
    <n v="80.333333333333329"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d v="2014-07-15T22:00:00"/>
    <d v="2014-06-01T12:07:05"/>
    <b v="0"/>
    <n v="827"/>
    <b v="1"/>
    <s v="film &amp; video/television"/>
    <x v="0"/>
    <x v="0"/>
    <n v="0.60498507703476645"/>
    <n v="59.961305925030231"/>
    <m/>
    <m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d v="2016-06-23T15:27:00"/>
    <d v="2016-05-18T11:15:09"/>
    <b v="0"/>
    <n v="51"/>
    <b v="1"/>
    <s v="film &amp; video/television"/>
    <x v="0"/>
    <x v="0"/>
    <n v="0.62511162707626367"/>
    <n v="109.78431372549019"/>
    <m/>
    <m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d v="2014-07-13T08:59:00"/>
    <d v="2014-06-17T19:38:08"/>
    <b v="0"/>
    <n v="41"/>
    <b v="1"/>
    <s v="film &amp; video/television"/>
    <x v="0"/>
    <x v="0"/>
    <n v="0.99075297225891679"/>
    <n v="147.70731707317074"/>
    <m/>
    <m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d v="2015-09-27T15:14:00"/>
    <d v="2015-09-09T04:24:18"/>
    <b v="0"/>
    <n v="98"/>
    <b v="1"/>
    <s v="film &amp; video/television"/>
    <x v="0"/>
    <x v="0"/>
    <n v="0.93808630393996251"/>
    <n v="21.755102040816325"/>
    <m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d v="2014-06-16T00:30:00"/>
    <d v="2014-05-01T14:06:51"/>
    <b v="0"/>
    <n v="70"/>
    <b v="1"/>
    <s v="film &amp; video/television"/>
    <x v="0"/>
    <x v="0"/>
    <n v="0.99758915953113314"/>
    <n v="171.84285714285716"/>
    <m/>
    <m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d v="2014-11-04T13:33:42"/>
    <d v="2014-10-05T12:33:42"/>
    <b v="0"/>
    <n v="36"/>
    <b v="1"/>
    <s v="film &amp; video/television"/>
    <x v="0"/>
    <x v="0"/>
    <n v="0.99337748344370858"/>
    <n v="41.944444444444443"/>
    <m/>
    <m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d v="2014-09-17T08:00:56"/>
    <d v="2014-08-18T08:00:56"/>
    <b v="0"/>
    <n v="342"/>
    <b v="1"/>
    <s v="film &amp; video/television"/>
    <x v="0"/>
    <x v="0"/>
    <n v="0.94054707861374642"/>
    <n v="93.264122807017543"/>
    <m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d v="2015-07-20T14:35:34"/>
    <d v="2015-06-20T14:35:34"/>
    <b v="0"/>
    <n v="22"/>
    <b v="1"/>
    <s v="film &amp; video/television"/>
    <x v="0"/>
    <x v="0"/>
    <n v="0.68825910931174084"/>
    <n v="56.136363636363633"/>
    <m/>
    <m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d v="2015-09-13T13:11:52"/>
    <d v="2015-07-15T13:11:52"/>
    <b v="0"/>
    <n v="25"/>
    <b v="1"/>
    <s v="film &amp; video/television"/>
    <x v="0"/>
    <x v="0"/>
    <n v="0.99800399201596801"/>
    <n v="80.16"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d v="2014-09-26T10:03:09"/>
    <d v="2014-08-27T10:03:09"/>
    <b v="0"/>
    <n v="101"/>
    <b v="1"/>
    <s v="film &amp; video/television"/>
    <x v="0"/>
    <x v="0"/>
    <n v="0.9162951956414066"/>
    <n v="199.9009900990099"/>
    <m/>
    <m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d v="2015-01-01T02:59:00"/>
    <d v="2014-12-16T16:52:20"/>
    <b v="0"/>
    <n v="8"/>
    <b v="1"/>
    <s v="film &amp; video/television"/>
    <x v="0"/>
    <x v="0"/>
    <n v="0.85365853658536583"/>
    <n v="51.25"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d v="2015-04-30T10:20:00"/>
    <d v="2015-04-03T13:41:41"/>
    <b v="0"/>
    <n v="23"/>
    <b v="1"/>
    <s v="film &amp; video/television"/>
    <x v="0"/>
    <x v="0"/>
    <n v="0.84388185654008441"/>
    <n v="103.04347826086956"/>
    <m/>
    <m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d v="2015-09-15T14:39:00"/>
    <d v="2015-08-13T14:41:03"/>
    <b v="0"/>
    <n v="574"/>
    <b v="1"/>
    <s v="film &amp; video/television"/>
    <x v="0"/>
    <x v="0"/>
    <n v="0.91905272447928432"/>
    <n v="66.346149825783982"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d v="2016-01-08T19:36:01"/>
    <d v="2015-11-09T19:36:01"/>
    <b v="0"/>
    <n v="14"/>
    <b v="1"/>
    <s v="film &amp; video/television"/>
    <x v="0"/>
    <x v="0"/>
    <n v="0.75"/>
    <n v="57.142857142857146"/>
    <m/>
    <m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d v="2014-08-17T07:22:24"/>
    <d v="2014-07-08T07:22:24"/>
    <b v="0"/>
    <n v="19"/>
    <b v="1"/>
    <s v="film &amp; video/television"/>
    <x v="0"/>
    <x v="0"/>
    <n v="0.64432989690721654"/>
    <n v="102.10526315789474"/>
    <m/>
    <m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d v="2014-11-15T23:57:13"/>
    <d v="2014-10-16T22:57:13"/>
    <b v="0"/>
    <n v="150"/>
    <b v="1"/>
    <s v="film &amp; video/television"/>
    <x v="0"/>
    <x v="0"/>
    <n v="0.89505482210785414"/>
    <n v="148.96666666666667"/>
    <m/>
    <m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d v="2015-12-16T18:08:04"/>
    <d v="2015-11-16T18:08:04"/>
    <b v="0"/>
    <n v="71"/>
    <b v="1"/>
    <s v="film &amp; video/television"/>
    <x v="0"/>
    <x v="0"/>
    <n v="0.99651220727453915"/>
    <n v="169.6056338028169"/>
    <m/>
    <m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d v="2014-07-22T11:09:28"/>
    <d v="2014-06-22T11:09:28"/>
    <b v="0"/>
    <n v="117"/>
    <b v="1"/>
    <s v="film &amp; video/television"/>
    <x v="0"/>
    <x v="0"/>
    <n v="0.81081081081081086"/>
    <n v="31.623931623931625"/>
    <m/>
    <m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d v="2014-08-21T02:01:55"/>
    <d v="2014-07-22T02:01:55"/>
    <b v="0"/>
    <n v="53"/>
    <b v="1"/>
    <s v="film &amp; video/television"/>
    <x v="0"/>
    <x v="0"/>
    <n v="0.98716926744636591"/>
    <n v="76.45264150943396"/>
    <m/>
    <m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d v="2016-01-25T14:00:34"/>
    <d v="2016-01-07T14:00:34"/>
    <b v="0"/>
    <n v="1"/>
    <b v="1"/>
    <s v="film &amp; video/television"/>
    <x v="0"/>
    <x v="0"/>
    <n v="1"/>
    <n v="13"/>
    <m/>
    <m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d v="2016-05-12T22:59:00"/>
    <d v="2016-04-01T10:03:37"/>
    <b v="0"/>
    <n v="89"/>
    <b v="1"/>
    <s v="film &amp; video/television"/>
    <x v="0"/>
    <x v="0"/>
    <n v="0.99754558204768584"/>
    <n v="320.44943820224717"/>
    <m/>
    <m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d v="2015-11-08T11:51:41"/>
    <d v="2015-10-09T10:51:41"/>
    <b v="0"/>
    <n v="64"/>
    <b v="1"/>
    <s v="film &amp; video/television"/>
    <x v="0"/>
    <x v="0"/>
    <n v="0.97947761194029848"/>
    <n v="83.75"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d v="2014-08-05T02:43:21"/>
    <d v="2014-07-21T02:43:21"/>
    <b v="0"/>
    <n v="68"/>
    <b v="1"/>
    <s v="film &amp; video/television"/>
    <x v="0"/>
    <x v="0"/>
    <n v="0.76650943396226412"/>
    <n v="49.882352941176471"/>
    <m/>
    <m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d v="2015-04-27T19:00:00"/>
    <d v="2015-04-04T02:00:14"/>
    <b v="0"/>
    <n v="28"/>
    <b v="1"/>
    <s v="film &amp; video/television"/>
    <x v="0"/>
    <x v="0"/>
    <n v="0.60060060060060061"/>
    <n v="59.464285714285715"/>
    <m/>
    <m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d v="2015-04-04T01:22:05"/>
    <d v="2015-03-05T02:22:05"/>
    <b v="0"/>
    <n v="44"/>
    <b v="1"/>
    <s v="film &amp; video/television"/>
    <x v="0"/>
    <x v="0"/>
    <n v="0.70348223707351387"/>
    <n v="193.84090909090909"/>
    <m/>
    <m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d v="2015-02-27T11:37:59"/>
    <d v="2015-01-28T11:37:59"/>
    <b v="0"/>
    <n v="253"/>
    <b v="1"/>
    <s v="film &amp; video/television"/>
    <x v="0"/>
    <x v="0"/>
    <n v="0.54513467304309038"/>
    <n v="159.51383399209487"/>
    <m/>
    <m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d v="2013-05-10T20:22:24"/>
    <d v="2013-04-10T20:22:24"/>
    <b v="0"/>
    <n v="66"/>
    <b v="1"/>
    <s v="film &amp; video/television"/>
    <x v="0"/>
    <x v="0"/>
    <n v="0.90876045074518352"/>
    <n v="41.68181818181818"/>
    <m/>
    <m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d v="2014-05-25T17:59:00"/>
    <d v="2014-04-24T20:07:48"/>
    <b v="0"/>
    <n v="217"/>
    <b v="1"/>
    <s v="film &amp; video/television"/>
    <x v="0"/>
    <x v="0"/>
    <n v="0.76347533974652615"/>
    <n v="150.89861751152074"/>
    <m/>
    <m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d v="2014-06-18T23:00:00"/>
    <d v="2014-05-30T00:08:08"/>
    <b v="0"/>
    <n v="16"/>
    <b v="1"/>
    <s v="film &amp; video/television"/>
    <x v="0"/>
    <x v="0"/>
    <n v="0.98667982239763197"/>
    <n v="126.6875"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d v="2014-10-05T08:39:14"/>
    <d v="2014-09-05T08:39:14"/>
    <b v="0"/>
    <n v="19"/>
    <b v="1"/>
    <s v="film &amp; video/television"/>
    <x v="0"/>
    <x v="0"/>
    <n v="1"/>
    <n v="105.26315789473684"/>
    <m/>
    <m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d v="2014-12-28T10:20:26"/>
    <d v="2014-11-28T10:20:26"/>
    <b v="0"/>
    <n v="169"/>
    <b v="1"/>
    <s v="film &amp; video/television"/>
    <x v="0"/>
    <x v="0"/>
    <n v="0.70493454179254789"/>
    <n v="117.51479289940828"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d v="2014-07-12T19:00:00"/>
    <d v="2014-06-12T13:58:06"/>
    <b v="0"/>
    <n v="263"/>
    <b v="1"/>
    <s v="film &amp; video/television"/>
    <x v="0"/>
    <x v="0"/>
    <n v="0.32398107950495691"/>
    <n v="117.36121673003802"/>
    <m/>
    <m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d v="2014-10-06T21:22:17"/>
    <d v="2014-08-22T21:22:17"/>
    <b v="0"/>
    <n v="15"/>
    <b v="1"/>
    <s v="film &amp; video/television"/>
    <x v="0"/>
    <x v="0"/>
    <n v="1"/>
    <n v="133.33333333333334"/>
    <m/>
    <m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d v="2016-04-27T09:58:27"/>
    <d v="2016-03-28T09:58:27"/>
    <b v="0"/>
    <n v="61"/>
    <b v="1"/>
    <s v="film &amp; video/television"/>
    <x v="0"/>
    <x v="0"/>
    <n v="0.83333333333333337"/>
    <n v="98.360655737704917"/>
    <m/>
    <m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d v="2015-12-15T18:09:34"/>
    <d v="2015-11-15T18:09:34"/>
    <b v="0"/>
    <n v="45"/>
    <b v="1"/>
    <s v="film &amp; video/television"/>
    <x v="0"/>
    <x v="0"/>
    <n v="0.96"/>
    <n v="194.44444444444446"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d v="2014-12-19T15:40:07"/>
    <d v="2014-10-20T14:40:07"/>
    <b v="0"/>
    <n v="70"/>
    <b v="1"/>
    <s v="film &amp; video/television"/>
    <x v="0"/>
    <x v="0"/>
    <n v="0.92927302970885872"/>
    <n v="76.865000000000009"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d v="2015-03-01T07:00:00"/>
    <d v="2015-01-29T07:24:20"/>
    <b v="0"/>
    <n v="38"/>
    <b v="1"/>
    <s v="film &amp; video/television"/>
    <x v="0"/>
    <x v="0"/>
    <n v="0.92635479388605835"/>
    <n v="56.815789473684212"/>
    <m/>
    <m/>
  </r>
  <r>
    <n v="49"/>
    <s v="Driving Jersey - Season Five"/>
    <s v="Driving Jersey is real people telling real stories."/>
    <n v="12000"/>
    <n v="12000"/>
    <x v="0"/>
    <s v="US"/>
    <s v="USD"/>
    <n v="1445660045"/>
    <n v="1443068045"/>
    <d v="2015-10-23T23:14:05"/>
    <d v="2015-09-23T23:14:05"/>
    <b v="0"/>
    <n v="87"/>
    <b v="1"/>
    <s v="film &amp; video/television"/>
    <x v="0"/>
    <x v="0"/>
    <n v="1"/>
    <n v="137.93103448275863"/>
    <m/>
    <m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d v="2015-01-30T12:00:00"/>
    <d v="2014-12-22T13:04:18"/>
    <b v="0"/>
    <n v="22"/>
    <b v="1"/>
    <s v="film &amp; video/television"/>
    <x v="0"/>
    <x v="0"/>
    <n v="1"/>
    <n v="27.272727272727273"/>
    <m/>
    <m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d v="2015-08-10T17:17:17"/>
    <d v="2015-07-11T17:17:17"/>
    <b v="0"/>
    <n v="119"/>
    <b v="1"/>
    <s v="film &amp; video/television"/>
    <x v="0"/>
    <x v="0"/>
    <n v="0.78113904274960944"/>
    <n v="118.33613445378151"/>
    <m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d v="2014-07-17T11:50:46"/>
    <d v="2014-06-17T11:50:46"/>
    <b v="0"/>
    <n v="52"/>
    <b v="1"/>
    <s v="film &amp; video/television"/>
    <x v="0"/>
    <x v="0"/>
    <n v="0.86051114361930992"/>
    <n v="223.48076923076923"/>
    <m/>
    <m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d v="2014-04-04T17:00:00"/>
    <d v="2014-03-21T08:10:45"/>
    <b v="0"/>
    <n v="117"/>
    <b v="1"/>
    <s v="film &amp; video/television"/>
    <x v="0"/>
    <x v="0"/>
    <n v="0.91213134691395559"/>
    <n v="28.111111111111111"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d v="2015-12-25T12:07:01"/>
    <d v="2015-11-25T12:07:01"/>
    <b v="0"/>
    <n v="52"/>
    <b v="1"/>
    <s v="film &amp; video/television"/>
    <x v="0"/>
    <x v="0"/>
    <n v="0.99009900990099009"/>
    <n v="194.23076923076923"/>
    <m/>
    <m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d v="2016-05-27T18:15:16"/>
    <d v="2016-05-06T18:15:16"/>
    <b v="0"/>
    <n v="86"/>
    <b v="1"/>
    <s v="film &amp; video/television"/>
    <x v="0"/>
    <x v="0"/>
    <n v="0.77547339945897209"/>
    <n v="128.95348837209303"/>
    <m/>
    <m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d v="2015-06-08T11:00:00"/>
    <d v="2015-05-25T08:10:24"/>
    <b v="0"/>
    <n v="174"/>
    <b v="1"/>
    <s v="film &amp; video/television"/>
    <x v="0"/>
    <x v="0"/>
    <n v="0.93229227362778233"/>
    <n v="49.316091954022987"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d v="2015-04-25T14:59:22"/>
    <d v="2015-03-26T14:59:22"/>
    <b v="0"/>
    <n v="69"/>
    <b v="1"/>
    <s v="film &amp; video/television"/>
    <x v="0"/>
    <x v="0"/>
    <n v="0.98135426889106969"/>
    <n v="221.52173913043478"/>
    <m/>
    <m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d v="2014-11-19T13:52:52"/>
    <d v="2014-10-20T12:52:52"/>
    <b v="0"/>
    <n v="75"/>
    <b v="1"/>
    <s v="film &amp; video/television"/>
    <x v="0"/>
    <x v="0"/>
    <n v="0.97172286463900492"/>
    <n v="137.21333333333334"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d v="2015-09-14T16:00:00"/>
    <d v="2015-08-14T00:39:36"/>
    <b v="0"/>
    <n v="33"/>
    <b v="1"/>
    <s v="film &amp; video/television"/>
    <x v="0"/>
    <x v="0"/>
    <n v="0.99874457806537187"/>
    <n v="606.82242424242418"/>
    <m/>
    <m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d v="2014-03-22T19:00:00"/>
    <d v="2014-03-03T16:38:37"/>
    <b v="0"/>
    <n v="108"/>
    <b v="1"/>
    <s v="film &amp; video/shorts"/>
    <x v="0"/>
    <x v="1"/>
    <n v="0.96808961498000357"/>
    <n v="43.040092592592593"/>
    <m/>
    <m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d v="2013-06-06T14:32:37"/>
    <d v="2013-05-15T14:32:37"/>
    <b v="0"/>
    <n v="23"/>
    <b v="1"/>
    <s v="film &amp; video/shorts"/>
    <x v="0"/>
    <x v="1"/>
    <n v="0.67430883344571813"/>
    <n v="322.39130434782606"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d v="2013-03-03T14:11:18"/>
    <d v="2013-02-06T14:11:18"/>
    <b v="0"/>
    <n v="48"/>
    <b v="1"/>
    <s v="film &amp; video/shorts"/>
    <x v="0"/>
    <x v="1"/>
    <n v="0.64627315812149932"/>
    <n v="96.708333333333329"/>
    <m/>
    <m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d v="2013-12-27T23:59:00"/>
    <d v="2013-12-04T16:53:33"/>
    <b v="0"/>
    <n v="64"/>
    <b v="1"/>
    <s v="film &amp; video/shorts"/>
    <x v="0"/>
    <x v="1"/>
    <n v="0.88091368367270539"/>
    <n v="35.474531249999998"/>
    <m/>
    <m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d v="2013-07-07T19:26:21"/>
    <d v="2013-06-07T19:26:21"/>
    <b v="0"/>
    <n v="24"/>
    <b v="1"/>
    <s v="film &amp; video/shorts"/>
    <x v="0"/>
    <x v="1"/>
    <n v="0.57692307692307687"/>
    <n v="86.666666666666671"/>
    <m/>
    <m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d v="2014-08-11T00:59:00"/>
    <d v="2014-07-15T14:42:34"/>
    <b v="0"/>
    <n v="57"/>
    <b v="1"/>
    <s v="film &amp; video/shorts"/>
    <x v="0"/>
    <x v="1"/>
    <n v="0.92998538594393521"/>
    <n v="132.05263157894737"/>
    <m/>
    <m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d v="2016-07-18T15:23:40"/>
    <d v="2016-06-18T15:23:40"/>
    <b v="0"/>
    <n v="26"/>
    <b v="1"/>
    <s v="film &amp; video/shorts"/>
    <x v="0"/>
    <x v="1"/>
    <n v="0.84317032040472173"/>
    <n v="91.230769230769226"/>
    <m/>
    <m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d v="2012-07-15T09:00:04"/>
    <d v="2012-06-15T09:00:04"/>
    <b v="0"/>
    <n v="20"/>
    <b v="1"/>
    <s v="film &amp; video/shorts"/>
    <x v="0"/>
    <x v="1"/>
    <n v="0.86021505376344087"/>
    <n v="116.25"/>
    <m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d v="2014-02-23T08:39:51"/>
    <d v="2014-01-24T08:39:51"/>
    <b v="0"/>
    <n v="36"/>
    <b v="1"/>
    <s v="film &amp; video/shorts"/>
    <x v="0"/>
    <x v="1"/>
    <n v="0.78636959370904325"/>
    <n v="21.194444444444443"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d v="2011-10-02T01:59:00"/>
    <d v="2011-08-30T23:30:25"/>
    <b v="0"/>
    <n v="178"/>
    <b v="1"/>
    <s v="film &amp; video/shorts"/>
    <x v="0"/>
    <x v="1"/>
    <n v="0.90136945060630624"/>
    <n v="62.327134831460668"/>
    <m/>
    <m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d v="2011-09-04T16:30:45"/>
    <d v="2011-07-06T16:30:45"/>
    <b v="0"/>
    <n v="17"/>
    <b v="1"/>
    <s v="film &amp; video/shorts"/>
    <x v="0"/>
    <x v="1"/>
    <n v="0.78616352201257866"/>
    <n v="37.411764705882355"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d v="2012-05-28T01:30:57"/>
    <d v="2012-03-29T01:30:57"/>
    <b v="0"/>
    <n v="32"/>
    <b v="1"/>
    <s v="film &amp; video/shorts"/>
    <x v="0"/>
    <x v="1"/>
    <n v="0.80681308830121024"/>
    <n v="69.71875"/>
    <m/>
    <m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d v="2012-11-14T19:00:00"/>
    <d v="2012-10-25T19:14:41"/>
    <b v="0"/>
    <n v="41"/>
    <b v="1"/>
    <s v="film &amp; video/shorts"/>
    <x v="0"/>
    <x v="1"/>
    <n v="0.92243186582809222"/>
    <n v="58.170731707317074"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d v="2011-05-02T22:59:00"/>
    <d v="2011-02-13T13:09:44"/>
    <b v="0"/>
    <n v="18"/>
    <b v="1"/>
    <s v="film &amp; video/shorts"/>
    <x v="0"/>
    <x v="1"/>
    <n v="1"/>
    <n v="50"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d v="2016-01-21T06:41:35"/>
    <d v="2015-12-22T06:41:35"/>
    <b v="0"/>
    <n v="29"/>
    <b v="1"/>
    <s v="film &amp; video/shorts"/>
    <x v="0"/>
    <x v="1"/>
    <n v="0.88548861261644185"/>
    <n v="19.471034482758618"/>
    <m/>
    <m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d v="2013-04-23T00:01:12"/>
    <d v="2013-03-24T00:01:12"/>
    <b v="0"/>
    <n v="47"/>
    <b v="1"/>
    <s v="film &amp; video/shorts"/>
    <x v="0"/>
    <x v="1"/>
    <n v="0.86633663366336633"/>
    <n v="85.957446808510639"/>
    <m/>
    <m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d v="2011-12-27T12:35:58"/>
    <d v="2011-10-28T11:35:58"/>
    <b v="0"/>
    <n v="15"/>
    <b v="1"/>
    <s v="film &amp; video/shorts"/>
    <x v="0"/>
    <x v="1"/>
    <n v="0.65217391304347827"/>
    <n v="30.666666666666668"/>
    <m/>
    <m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d v="2012-05-20T21:59:00"/>
    <d v="2012-03-28T22:28:37"/>
    <b v="0"/>
    <n v="26"/>
    <b v="1"/>
    <s v="film &amp; video/shorts"/>
    <x v="0"/>
    <x v="1"/>
    <n v="0.25477707006369427"/>
    <n v="60.384615384615387"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d v="2016-09-01T12:32:01"/>
    <d v="2016-08-22T12:32:01"/>
    <b v="0"/>
    <n v="35"/>
    <b v="1"/>
    <s v="film &amp; video/shorts"/>
    <x v="0"/>
    <x v="1"/>
    <n v="3.7009622501850484E-2"/>
    <n v="38.6"/>
    <m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d v="2014-04-25T13:38:13"/>
    <d v="2014-03-26T13:38:13"/>
    <b v="0"/>
    <n v="41"/>
    <b v="1"/>
    <s v="film &amp; video/shorts"/>
    <x v="0"/>
    <x v="1"/>
    <n v="0.78740157480314965"/>
    <n v="40.268292682926827"/>
    <m/>
    <m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d v="2013-12-09T21:00:56"/>
    <d v="2013-11-04T21:00:56"/>
    <b v="0"/>
    <n v="47"/>
    <b v="1"/>
    <s v="film &amp; video/shorts"/>
    <x v="0"/>
    <x v="1"/>
    <n v="0.93240093240093236"/>
    <n v="273.82978723404256"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d v="2012-07-13T22:02:00"/>
    <d v="2012-07-09T22:48:47"/>
    <b v="0"/>
    <n v="28"/>
    <b v="1"/>
    <s v="film &amp; video/shorts"/>
    <x v="0"/>
    <x v="1"/>
    <n v="0.50505050505050508"/>
    <n v="53.035714285714285"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d v="2011-10-09T14:41:01"/>
    <d v="2011-09-09T14:41:01"/>
    <b v="0"/>
    <n v="100"/>
    <b v="1"/>
    <s v="film &amp; video/shorts"/>
    <x v="0"/>
    <x v="1"/>
    <n v="0.99987501562304715"/>
    <n v="40.005000000000003"/>
    <m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d v="2015-02-22T06:30:00"/>
    <d v="2015-02-07T09:46:29"/>
    <b v="0"/>
    <n v="13"/>
    <b v="1"/>
    <s v="film &amp; video/shorts"/>
    <x v="0"/>
    <x v="1"/>
    <n v="0.97560975609756095"/>
    <n v="15.76923076923077"/>
    <m/>
    <m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d v="2011-05-15T13:11:26"/>
    <d v="2011-04-15T13:11:26"/>
    <b v="0"/>
    <n v="7"/>
    <b v="1"/>
    <s v="film &amp; video/shorts"/>
    <x v="0"/>
    <x v="1"/>
    <n v="1"/>
    <n v="71.428571428571431"/>
    <m/>
    <m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d v="2011-09-22T22:00:37"/>
    <d v="2011-08-23T22:00:37"/>
    <b v="0"/>
    <n v="21"/>
    <b v="1"/>
    <s v="film &amp; video/shorts"/>
    <x v="0"/>
    <x v="1"/>
    <n v="0.79681274900398402"/>
    <n v="71.714285714285708"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d v="2015-12-27T09:20:45"/>
    <d v="2015-10-14T08:20:45"/>
    <b v="0"/>
    <n v="17"/>
    <b v="1"/>
    <s v="film &amp; video/shorts"/>
    <x v="0"/>
    <x v="1"/>
    <n v="0.93926111458985595"/>
    <n v="375.76470588235293"/>
    <m/>
    <m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d v="2010-06-02T20:41:00"/>
    <d v="2010-05-24T07:56:43"/>
    <b v="0"/>
    <n v="25"/>
    <b v="1"/>
    <s v="film &amp; video/shorts"/>
    <x v="0"/>
    <x v="1"/>
    <n v="0.95602294455066916"/>
    <n v="104.6"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d v="2014-06-22T10:48:51"/>
    <d v="2014-05-27T10:48:51"/>
    <b v="0"/>
    <n v="60"/>
    <b v="1"/>
    <s v="film &amp; video/shorts"/>
    <x v="0"/>
    <x v="1"/>
    <n v="0.97222222222222221"/>
    <n v="60"/>
    <m/>
    <m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d v="2013-06-02T13:03:12"/>
    <d v="2013-05-08T13:03:12"/>
    <b v="0"/>
    <n v="56"/>
    <b v="1"/>
    <s v="film &amp; video/shorts"/>
    <x v="0"/>
    <x v="1"/>
    <n v="0.86906141367323286"/>
    <n v="123.28571428571429"/>
    <m/>
    <m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d v="2011-07-12T02:08:19"/>
    <d v="2011-06-12T02:08:19"/>
    <b v="0"/>
    <n v="16"/>
    <b v="1"/>
    <s v="film &amp; video/shorts"/>
    <x v="0"/>
    <x v="1"/>
    <n v="0.99601593625498008"/>
    <n v="31.375"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d v="2011-05-17T04:39:24"/>
    <d v="2011-03-17T04:39:24"/>
    <b v="0"/>
    <n v="46"/>
    <b v="1"/>
    <s v="film &amp; video/shorts"/>
    <x v="0"/>
    <x v="1"/>
    <n v="0.83333333333333337"/>
    <n v="78.260869565217391"/>
    <m/>
    <m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d v="2017-02-01T03:00:00"/>
    <d v="2016-12-16T23:46:23"/>
    <b v="0"/>
    <n v="43"/>
    <b v="1"/>
    <s v="film &amp; video/shorts"/>
    <x v="0"/>
    <x v="1"/>
    <n v="0.95057034220532322"/>
    <n v="122.32558139534883"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d v="2012-07-03T16:00:00"/>
    <d v="2012-06-05T15:35:37"/>
    <b v="0"/>
    <n v="15"/>
    <b v="1"/>
    <s v="film &amp; video/shorts"/>
    <x v="0"/>
    <x v="1"/>
    <n v="0.9041591320072333"/>
    <n v="73.733333333333334"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d v="2014-04-07T12:13:42"/>
    <d v="2014-03-18T12:13:42"/>
    <b v="0"/>
    <n v="12"/>
    <b v="1"/>
    <s v="film &amp; video/shorts"/>
    <x v="0"/>
    <x v="1"/>
    <n v="0.96153846153846156"/>
    <n v="21.666666666666668"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d v="2012-02-25T19:07:21"/>
    <d v="2012-01-26T19:07:21"/>
    <b v="0"/>
    <n v="21"/>
    <b v="1"/>
    <s v="film &amp; video/shorts"/>
    <x v="0"/>
    <x v="1"/>
    <n v="0.76086956521739135"/>
    <n v="21.904761904761905"/>
    <m/>
    <m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d v="2010-07-31T22:00:00"/>
    <d v="2010-05-26T10:54:01"/>
    <b v="0"/>
    <n v="34"/>
    <b v="1"/>
    <s v="film &amp; video/shorts"/>
    <x v="0"/>
    <x v="1"/>
    <n v="0.87209302325581395"/>
    <n v="50.588235294117645"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d v="2011-07-11T22:14:42"/>
    <d v="2011-06-11T22:14:42"/>
    <b v="0"/>
    <n v="8"/>
    <b v="1"/>
    <s v="film &amp; video/shorts"/>
    <x v="0"/>
    <x v="1"/>
    <n v="0.94117647058823528"/>
    <n v="53.125"/>
    <m/>
    <m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d v="2012-12-07T18:30:00"/>
    <d v="2012-11-01T14:04:34"/>
    <b v="0"/>
    <n v="60"/>
    <b v="1"/>
    <s v="film &amp; video/shorts"/>
    <x v="0"/>
    <x v="1"/>
    <n v="0.94117647058823528"/>
    <n v="56.666666666666664"/>
    <m/>
    <m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d v="2014-01-22T16:39:59"/>
    <d v="2013-12-23T16:39:59"/>
    <b v="0"/>
    <n v="39"/>
    <b v="1"/>
    <s v="film &amp; video/shorts"/>
    <x v="0"/>
    <x v="1"/>
    <n v="0.94322419181407169"/>
    <n v="40.776666666666664"/>
    <m/>
    <m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d v="2012-11-04T14:04:46"/>
    <d v="2012-10-15T13:04:46"/>
    <b v="0"/>
    <n v="26"/>
    <b v="1"/>
    <s v="film &amp; video/shorts"/>
    <x v="0"/>
    <x v="1"/>
    <n v="1"/>
    <n v="192.30769230769232"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d v="2013-01-24T13:38:30"/>
    <d v="2012-12-31T13:38:30"/>
    <b v="0"/>
    <n v="35"/>
    <b v="1"/>
    <s v="film &amp; video/shorts"/>
    <x v="0"/>
    <x v="1"/>
    <n v="1"/>
    <n v="100"/>
    <m/>
    <m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d v="2010-12-22T22:08:53"/>
    <d v="2010-11-22T22:08:53"/>
    <b v="0"/>
    <n v="65"/>
    <b v="1"/>
    <s v="film &amp; video/shorts"/>
    <x v="0"/>
    <x v="1"/>
    <n v="0.78277886497064575"/>
    <n v="117.92307692307692"/>
    <m/>
    <m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d v="2014-03-07T14:20:30"/>
    <d v="2014-02-12T14:20:30"/>
    <b v="0"/>
    <n v="49"/>
    <b v="1"/>
    <s v="film &amp; video/shorts"/>
    <x v="0"/>
    <x v="1"/>
    <n v="0.95098756400877837"/>
    <n v="27.897959183673468"/>
    <m/>
    <m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d v="2011-04-02T20:00:00"/>
    <d v="2011-03-10T11:41:06"/>
    <b v="0"/>
    <n v="10"/>
    <b v="1"/>
    <s v="film &amp; video/shorts"/>
    <x v="0"/>
    <x v="1"/>
    <n v="0.83333333333333337"/>
    <n v="60"/>
    <m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d v="2016-05-13T19:00:00"/>
    <d v="2016-04-25T12:23:40"/>
    <b v="0"/>
    <n v="60"/>
    <b v="1"/>
    <s v="film &amp; video/shorts"/>
    <x v="0"/>
    <x v="1"/>
    <n v="0.93101988997037666"/>
    <n v="39.383333333333333"/>
    <m/>
    <m/>
  </r>
  <r>
    <n v="106"/>
    <s v="LOST WEEKEND"/>
    <s v="A Boy. A Girl. A Car. A Serial Killer."/>
    <n v="5000"/>
    <n v="5025"/>
    <x v="0"/>
    <s v="US"/>
    <s v="USD"/>
    <n v="1333391901"/>
    <n v="1332182301"/>
    <d v="2012-04-02T13:38:21"/>
    <d v="2012-03-19T13:38:21"/>
    <b v="0"/>
    <n v="27"/>
    <b v="1"/>
    <s v="film &amp; video/shorts"/>
    <x v="0"/>
    <x v="1"/>
    <n v="0.99502487562189057"/>
    <n v="186.11111111111111"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d v="2011-04-24T18:34:47"/>
    <d v="2011-04-02T18:34:47"/>
    <b v="0"/>
    <n v="69"/>
    <b v="1"/>
    <s v="film &amp; video/shorts"/>
    <x v="0"/>
    <x v="1"/>
    <n v="0.97592713077423554"/>
    <n v="111.37681159420291"/>
    <m/>
    <m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d v="2013-05-31T09:42:50"/>
    <d v="2013-04-01T09:42:50"/>
    <b v="0"/>
    <n v="47"/>
    <b v="1"/>
    <s v="film &amp; video/shorts"/>
    <x v="0"/>
    <x v="1"/>
    <n v="0.40540540540540543"/>
    <n v="78.723404255319153"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d v="2011-02-25T19:37:10"/>
    <d v="2011-01-26T19:37:10"/>
    <b v="0"/>
    <n v="47"/>
    <b v="1"/>
    <s v="film &amp; video/shorts"/>
    <x v="0"/>
    <x v="1"/>
    <n v="0.45558086560364464"/>
    <n v="46.702127659574465"/>
    <m/>
    <m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d v="2013-11-14T00:59:00"/>
    <d v="2013-10-10T17:47:33"/>
    <b v="0"/>
    <n v="26"/>
    <b v="1"/>
    <s v="film &amp; video/shorts"/>
    <x v="0"/>
    <x v="1"/>
    <n v="0.76470588235294112"/>
    <n v="65.384615384615387"/>
    <m/>
    <m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d v="2015-05-31T02:59:47"/>
    <d v="2015-05-01T02:59:47"/>
    <b v="0"/>
    <n v="53"/>
    <b v="1"/>
    <s v="film &amp; video/shorts"/>
    <x v="0"/>
    <x v="1"/>
    <n v="0.64695009242144175"/>
    <n v="102.0754716981132"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d v="2014-04-12T21:00:00"/>
    <d v="2014-03-19T20:01:58"/>
    <b v="0"/>
    <n v="81"/>
    <b v="1"/>
    <s v="film &amp; video/shorts"/>
    <x v="0"/>
    <x v="1"/>
    <n v="0.96153846153846156"/>
    <n v="64.197530864197532"/>
    <m/>
    <m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d v="2011-08-06T10:00:00"/>
    <d v="2011-07-29T13:12:08"/>
    <b v="0"/>
    <n v="78"/>
    <b v="1"/>
    <s v="film &amp; video/shorts"/>
    <x v="0"/>
    <x v="1"/>
    <n v="0.70921985815602839"/>
    <n v="90.384615384615387"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d v="2012-01-13T01:34:48"/>
    <d v="2011-11-14T01:34:48"/>
    <b v="0"/>
    <n v="35"/>
    <b v="1"/>
    <s v="film &amp; video/shorts"/>
    <x v="0"/>
    <x v="1"/>
    <n v="0.967741935483871"/>
    <n v="88.571428571428569"/>
    <m/>
    <m/>
  </r>
  <r>
    <n v="115"/>
    <s v="The World's Greatest Lover"/>
    <s v="Never judge a book (or a lover) by their cover."/>
    <n v="450"/>
    <n v="632"/>
    <x v="0"/>
    <s v="US"/>
    <s v="USD"/>
    <n v="1328377444"/>
    <n v="1326217444"/>
    <d v="2012-02-04T12:44:04"/>
    <d v="2012-01-10T12:44:04"/>
    <b v="0"/>
    <n v="22"/>
    <b v="1"/>
    <s v="film &amp; video/shorts"/>
    <x v="0"/>
    <x v="1"/>
    <n v="0.71202531645569622"/>
    <n v="28.727272727272727"/>
    <m/>
    <m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d v="2011-04-08T05:55:55"/>
    <d v="2011-02-21T06:55:55"/>
    <b v="0"/>
    <n v="57"/>
    <b v="1"/>
    <s v="film &amp; video/shorts"/>
    <x v="0"/>
    <x v="1"/>
    <n v="0.87983911513323276"/>
    <n v="69.78947368421052"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d v="2010-06-09T14:00:00"/>
    <d v="2010-03-11T15:02:24"/>
    <b v="0"/>
    <n v="27"/>
    <b v="1"/>
    <s v="film &amp; video/shorts"/>
    <x v="0"/>
    <x v="1"/>
    <n v="0.9950864840719823"/>
    <n v="167.48962962962963"/>
    <m/>
    <m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d v="2011-07-28T20:17:16"/>
    <d v="2011-06-28T20:17:16"/>
    <b v="0"/>
    <n v="39"/>
    <b v="1"/>
    <s v="film &amp; video/shorts"/>
    <x v="0"/>
    <x v="1"/>
    <n v="0.88470834704631274"/>
    <n v="144.91230769230768"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d v="2011-08-13T18:00:00"/>
    <d v="2011-07-14T20:39:46"/>
    <b v="0"/>
    <n v="37"/>
    <b v="1"/>
    <s v="film &amp; video/shorts"/>
    <x v="0"/>
    <x v="1"/>
    <n v="0.95641682116476856"/>
    <n v="91.840540540540545"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d v="2016-10-02T20:11:47"/>
    <d v="2016-09-02T20:11:47"/>
    <b v="0"/>
    <n v="1"/>
    <b v="0"/>
    <s v="film &amp; video/science fiction"/>
    <x v="0"/>
    <x v="2"/>
    <n v="7000"/>
    <n v="10"/>
    <m/>
    <m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d v="2015-04-18T05:16:00"/>
    <d v="2015-04-02T11:55:10"/>
    <b v="0"/>
    <n v="1"/>
    <b v="0"/>
    <s v="film &amp; video/science fiction"/>
    <x v="0"/>
    <x v="2"/>
    <n v="3000"/>
    <n v="1"/>
    <m/>
    <m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d v="2016-10-10T05:21:47"/>
    <d v="2016-08-11T05:21:47"/>
    <b v="0"/>
    <n v="0"/>
    <b v="0"/>
    <s v="film &amp; video/science fiction"/>
    <x v="0"/>
    <x v="2"/>
    <s v="N/A"/>
    <s v="N/A"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d v="2014-10-28T17:00:00"/>
    <d v="2014-09-22T13:46:04"/>
    <b v="0"/>
    <n v="6"/>
    <b v="0"/>
    <s v="film &amp; video/science fiction"/>
    <x v="0"/>
    <x v="2"/>
    <n v="364.23841059602648"/>
    <n v="25.166666666666668"/>
    <m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d v="2015-05-15T17:17:22"/>
    <d v="2015-04-20T17:17:22"/>
    <b v="0"/>
    <n v="0"/>
    <b v="0"/>
    <s v="film &amp; video/science fiction"/>
    <x v="0"/>
    <x v="2"/>
    <s v="N/A"/>
    <s v="N/A"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d v="2017-02-03T18:51:20"/>
    <d v="2016-12-05T18:51:20"/>
    <b v="0"/>
    <n v="6"/>
    <b v="0"/>
    <s v="film &amp; video/science fiction"/>
    <x v="0"/>
    <x v="2"/>
    <n v="7.1428571428571432"/>
    <n v="11.666666666666666"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d v="2015-06-10T21:00:00"/>
    <d v="2015-05-11T09:08:57"/>
    <b v="0"/>
    <n v="13"/>
    <b v="0"/>
    <s v="film &amp; video/science fiction"/>
    <x v="0"/>
    <x v="2"/>
    <n v="18.024513338139869"/>
    <n v="106.69230769230769"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d v="2015-04-03T08:59:01"/>
    <d v="2015-03-04T09:59:01"/>
    <b v="0"/>
    <n v="4"/>
    <b v="0"/>
    <s v="film &amp; video/science fiction"/>
    <x v="0"/>
    <x v="2"/>
    <n v="42.10526315789474"/>
    <n v="47.5"/>
    <m/>
    <m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d v="2016-10-20T00:28:13"/>
    <d v="2016-09-15T00:28:13"/>
    <b v="0"/>
    <n v="6"/>
    <b v="0"/>
    <s v="film &amp; video/science fiction"/>
    <x v="0"/>
    <x v="2"/>
    <n v="53.561863952865558"/>
    <n v="311.16666666666669"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d v="2014-10-30T17:29:43"/>
    <d v="2014-08-31T17:29:43"/>
    <b v="0"/>
    <n v="0"/>
    <b v="0"/>
    <s v="film &amp; video/science fiction"/>
    <x v="0"/>
    <x v="2"/>
    <s v="N/A"/>
    <s v="N/A"/>
    <m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d v="2014-06-16T15:16:00"/>
    <d v="2014-05-19T16:58:12"/>
    <b v="0"/>
    <n v="0"/>
    <b v="0"/>
    <s v="film &amp; video/science fiction"/>
    <x v="0"/>
    <x v="2"/>
    <s v="N/A"/>
    <s v="N/A"/>
    <m/>
    <m/>
  </r>
  <r>
    <n v="131"/>
    <s v="I (Canceled)"/>
    <s v="I"/>
    <n v="1200"/>
    <n v="0"/>
    <x v="1"/>
    <s v="US"/>
    <s v="USD"/>
    <n v="1467763200"/>
    <n v="1466453161"/>
    <d v="2016-07-05T19:00:00"/>
    <d v="2016-06-20T15:06:01"/>
    <b v="0"/>
    <n v="0"/>
    <b v="0"/>
    <s v="film &amp; video/science fiction"/>
    <x v="0"/>
    <x v="2"/>
    <s v="N/A"/>
    <s v="N/A"/>
    <m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d v="2014-11-07T15:30:07"/>
    <d v="2014-09-23T14:30:07"/>
    <b v="0"/>
    <n v="81"/>
    <b v="0"/>
    <s v="film &amp; video/science fiction"/>
    <x v="0"/>
    <x v="2"/>
    <n v="10.450685826257349"/>
    <n v="94.506172839506178"/>
    <m/>
    <m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d v="2016-05-31T12:31:00"/>
    <d v="2016-05-01T14:23:04"/>
    <b v="0"/>
    <n v="0"/>
    <b v="0"/>
    <s v="film &amp; video/science fiction"/>
    <x v="0"/>
    <x v="2"/>
    <s v="N/A"/>
    <s v="N/A"/>
    <m/>
    <m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d v="2015-09-04T12:00:00"/>
    <d v="2015-08-05T16:50:18"/>
    <b v="0"/>
    <n v="0"/>
    <b v="0"/>
    <s v="film &amp; video/science fiction"/>
    <x v="0"/>
    <x v="2"/>
    <s v="N/A"/>
    <s v="N/A"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d v="2014-07-01T14:00:00"/>
    <d v="2014-05-29T04:09:57"/>
    <b v="0"/>
    <n v="5"/>
    <b v="0"/>
    <s v="film &amp; video/science fiction"/>
    <x v="0"/>
    <x v="2"/>
    <n v="7.4441687344913152"/>
    <n v="80.599999999999994"/>
    <m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d v="2015-05-16T05:16:00"/>
    <d v="2015-04-02T04:50:34"/>
    <b v="0"/>
    <n v="0"/>
    <b v="0"/>
    <s v="film &amp; video/science fiction"/>
    <x v="0"/>
    <x v="2"/>
    <s v="N/A"/>
    <s v="N/A"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d v="2015-10-12T08:46:33"/>
    <d v="2015-08-23T08:46:33"/>
    <b v="0"/>
    <n v="0"/>
    <b v="0"/>
    <s v="film &amp; video/science fiction"/>
    <x v="0"/>
    <x v="2"/>
    <s v="N/A"/>
    <s v="N/A"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d v="2015-07-31T23:59:00"/>
    <d v="2015-07-01T01:10:41"/>
    <b v="0"/>
    <n v="58"/>
    <b v="0"/>
    <s v="film &amp; video/science fiction"/>
    <x v="0"/>
    <x v="2"/>
    <n v="31.833616298811545"/>
    <n v="81.241379310344826"/>
    <m/>
    <m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d v="2015-07-12T17:06:12"/>
    <d v="2015-07-02T17:06:12"/>
    <b v="0"/>
    <n v="1"/>
    <b v="0"/>
    <s v="film &amp; video/science fiction"/>
    <x v="0"/>
    <x v="2"/>
    <n v="1"/>
    <n v="500"/>
    <m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d v="2015-03-19T22:45:32"/>
    <d v="2015-02-17T23:45:32"/>
    <b v="0"/>
    <n v="0"/>
    <b v="0"/>
    <s v="film &amp; video/science fiction"/>
    <x v="0"/>
    <x v="2"/>
    <s v="N/A"/>
    <s v="N/A"/>
    <m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d v="2015-05-30T22:40:23"/>
    <d v="2015-04-15T22:40:23"/>
    <b v="0"/>
    <n v="28"/>
    <b v="0"/>
    <s v="film &amp; video/science fiction"/>
    <x v="0"/>
    <x v="2"/>
    <n v="9.2807424593967518"/>
    <n v="46.178571428571431"/>
    <m/>
    <m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d v="2014-11-16T17:26:18"/>
    <d v="2014-10-26T16:26:18"/>
    <b v="0"/>
    <n v="1"/>
    <b v="0"/>
    <s v="film &amp; video/science fiction"/>
    <x v="0"/>
    <x v="2"/>
    <n v="300"/>
    <n v="10"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d v="2016-09-03T00:55:00"/>
    <d v="2016-07-07T20:32:22"/>
    <b v="0"/>
    <n v="0"/>
    <b v="0"/>
    <s v="film &amp; video/science fiction"/>
    <x v="0"/>
    <x v="2"/>
    <s v="N/A"/>
    <s v="N/A"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d v="2015-04-13T12:17:52"/>
    <d v="2015-02-12T13:17:52"/>
    <b v="0"/>
    <n v="37"/>
    <b v="0"/>
    <s v="film &amp; video/science fiction"/>
    <x v="0"/>
    <x v="2"/>
    <n v="3.6231884057971016"/>
    <n v="55.945945945945944"/>
    <m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d v="2015-08-11T08:00:52"/>
    <d v="2015-07-15T08:00:52"/>
    <b v="0"/>
    <n v="9"/>
    <b v="0"/>
    <s v="film &amp; video/science fiction"/>
    <x v="0"/>
    <x v="2"/>
    <n v="13.31360946745562"/>
    <n v="37.555555555555557"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d v="2017-01-17T19:23:18"/>
    <d v="2016-11-18T19:23:18"/>
    <b v="0"/>
    <n v="3"/>
    <b v="0"/>
    <s v="film &amp; video/science fiction"/>
    <x v="0"/>
    <x v="2"/>
    <n v="173.91304347826087"/>
    <n v="38.333333333333336"/>
    <m/>
    <m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d v="2015-01-08T13:18:00"/>
    <d v="2014-11-26T13:25:40"/>
    <b v="0"/>
    <n v="0"/>
    <b v="0"/>
    <s v="film &amp; video/science fiction"/>
    <x v="0"/>
    <x v="2"/>
    <s v="N/A"/>
    <s v="N/A"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d v="2016-02-27T01:45:36"/>
    <d v="2016-01-28T01:45:36"/>
    <b v="0"/>
    <n v="2"/>
    <b v="0"/>
    <s v="film &amp; video/science fiction"/>
    <x v="0"/>
    <x v="2"/>
    <n v="1250"/>
    <n v="20"/>
    <m/>
    <m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d v="2014-12-25T03:00:00"/>
    <d v="2014-11-24T23:07:50"/>
    <b v="0"/>
    <n v="6"/>
    <b v="0"/>
    <s v="film &amp; video/science fiction"/>
    <x v="0"/>
    <x v="2"/>
    <n v="108.69565217391305"/>
    <n v="15.333333333333334"/>
    <m/>
    <m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d v="2015-05-25T22:53:02"/>
    <d v="2015-03-26T22:53:02"/>
    <b v="0"/>
    <n v="67"/>
    <b v="0"/>
    <s v="film &amp; video/science fiction"/>
    <x v="0"/>
    <x v="2"/>
    <n v="4.31721572794899"/>
    <n v="449.43283582089555"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d v="2015-06-18T08:13:11"/>
    <d v="2015-04-19T08:13:11"/>
    <b v="0"/>
    <n v="5"/>
    <b v="0"/>
    <s v="film &amp; video/science fiction"/>
    <x v="0"/>
    <x v="2"/>
    <n v="1785.7142857142858"/>
    <n v="28"/>
    <m/>
    <m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d v="2014-09-22T20:51:40"/>
    <d v="2014-08-23T20:51:40"/>
    <b v="0"/>
    <n v="2"/>
    <b v="0"/>
    <s v="film &amp; video/science fiction"/>
    <x v="0"/>
    <x v="2"/>
    <n v="12666.666666666666"/>
    <n v="15"/>
    <m/>
    <m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d v="2014-12-02T10:04:04"/>
    <d v="2014-10-21T09:04:04"/>
    <b v="0"/>
    <n v="10"/>
    <b v="0"/>
    <s v="film &amp; video/science fiction"/>
    <x v="0"/>
    <x v="2"/>
    <n v="139.27576601671308"/>
    <n v="35.9"/>
    <m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d v="2015-06-03T08:08:15"/>
    <d v="2015-04-21T08:08:15"/>
    <b v="0"/>
    <n v="3"/>
    <b v="0"/>
    <s v="film &amp; video/science fiction"/>
    <x v="0"/>
    <x v="2"/>
    <n v="37.5"/>
    <n v="13.333333333333334"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d v="2015-07-23T08:25:35"/>
    <d v="2015-06-13T08:25:35"/>
    <b v="0"/>
    <n v="4"/>
    <b v="0"/>
    <s v="film &amp; video/science fiction"/>
    <x v="0"/>
    <x v="2"/>
    <n v="16666.666666666668"/>
    <n v="20.25"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d v="2014-08-02T21:59:56"/>
    <d v="2014-06-03T21:59:56"/>
    <b v="0"/>
    <n v="15"/>
    <b v="0"/>
    <s v="film &amp; video/science fiction"/>
    <x v="0"/>
    <x v="2"/>
    <n v="19.607843137254903"/>
    <n v="119"/>
    <m/>
    <m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d v="2016-02-26T16:52:52"/>
    <d v="2016-01-27T16:52:52"/>
    <b v="0"/>
    <n v="2"/>
    <b v="0"/>
    <s v="film &amp; video/science fiction"/>
    <x v="0"/>
    <x v="2"/>
    <n v="374.375"/>
    <n v="4"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d v="2014-10-21T20:50:28"/>
    <d v="2014-09-21T20:50:28"/>
    <b v="0"/>
    <n v="0"/>
    <b v="0"/>
    <s v="film &amp; video/science fiction"/>
    <x v="0"/>
    <x v="2"/>
    <s v="N/A"/>
    <s v="N/A"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d v="2016-07-03T05:25:45"/>
    <d v="2016-05-24T05:25:45"/>
    <b v="0"/>
    <n v="1"/>
    <b v="0"/>
    <s v="film &amp; video/science fiction"/>
    <x v="0"/>
    <x v="2"/>
    <n v="50000"/>
    <n v="10"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d v="2015-08-15T16:54:51"/>
    <d v="2015-06-16T16:54:51"/>
    <b v="0"/>
    <n v="0"/>
    <b v="0"/>
    <s v="film &amp; video/drama"/>
    <x v="0"/>
    <x v="3"/>
    <s v="N/A"/>
    <s v="N/A"/>
    <m/>
    <m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d v="2014-07-02T11:29:55"/>
    <d v="2014-06-02T11:29:55"/>
    <b v="0"/>
    <n v="1"/>
    <b v="0"/>
    <s v="film &amp; video/drama"/>
    <x v="0"/>
    <x v="3"/>
    <n v="10000"/>
    <n v="5"/>
    <m/>
    <m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d v="2014-08-16T18:42:00"/>
    <d v="2014-07-14T22:02:36"/>
    <b v="0"/>
    <n v="10"/>
    <b v="0"/>
    <s v="film &amp; video/drama"/>
    <x v="0"/>
    <x v="3"/>
    <n v="6.4367816091954024"/>
    <n v="43.5"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d v="2015-09-30T19:00:00"/>
    <d v="2015-08-27T18:04:14"/>
    <b v="0"/>
    <n v="0"/>
    <b v="0"/>
    <s v="film &amp; video/drama"/>
    <x v="0"/>
    <x v="3"/>
    <s v="N/A"/>
    <s v="N/A"/>
    <m/>
    <m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d v="2014-09-19T13:18:21"/>
    <d v="2014-07-21T13:18:21"/>
    <b v="0"/>
    <n v="7"/>
    <b v="0"/>
    <s v="film &amp; video/drama"/>
    <x v="0"/>
    <x v="3"/>
    <n v="187.5"/>
    <n v="91.428571428571431"/>
    <m/>
    <m/>
  </r>
  <r>
    <n v="165"/>
    <s v="NET"/>
    <s v="A teacher. A boy. The beach and a heatwave that drove them all insane."/>
    <n v="17000"/>
    <n v="0"/>
    <x v="2"/>
    <s v="GB"/>
    <s v="GBP"/>
    <n v="1452613724"/>
    <n v="1450021724"/>
    <d v="2016-01-12T10:48:44"/>
    <d v="2015-12-13T10:48:44"/>
    <b v="0"/>
    <n v="0"/>
    <b v="0"/>
    <s v="film &amp; video/drama"/>
    <x v="0"/>
    <x v="3"/>
    <s v="N/A"/>
    <s v="N/A"/>
    <m/>
    <m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d v="2017-01-15T20:49:22"/>
    <d v="2016-12-16T20:49:22"/>
    <b v="0"/>
    <n v="1"/>
    <b v="0"/>
    <s v="film &amp; video/drama"/>
    <x v="0"/>
    <x v="3"/>
    <n v="1.6666666666666667"/>
    <n v="3000"/>
    <m/>
    <m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d v="2015-08-04T17:15:35"/>
    <d v="2015-06-05T17:15:35"/>
    <b v="0"/>
    <n v="2"/>
    <b v="0"/>
    <s v="film &amp; video/drama"/>
    <x v="0"/>
    <x v="3"/>
    <n v="10000"/>
    <n v="5.5"/>
    <m/>
    <m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d v="2015-03-19T14:02:50"/>
    <d v="2015-02-17T15:02:50"/>
    <b v="0"/>
    <n v="3"/>
    <b v="0"/>
    <s v="film &amp; video/drama"/>
    <x v="0"/>
    <x v="3"/>
    <n v="24.615384615384617"/>
    <n v="108.33333333333333"/>
    <m/>
    <m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d v="2014-10-18T07:07:39"/>
    <d v="2014-09-18T07:07:39"/>
    <b v="0"/>
    <n v="10"/>
    <b v="0"/>
    <s v="film &amp; video/drama"/>
    <x v="0"/>
    <x v="3"/>
    <n v="4.4642857142857144"/>
    <n v="56"/>
    <m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d v="2015-08-30T00:28:00"/>
    <d v="2015-07-31T18:28:03"/>
    <b v="0"/>
    <n v="10"/>
    <b v="0"/>
    <s v="film &amp; video/drama"/>
    <x v="0"/>
    <x v="3"/>
    <n v="30.76923076923077"/>
    <n v="32.5"/>
    <m/>
    <m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d v="2016-08-11T23:20:14"/>
    <d v="2016-06-12T23:20:14"/>
    <b v="0"/>
    <n v="1"/>
    <b v="0"/>
    <s v="film &amp; video/drama"/>
    <x v="0"/>
    <x v="3"/>
    <n v="50000"/>
    <n v="1"/>
    <m/>
    <m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d v="2015-03-19T03:28:43"/>
    <d v="2015-02-12T04:28:43"/>
    <b v="0"/>
    <n v="0"/>
    <b v="0"/>
    <s v="film &amp; video/drama"/>
    <x v="0"/>
    <x v="3"/>
    <s v="N/A"/>
    <s v="N/A"/>
    <m/>
    <m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d v="2015-02-28T08:45:08"/>
    <d v="2015-01-29T08:45:08"/>
    <b v="0"/>
    <n v="0"/>
    <b v="0"/>
    <s v="film &amp; video/drama"/>
    <x v="0"/>
    <x v="3"/>
    <s v="N/A"/>
    <s v="N/A"/>
    <m/>
    <m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d v="2015-05-08T13:12:56"/>
    <d v="2015-03-09T13:12:56"/>
    <b v="0"/>
    <n v="0"/>
    <b v="0"/>
    <s v="film &amp; video/drama"/>
    <x v="0"/>
    <x v="3"/>
    <s v="N/A"/>
    <s v="N/A"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d v="2014-08-29T13:40:11"/>
    <d v="2014-08-04T13:40:11"/>
    <b v="0"/>
    <n v="26"/>
    <b v="0"/>
    <s v="film &amp; video/drama"/>
    <x v="0"/>
    <x v="3"/>
    <n v="15.420200462606013"/>
    <n v="49.884615384615387"/>
    <m/>
    <m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d v="2015-08-05T14:46:39"/>
    <d v="2015-07-06T14:46:39"/>
    <b v="0"/>
    <n v="0"/>
    <b v="0"/>
    <s v="film &amp; video/drama"/>
    <x v="0"/>
    <x v="3"/>
    <s v="N/A"/>
    <s v="N/A"/>
    <m/>
    <m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d v="2015-03-23T19:08:46"/>
    <d v="2015-03-06T20:08:46"/>
    <b v="0"/>
    <n v="7"/>
    <b v="0"/>
    <s v="film &amp; video/drama"/>
    <x v="0"/>
    <x v="3"/>
    <n v="2.5"/>
    <n v="25.714285714285715"/>
    <m/>
    <m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d v="2015-11-26T18:55:45"/>
    <d v="2015-10-27T17:55:45"/>
    <b v="0"/>
    <n v="0"/>
    <b v="0"/>
    <s v="film &amp; video/drama"/>
    <x v="0"/>
    <x v="3"/>
    <s v="N/A"/>
    <s v="N/A"/>
    <m/>
    <m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d v="2016-03-03T20:55:55"/>
    <d v="2016-02-02T20:55:55"/>
    <b v="0"/>
    <n v="2"/>
    <b v="0"/>
    <s v="film &amp; video/drama"/>
    <x v="0"/>
    <x v="3"/>
    <n v="5"/>
    <n v="100"/>
    <m/>
    <m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d v="2015-04-13T14:00:00"/>
    <d v="2015-03-04T18:47:23"/>
    <b v="0"/>
    <n v="13"/>
    <b v="0"/>
    <s v="film &amp; video/drama"/>
    <x v="0"/>
    <x v="3"/>
    <n v="2.9925187032418954"/>
    <n v="30.846153846153847"/>
    <m/>
    <m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d v="2015-06-22T12:48:15"/>
    <d v="2015-05-23T12:48:15"/>
    <b v="0"/>
    <n v="4"/>
    <b v="0"/>
    <s v="film &amp; video/drama"/>
    <x v="0"/>
    <x v="3"/>
    <n v="4.7409972299168972"/>
    <n v="180.5"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d v="2017-01-06T19:17:12"/>
    <d v="2016-12-07T19:17:12"/>
    <b v="0"/>
    <n v="0"/>
    <b v="0"/>
    <s v="film &amp; video/drama"/>
    <x v="0"/>
    <x v="3"/>
    <s v="N/A"/>
    <s v="N/A"/>
    <m/>
    <m/>
  </r>
  <r>
    <n v="183"/>
    <s v="Three Little Words"/>
    <s v="Don't kill me until I meet my Dad"/>
    <n v="12500"/>
    <n v="4482"/>
    <x v="2"/>
    <s v="GB"/>
    <s v="GBP"/>
    <n v="1417033610"/>
    <n v="1414438010"/>
    <d v="2014-11-26T15:26:50"/>
    <d v="2014-10-27T14:26:50"/>
    <b v="0"/>
    <n v="12"/>
    <b v="0"/>
    <s v="film &amp; video/drama"/>
    <x v="0"/>
    <x v="3"/>
    <n v="2.788933511825078"/>
    <n v="373.5"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d v="2014-08-31T22:59:00"/>
    <d v="2014-07-05T13:59:22"/>
    <b v="0"/>
    <n v="2"/>
    <b v="0"/>
    <s v="film &amp; video/drama"/>
    <x v="0"/>
    <x v="3"/>
    <n v="29.411764705882351"/>
    <n v="25.5"/>
    <m/>
    <m/>
  </r>
  <r>
    <n v="185"/>
    <s v="BLANK Short Movie"/>
    <s v="Love has no boundaries!"/>
    <n v="40000"/>
    <n v="2200"/>
    <x v="2"/>
    <s v="NO"/>
    <s v="NOK"/>
    <n v="1471557139"/>
    <n v="1468965139"/>
    <d v="2016-08-18T16:52:19"/>
    <d v="2016-07-19T16:52:19"/>
    <b v="0"/>
    <n v="10"/>
    <b v="0"/>
    <s v="film &amp; video/drama"/>
    <x v="0"/>
    <x v="3"/>
    <n v="18.181818181818183"/>
    <n v="220"/>
    <m/>
    <m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d v="2017-03-03T15:00:00"/>
    <d v="2017-02-01T14:30:34"/>
    <b v="0"/>
    <n v="0"/>
    <b v="0"/>
    <s v="film &amp; video/drama"/>
    <x v="0"/>
    <x v="3"/>
    <s v="N/A"/>
    <s v="N/A"/>
    <m/>
    <m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d v="2015-07-21T01:59:00"/>
    <d v="2015-06-27T00:37:37"/>
    <b v="0"/>
    <n v="5"/>
    <b v="0"/>
    <s v="film &amp; video/drama"/>
    <x v="0"/>
    <x v="3"/>
    <n v="6.25"/>
    <n v="160"/>
    <m/>
    <m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d v="2014-09-04T23:23:35"/>
    <d v="2014-08-05T23:23:35"/>
    <b v="0"/>
    <n v="0"/>
    <b v="0"/>
    <s v="film &amp; video/drama"/>
    <x v="0"/>
    <x v="3"/>
    <s v="N/A"/>
    <s v="N/A"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d v="2016-09-03T11:34:37"/>
    <d v="2016-07-05T11:34:37"/>
    <b v="0"/>
    <n v="5"/>
    <b v="0"/>
    <s v="film &amp; video/drama"/>
    <x v="0"/>
    <x v="3"/>
    <n v="1449.2753623188405"/>
    <n v="69"/>
    <m/>
    <m/>
  </r>
  <r>
    <n v="190"/>
    <s v="REGIONRAT, the movie"/>
    <s v="Because hope can be a 4 letter word"/>
    <n v="12000"/>
    <n v="50"/>
    <x v="2"/>
    <s v="US"/>
    <s v="USD"/>
    <n v="1466091446"/>
    <n v="1465227446"/>
    <d v="2016-06-16T10:37:26"/>
    <d v="2016-06-06T10:37:26"/>
    <b v="0"/>
    <n v="1"/>
    <b v="0"/>
    <s v="film &amp; video/drama"/>
    <x v="0"/>
    <x v="3"/>
    <n v="240"/>
    <n v="50"/>
    <m/>
    <m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d v="2015-10-02T05:35:38"/>
    <d v="2015-08-23T05:35:38"/>
    <b v="0"/>
    <n v="3"/>
    <b v="0"/>
    <s v="film &amp; video/drama"/>
    <x v="0"/>
    <x v="3"/>
    <n v="20"/>
    <n v="83.333333333333329"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d v="2014-10-17T14:00:32"/>
    <d v="2014-09-17T14:00:32"/>
    <b v="0"/>
    <n v="3"/>
    <b v="0"/>
    <s v="film &amp; video/drama"/>
    <x v="0"/>
    <x v="3"/>
    <n v="58823.529411764706"/>
    <n v="5.666666666666667"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d v="2014-11-28T18:26:06"/>
    <d v="2014-09-29T17:26:06"/>
    <b v="0"/>
    <n v="0"/>
    <b v="0"/>
    <s v="film &amp; video/drama"/>
    <x v="0"/>
    <x v="3"/>
    <s v="N/A"/>
    <s v="N/A"/>
    <m/>
    <m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d v="2016-03-06T18:55:31"/>
    <d v="2016-01-06T18:55:31"/>
    <b v="0"/>
    <n v="3"/>
    <b v="0"/>
    <s v="film &amp; video/drama"/>
    <x v="0"/>
    <x v="3"/>
    <n v="833.33333333333337"/>
    <n v="1"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d v="2015-07-10T11:05:32"/>
    <d v="2015-05-11T11:05:32"/>
    <b v="0"/>
    <n v="0"/>
    <b v="0"/>
    <s v="film &amp; video/drama"/>
    <x v="0"/>
    <x v="3"/>
    <s v="N/A"/>
    <s v="N/A"/>
    <m/>
    <m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d v="2015-10-10T16:00:00"/>
    <d v="2015-09-12T08:01:38"/>
    <b v="0"/>
    <n v="19"/>
    <b v="0"/>
    <s v="film &amp; video/drama"/>
    <x v="0"/>
    <x v="3"/>
    <n v="2.3890784982935154"/>
    <n v="77.10526315789474"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d v="2017-02-17T16:00:00"/>
    <d v="2017-01-06T15:21:40"/>
    <b v="0"/>
    <n v="8"/>
    <b v="0"/>
    <s v="film &amp; video/drama"/>
    <x v="0"/>
    <x v="3"/>
    <n v="9.5419847328244281"/>
    <n v="32.75"/>
    <m/>
    <m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d v="2014-10-05T04:12:02"/>
    <d v="2014-09-05T04:12:02"/>
    <b v="0"/>
    <n v="6"/>
    <b v="0"/>
    <s v="film &amp; video/drama"/>
    <x v="0"/>
    <x v="3"/>
    <n v="89.605734767025083"/>
    <n v="46.5"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d v="2016-08-31T21:58:22"/>
    <d v="2016-08-01T21:58:22"/>
    <b v="0"/>
    <n v="0"/>
    <b v="0"/>
    <s v="film &amp; video/drama"/>
    <x v="0"/>
    <x v="3"/>
    <s v="N/A"/>
    <s v="N/A"/>
    <m/>
    <m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d v="2014-09-14T21:00:03"/>
    <d v="2014-08-15T21:00:03"/>
    <b v="0"/>
    <n v="18"/>
    <b v="0"/>
    <s v="film &amp; video/drama"/>
    <x v="0"/>
    <x v="3"/>
    <n v="3.8178867996563901"/>
    <n v="87.308333333333337"/>
    <m/>
    <m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d v="2015-02-08T14:38:49"/>
    <d v="2015-01-19T14:38:49"/>
    <b v="0"/>
    <n v="7"/>
    <b v="0"/>
    <s v="film &amp; video/drama"/>
    <x v="0"/>
    <x v="3"/>
    <n v="1.7105263157894737"/>
    <n v="54.285714285714285"/>
    <m/>
    <m/>
  </r>
  <r>
    <n v="202"/>
    <s v="Modern Gangsters"/>
    <s v="new web series created by jonney terry"/>
    <n v="6000"/>
    <n v="0"/>
    <x v="2"/>
    <s v="US"/>
    <s v="USD"/>
    <n v="1444337940"/>
    <n v="1441750564"/>
    <d v="2015-10-08T15:59:00"/>
    <d v="2015-09-08T17:16:04"/>
    <b v="0"/>
    <n v="0"/>
    <b v="0"/>
    <s v="film &amp; video/drama"/>
    <x v="0"/>
    <x v="3"/>
    <s v="N/A"/>
    <s v="N/A"/>
    <m/>
    <m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d v="2015-01-29T15:21:04"/>
    <d v="2014-11-30T15:21:04"/>
    <b v="0"/>
    <n v="8"/>
    <b v="0"/>
    <s v="film &amp; video/drama"/>
    <x v="0"/>
    <x v="3"/>
    <n v="3.3512064343163539"/>
    <n v="93.25"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d v="2016-08-04T09:00:03"/>
    <d v="2016-07-05T09:00:03"/>
    <b v="0"/>
    <n v="1293"/>
    <b v="0"/>
    <s v="film &amp; video/drama"/>
    <x v="0"/>
    <x v="3"/>
    <n v="1.9715440475799297"/>
    <n v="117.68368136117556"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d v="2015-10-06T10:10:22"/>
    <d v="2015-09-01T10:10:22"/>
    <b v="0"/>
    <n v="17"/>
    <b v="0"/>
    <s v="film &amp; video/drama"/>
    <x v="0"/>
    <x v="3"/>
    <n v="6.1538461538461542"/>
    <n v="76.470588235294116"/>
    <m/>
    <m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d v="2016-08-05T19:06:23"/>
    <d v="2016-07-15T19:06:23"/>
    <b v="0"/>
    <n v="0"/>
    <b v="0"/>
    <s v="film &amp; video/drama"/>
    <x v="0"/>
    <x v="3"/>
    <s v="N/A"/>
    <s v="N/A"/>
    <m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d v="2015-01-03T23:43:58"/>
    <d v="2014-12-04T23:43:58"/>
    <b v="0"/>
    <n v="13"/>
    <b v="0"/>
    <s v="film &amp; video/drama"/>
    <x v="0"/>
    <x v="3"/>
    <n v="6.572769953051643"/>
    <n v="163.84615384615384"/>
    <m/>
    <m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d v="2014-12-16T03:52:47"/>
    <d v="2014-11-16T03:52:47"/>
    <b v="0"/>
    <n v="0"/>
    <b v="0"/>
    <s v="film &amp; video/drama"/>
    <x v="0"/>
    <x v="3"/>
    <s v="N/A"/>
    <s v="N/A"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d v="2015-07-10T17:08:55"/>
    <d v="2015-06-10T17:08:55"/>
    <b v="0"/>
    <n v="0"/>
    <b v="0"/>
    <s v="film &amp; video/drama"/>
    <x v="0"/>
    <x v="3"/>
    <s v="N/A"/>
    <s v="N/A"/>
    <m/>
    <m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d v="2015-10-01T00:00:00"/>
    <d v="2015-09-01T20:33:12"/>
    <b v="0"/>
    <n v="33"/>
    <b v="0"/>
    <s v="film &amp; video/drama"/>
    <x v="0"/>
    <x v="3"/>
    <n v="3.9603960396039604"/>
    <n v="91.818181818181813"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d v="2015-09-18T22:50:17"/>
    <d v="2015-08-19T22:50:17"/>
    <b v="0"/>
    <n v="12"/>
    <b v="0"/>
    <s v="film &amp; video/drama"/>
    <x v="0"/>
    <x v="3"/>
    <n v="2.2421524663677128"/>
    <n v="185.83333333333334"/>
    <m/>
    <m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d v="2016-04-16T15:08:40"/>
    <d v="2016-02-16T16:08:40"/>
    <b v="0"/>
    <n v="1"/>
    <b v="0"/>
    <s v="film &amp; video/drama"/>
    <x v="0"/>
    <x v="3"/>
    <n v="6300"/>
    <n v="1"/>
    <m/>
    <m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d v="2015-08-16T09:06:41"/>
    <d v="2015-07-17T09:15:47"/>
    <b v="0"/>
    <n v="1"/>
    <b v="0"/>
    <s v="film &amp; video/drama"/>
    <x v="0"/>
    <x v="3"/>
    <n v="2500"/>
    <n v="20"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d v="2015-03-06T10:22:29"/>
    <d v="2015-01-05T10:22:29"/>
    <b v="0"/>
    <n v="1"/>
    <b v="0"/>
    <s v="film &amp; video/drama"/>
    <x v="0"/>
    <x v="3"/>
    <n v="12500"/>
    <n v="1"/>
    <m/>
    <m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d v="2016-02-17T18:59:00"/>
    <d v="2016-01-06T00:31:22"/>
    <b v="0"/>
    <n v="1"/>
    <b v="0"/>
    <s v="film &amp; video/drama"/>
    <x v="0"/>
    <x v="3"/>
    <n v="440"/>
    <n v="10"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d v="2015-04-22T17:00:37"/>
    <d v="2015-03-03T18:00:37"/>
    <b v="0"/>
    <n v="84"/>
    <b v="0"/>
    <s v="film &amp; video/drama"/>
    <x v="0"/>
    <x v="3"/>
    <n v="1.7953824200462347"/>
    <n v="331.53833333333336"/>
    <m/>
    <m/>
  </r>
  <r>
    <n v="217"/>
    <s v="Bitch"/>
    <s v="A roadmovie by paw"/>
    <n v="100000"/>
    <n v="11943"/>
    <x v="2"/>
    <s v="SE"/>
    <s v="SEK"/>
    <n v="1419780149"/>
    <n v="1417101749"/>
    <d v="2014-12-28T10:22:29"/>
    <d v="2014-11-27T10:22:29"/>
    <b v="0"/>
    <n v="38"/>
    <b v="0"/>
    <s v="film &amp; video/drama"/>
    <x v="0"/>
    <x v="3"/>
    <n v="8.3731055848614258"/>
    <n v="314.28947368421052"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d v="2015-05-15T10:04:49"/>
    <d v="2015-03-16T10:04:49"/>
    <b v="0"/>
    <n v="1"/>
    <b v="0"/>
    <s v="film &amp; video/drama"/>
    <x v="0"/>
    <x v="3"/>
    <n v="50"/>
    <n v="100"/>
    <m/>
    <m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d v="2016-04-01T01:59:00"/>
    <d v="2016-02-29T02:50:25"/>
    <b v="0"/>
    <n v="76"/>
    <b v="0"/>
    <s v="film &amp; video/drama"/>
    <x v="0"/>
    <x v="3"/>
    <n v="5.6721497447532618"/>
    <n v="115.98684210526316"/>
    <m/>
    <m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d v="2015-08-20T15:06:00"/>
    <d v="2015-07-10T10:27:10"/>
    <b v="0"/>
    <n v="3"/>
    <b v="0"/>
    <s v="film &amp; video/drama"/>
    <x v="0"/>
    <x v="3"/>
    <n v="138.88888888888889"/>
    <n v="120"/>
    <m/>
    <m/>
  </r>
  <r>
    <n v="221"/>
    <s v="Archetypes"/>
    <s v="Film about Schizophrenia with Surreal Twists!"/>
    <n v="50000"/>
    <n v="0"/>
    <x v="2"/>
    <s v="US"/>
    <s v="USD"/>
    <n v="1427569564"/>
    <n v="1422389164"/>
    <d v="2015-03-28T14:06:04"/>
    <d v="2015-01-27T15:06:04"/>
    <b v="0"/>
    <n v="0"/>
    <b v="0"/>
    <s v="film &amp; video/drama"/>
    <x v="0"/>
    <x v="3"/>
    <s v="N/A"/>
    <s v="N/A"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d v="2015-03-26T21:39:00"/>
    <d v="2015-01-27T13:28:38"/>
    <b v="0"/>
    <n v="2"/>
    <b v="0"/>
    <s v="film &amp; video/drama"/>
    <x v="0"/>
    <x v="3"/>
    <n v="7.6923076923076925"/>
    <n v="65"/>
    <m/>
    <m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d v="2016-05-21T20:05:00"/>
    <d v="2016-04-21T20:09:10"/>
    <b v="0"/>
    <n v="0"/>
    <b v="0"/>
    <s v="film &amp; video/drama"/>
    <x v="0"/>
    <x v="3"/>
    <s v="N/A"/>
    <s v="N/A"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d v="2015-07-10T00:38:46"/>
    <d v="2015-05-11T00:38:46"/>
    <b v="0"/>
    <n v="0"/>
    <b v="0"/>
    <s v="film &amp; video/drama"/>
    <x v="0"/>
    <x v="3"/>
    <s v="N/A"/>
    <s v="N/A"/>
    <m/>
    <m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d v="2016-04-08T17:04:14"/>
    <d v="2016-03-09T18:04:14"/>
    <b v="0"/>
    <n v="0"/>
    <b v="0"/>
    <s v="film &amp; video/drama"/>
    <x v="0"/>
    <x v="3"/>
    <s v="N/A"/>
    <s v="N/A"/>
    <m/>
    <m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d v="2015-05-31T04:29:00"/>
    <d v="2015-04-12T10:59:04"/>
    <b v="0"/>
    <n v="2"/>
    <b v="0"/>
    <s v="film &amp; video/drama"/>
    <x v="0"/>
    <x v="3"/>
    <n v="116"/>
    <n v="125"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d v="2015-07-09T16:27:21"/>
    <d v="2015-06-09T16:27:21"/>
    <b v="0"/>
    <n v="0"/>
    <b v="0"/>
    <s v="film &amp; video/drama"/>
    <x v="0"/>
    <x v="3"/>
    <s v="N/A"/>
    <s v="N/A"/>
    <m/>
    <m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d v="2015-06-01T11:28:25"/>
    <d v="2015-04-02T11:28:25"/>
    <b v="0"/>
    <n v="0"/>
    <b v="0"/>
    <s v="film &amp; video/drama"/>
    <x v="0"/>
    <x v="3"/>
    <s v="N/A"/>
    <s v="N/A"/>
    <m/>
    <m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d v="2016-02-13T17:24:57"/>
    <d v="2016-01-14T17:24:57"/>
    <b v="0"/>
    <n v="0"/>
    <b v="0"/>
    <s v="film &amp; video/drama"/>
    <x v="0"/>
    <x v="3"/>
    <s v="N/A"/>
    <s v="N/A"/>
    <m/>
    <m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d v="2015-06-04T13:39:11"/>
    <d v="2015-05-05T13:39:11"/>
    <b v="0"/>
    <n v="2"/>
    <b v="0"/>
    <s v="film &amp; video/drama"/>
    <x v="0"/>
    <x v="3"/>
    <n v="250"/>
    <n v="30"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d v="2016-01-02T18:00:51"/>
    <d v="2015-12-03T18:00:51"/>
    <b v="0"/>
    <n v="0"/>
    <b v="0"/>
    <s v="film &amp; video/drama"/>
    <x v="0"/>
    <x v="3"/>
    <s v="N/A"/>
    <s v="N/A"/>
    <m/>
    <m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d v="2015-02-27T14:49:06"/>
    <d v="2015-01-28T14:49:06"/>
    <b v="0"/>
    <n v="7"/>
    <b v="0"/>
    <s v="film &amp; video/drama"/>
    <x v="0"/>
    <x v="3"/>
    <n v="36.363636363636367"/>
    <n v="15.714285714285714"/>
    <m/>
    <m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d v="2016-09-29T16:52:52"/>
    <d v="2016-08-30T16:52:52"/>
    <b v="0"/>
    <n v="0"/>
    <b v="0"/>
    <s v="film &amp; video/drama"/>
    <x v="0"/>
    <x v="3"/>
    <s v="N/A"/>
    <s v="N/A"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d v="2015-06-20T19:50:59"/>
    <d v="2015-05-11T19:50:59"/>
    <b v="0"/>
    <n v="5"/>
    <b v="0"/>
    <s v="film &amp; video/drama"/>
    <x v="0"/>
    <x v="3"/>
    <n v="2.4937655860349128"/>
    <n v="80.2"/>
    <m/>
    <m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d v="2015-07-09T16:48:17"/>
    <d v="2015-06-09T16:48:17"/>
    <b v="0"/>
    <n v="0"/>
    <b v="0"/>
    <s v="film &amp; video/drama"/>
    <x v="0"/>
    <x v="3"/>
    <s v="N/A"/>
    <s v="N/A"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d v="2016-01-04T19:00:00"/>
    <d v="2015-11-12T21:01:39"/>
    <b v="0"/>
    <n v="0"/>
    <b v="0"/>
    <s v="film &amp; video/drama"/>
    <x v="0"/>
    <x v="3"/>
    <s v="N/A"/>
    <s v="N/A"/>
    <m/>
    <m/>
  </r>
  <r>
    <n v="237"/>
    <s v="Making The Choice"/>
    <s v="Making The Choice is a christian short film series."/>
    <n v="15000"/>
    <n v="50"/>
    <x v="2"/>
    <s v="US"/>
    <s v="USD"/>
    <n v="1457445069"/>
    <n v="1452261069"/>
    <d v="2016-03-08T08:51:09"/>
    <d v="2016-01-08T08:51:09"/>
    <b v="0"/>
    <n v="1"/>
    <b v="0"/>
    <s v="film &amp; video/drama"/>
    <x v="0"/>
    <x v="3"/>
    <n v="300"/>
    <n v="50"/>
    <m/>
    <m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d v="2016-12-30T04:00:00"/>
    <d v="2016-12-09T18:06:00"/>
    <b v="0"/>
    <n v="0"/>
    <b v="0"/>
    <s v="film &amp; video/drama"/>
    <x v="0"/>
    <x v="3"/>
    <s v="N/A"/>
    <s v="N/A"/>
    <m/>
    <m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d v="2015-11-08T07:00:00"/>
    <d v="2015-10-19T21:38:50"/>
    <b v="0"/>
    <n v="5"/>
    <b v="0"/>
    <s v="film &amp; video/drama"/>
    <x v="0"/>
    <x v="3"/>
    <n v="4"/>
    <n v="50"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d v="2013-05-05T12:00:11"/>
    <d v="2013-03-21T12:00:11"/>
    <b v="1"/>
    <n v="137"/>
    <b v="1"/>
    <s v="film &amp; video/documentary"/>
    <x v="0"/>
    <x v="4"/>
    <n v="0.9290733051225385"/>
    <n v="117.84759124087591"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d v="2014-12-21T11:45:04"/>
    <d v="2014-11-06T11:45:04"/>
    <b v="1"/>
    <n v="376"/>
    <b v="1"/>
    <s v="film &amp; video/documentary"/>
    <x v="0"/>
    <x v="4"/>
    <n v="0.8878048780487805"/>
    <n v="109.04255319148936"/>
    <m/>
    <m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d v="2011-12-20T06:49:50"/>
    <d v="2011-11-15T06:49:50"/>
    <b v="1"/>
    <n v="202"/>
    <b v="1"/>
    <s v="film &amp; video/documentary"/>
    <x v="0"/>
    <x v="4"/>
    <n v="0.88135593220338981"/>
    <n v="73.019801980198025"/>
    <m/>
    <m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d v="2014-02-21T20:08:24"/>
    <d v="2014-01-22T20:08:24"/>
    <b v="1"/>
    <n v="328"/>
    <b v="1"/>
    <s v="film &amp; video/documentary"/>
    <x v="0"/>
    <x v="4"/>
    <n v="0.97473487211478482"/>
    <n v="78.195121951219505"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d v="2010-03-16T02:06:00"/>
    <d v="2010-02-04T02:45:59"/>
    <b v="1"/>
    <n v="84"/>
    <b v="1"/>
    <s v="film &amp; video/documentary"/>
    <x v="0"/>
    <x v="4"/>
    <n v="0.87906567876428476"/>
    <n v="47.398809523809526"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d v="2012-08-15T20:16:25"/>
    <d v="2012-07-16T20:16:25"/>
    <b v="1"/>
    <n v="96"/>
    <b v="1"/>
    <s v="film &amp; video/documentary"/>
    <x v="0"/>
    <x v="4"/>
    <n v="0.96413420748168144"/>
    <n v="54.020833333333336"/>
    <m/>
    <m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d v="2010-12-18T04:43:25"/>
    <d v="2010-10-29T03:43:25"/>
    <b v="1"/>
    <n v="223"/>
    <b v="1"/>
    <s v="film &amp; video/documentary"/>
    <x v="0"/>
    <x v="4"/>
    <n v="0.32737510639690959"/>
    <n v="68.488789237668158"/>
    <m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d v="2010-10-15T22:39:00"/>
    <d v="2010-09-09T09:30:14"/>
    <b v="1"/>
    <n v="62"/>
    <b v="1"/>
    <s v="film &amp; video/documentary"/>
    <x v="0"/>
    <x v="4"/>
    <n v="0.74571215510812827"/>
    <n v="108.14516129032258"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d v="2012-01-07T13:35:09"/>
    <d v="2011-11-23T13:35:09"/>
    <b v="1"/>
    <n v="146"/>
    <b v="1"/>
    <s v="film &amp; video/documentary"/>
    <x v="0"/>
    <x v="4"/>
    <n v="0.98684592432633256"/>
    <n v="589.95205479452056"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d v="2010-08-22T12:40:00"/>
    <d v="2010-06-03T17:10:20"/>
    <b v="1"/>
    <n v="235"/>
    <b v="1"/>
    <s v="film &amp; video/documentary"/>
    <x v="0"/>
    <x v="4"/>
    <n v="0.88558271342543393"/>
    <n v="48.051063829787232"/>
    <m/>
    <m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d v="2013-06-06T08:34:51"/>
    <d v="2013-05-07T08:34:51"/>
    <b v="1"/>
    <n v="437"/>
    <b v="1"/>
    <s v="film &amp; video/documentary"/>
    <x v="0"/>
    <x v="4"/>
    <n v="0.94711917916337807"/>
    <n v="72.482837528604122"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d v="2012-05-16T14:00:00"/>
    <d v="2012-04-14T13:54:06"/>
    <b v="1"/>
    <n v="77"/>
    <b v="1"/>
    <s v="film &amp; video/documentary"/>
    <x v="0"/>
    <x v="4"/>
    <n v="0.79635949943117179"/>
    <n v="57.077922077922075"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d v="2010-05-31T22:59:00"/>
    <d v="2010-03-29T10:54:18"/>
    <b v="1"/>
    <n v="108"/>
    <b v="1"/>
    <s v="film &amp; video/documentary"/>
    <x v="0"/>
    <x v="4"/>
    <n v="0.54182921543129603"/>
    <n v="85.444444444444443"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d v="2012-02-15T10:37:15"/>
    <d v="2012-01-16T10:37:15"/>
    <b v="1"/>
    <n v="7"/>
    <b v="1"/>
    <s v="film &amp; video/documentary"/>
    <x v="0"/>
    <x v="4"/>
    <n v="0.99272005294506949"/>
    <n v="215.85714285714286"/>
    <m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d v="2015-10-16T21:00:00"/>
    <d v="2015-09-16T17:51:50"/>
    <b v="1"/>
    <n v="314"/>
    <b v="1"/>
    <s v="film &amp; video/documentary"/>
    <x v="0"/>
    <x v="4"/>
    <n v="0.85508637441239532"/>
    <n v="89.38643312101911"/>
    <m/>
    <m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d v="2011-03-16T06:38:02"/>
    <d v="2011-02-14T07:38:02"/>
    <b v="1"/>
    <n v="188"/>
    <b v="1"/>
    <s v="film &amp; video/documentary"/>
    <x v="0"/>
    <x v="4"/>
    <n v="0.93691515998997499"/>
    <n v="45.418404255319146"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d v="2013-03-16T13:27:47"/>
    <d v="2013-02-14T13:27:47"/>
    <b v="1"/>
    <n v="275"/>
    <b v="1"/>
    <s v="film &amp; video/documentary"/>
    <x v="0"/>
    <x v="4"/>
    <n v="0.71890726096333568"/>
    <n v="65.756363636363631"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d v="2016-05-19T10:02:42"/>
    <d v="2016-04-19T10:02:42"/>
    <b v="1"/>
    <n v="560"/>
    <b v="1"/>
    <s v="film &amp; video/documentary"/>
    <x v="0"/>
    <x v="4"/>
    <n v="0.93697454133088409"/>
    <n v="66.70405357142856"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d v="2011-06-17T20:14:26"/>
    <d v="2011-05-18T20:14:26"/>
    <b v="1"/>
    <n v="688"/>
    <b v="1"/>
    <s v="film &amp; video/documentary"/>
    <x v="0"/>
    <x v="4"/>
    <n v="0.52317672909908963"/>
    <n v="83.345930232558146"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d v="2015-04-08T12:42:49"/>
    <d v="2015-03-09T12:42:49"/>
    <b v="1"/>
    <n v="942"/>
    <b v="1"/>
    <s v="film &amp; video/documentary"/>
    <x v="0"/>
    <x v="4"/>
    <n v="0.75793236858311719"/>
    <n v="105.04609341825902"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d v="2010-07-17T04:59:00"/>
    <d v="2010-06-01T13:07:59"/>
    <b v="1"/>
    <n v="88"/>
    <b v="1"/>
    <s v="film &amp; video/documentary"/>
    <x v="0"/>
    <x v="4"/>
    <n v="0.93984962406015038"/>
    <n v="120.90909090909091"/>
    <m/>
    <m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d v="2012-06-07T09:55:00"/>
    <d v="2012-04-18T16:15:04"/>
    <b v="1"/>
    <n v="220"/>
    <b v="1"/>
    <s v="film &amp; video/documentary"/>
    <x v="0"/>
    <x v="4"/>
    <n v="0.93109869646182497"/>
    <n v="97.63636363636364"/>
    <m/>
    <m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d v="2011-02-26T00:57:08"/>
    <d v="2011-01-12T00:57:08"/>
    <b v="1"/>
    <n v="145"/>
    <b v="1"/>
    <s v="film &amp; video/documentary"/>
    <x v="0"/>
    <x v="4"/>
    <n v="0.41666666666666669"/>
    <n v="41.379310344827587"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d v="2012-09-27T17:54:54"/>
    <d v="2012-08-28T17:54:54"/>
    <b v="1"/>
    <n v="963"/>
    <b v="1"/>
    <s v="film &amp; video/documentary"/>
    <x v="0"/>
    <x v="4"/>
    <n v="0.84687572302014846"/>
    <n v="30.654485981308412"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d v="2012-05-11T09:53:15"/>
    <d v="2012-04-11T09:53:15"/>
    <b v="1"/>
    <n v="91"/>
    <b v="1"/>
    <s v="film &amp; video/documentary"/>
    <x v="0"/>
    <x v="4"/>
    <n v="0.84602368866328259"/>
    <n v="64.945054945054949"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d v="2010-05-10T15:16:00"/>
    <d v="2010-03-30T00:53:50"/>
    <b v="1"/>
    <n v="58"/>
    <b v="1"/>
    <s v="film &amp; video/documentary"/>
    <x v="0"/>
    <x v="4"/>
    <n v="0.90009000900090008"/>
    <n v="95.775862068965523"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d v="2010-04-22T22:51:00"/>
    <d v="2010-01-26T23:11:47"/>
    <b v="1"/>
    <n v="36"/>
    <b v="1"/>
    <s v="film &amp; video/documentary"/>
    <x v="0"/>
    <x v="4"/>
    <n v="0.6872852233676976"/>
    <n v="40.416666666666664"/>
    <m/>
    <m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d v="2014-06-25T05:51:39"/>
    <d v="2014-05-26T05:51:39"/>
    <b v="1"/>
    <n v="165"/>
    <b v="1"/>
    <s v="film &amp; video/documentary"/>
    <x v="0"/>
    <x v="4"/>
    <n v="0.75971197275217806"/>
    <n v="78.578424242424248"/>
    <m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d v="2011-11-06T23:39:38"/>
    <d v="2011-09-22T22:39:38"/>
    <b v="1"/>
    <n v="111"/>
    <b v="1"/>
    <s v="film &amp; video/documentary"/>
    <x v="0"/>
    <x v="4"/>
    <n v="0.89766606822262118"/>
    <n v="50.18018018018018"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d v="2017-02-21T23:43:42"/>
    <d v="2017-01-22T23:43:42"/>
    <b v="1"/>
    <n v="1596"/>
    <b v="1"/>
    <s v="film &amp; video/documentary"/>
    <x v="0"/>
    <x v="4"/>
    <n v="0.67919200873549601"/>
    <n v="92.251735588972423"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d v="2011-05-24T23:00:00"/>
    <d v="2011-04-04T15:47:50"/>
    <b v="1"/>
    <n v="61"/>
    <b v="1"/>
    <s v="film &amp; video/documentary"/>
    <x v="0"/>
    <x v="4"/>
    <n v="0.65527065527065531"/>
    <n v="57.540983606557376"/>
    <m/>
    <m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d v="2014-01-02T03:00:00"/>
    <d v="2013-12-03T21:24:21"/>
    <b v="1"/>
    <n v="287"/>
    <b v="1"/>
    <s v="film &amp; video/documentary"/>
    <x v="0"/>
    <x v="4"/>
    <n v="0.95529231944975157"/>
    <n v="109.42160278745645"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d v="2010-04-28T13:49:00"/>
    <d v="2010-02-26T16:36:31"/>
    <b v="1"/>
    <n v="65"/>
    <b v="1"/>
    <s v="film &amp; video/documentary"/>
    <x v="0"/>
    <x v="4"/>
    <n v="0.56359090063704553"/>
    <n v="81.892461538461546"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d v="2011-07-03T06:57:46"/>
    <d v="2011-06-03T06:57:46"/>
    <b v="1"/>
    <n v="118"/>
    <b v="1"/>
    <s v="film &amp; video/documentary"/>
    <x v="0"/>
    <x v="4"/>
    <n v="0.92785207811029935"/>
    <n v="45.667711864406776"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d v="2012-04-05T01:59:00"/>
    <d v="2012-03-01T16:53:49"/>
    <b v="1"/>
    <n v="113"/>
    <b v="1"/>
    <s v="film &amp; video/documentary"/>
    <x v="0"/>
    <x v="4"/>
    <n v="0.64102564102564108"/>
    <n v="55.221238938053098"/>
    <m/>
    <m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d v="2012-11-09T20:46:06"/>
    <d v="2012-10-10T19:46:06"/>
    <b v="1"/>
    <n v="332"/>
    <b v="1"/>
    <s v="film &amp; video/documentary"/>
    <x v="0"/>
    <x v="4"/>
    <n v="0.9225517782185525"/>
    <n v="65.298192771084331"/>
    <m/>
    <m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d v="2012-04-27T19:57:54"/>
    <d v="2012-02-27T20:57:54"/>
    <b v="1"/>
    <n v="62"/>
    <b v="1"/>
    <s v="film &amp; video/documentary"/>
    <x v="0"/>
    <x v="4"/>
    <n v="0.6775067750677507"/>
    <n v="95.225806451612897"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d v="2015-05-23T16:23:39"/>
    <d v="2015-04-23T16:23:39"/>
    <b v="1"/>
    <n v="951"/>
    <b v="1"/>
    <s v="film &amp; video/documentary"/>
    <x v="0"/>
    <x v="4"/>
    <n v="0.90594859787032389"/>
    <n v="75.444794952681391"/>
    <m/>
    <m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d v="2012-10-11T19:58:59"/>
    <d v="2012-09-11T19:58:59"/>
    <b v="1"/>
    <n v="415"/>
    <b v="1"/>
    <s v="film &amp; video/documentary"/>
    <x v="0"/>
    <x v="4"/>
    <n v="0.66512292457013356"/>
    <n v="97.816867469879512"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d v="2017-02-26T21:01:00"/>
    <d v="2017-01-24T00:51:36"/>
    <b v="1"/>
    <n v="305"/>
    <b v="1"/>
    <s v="film &amp; video/documentary"/>
    <x v="0"/>
    <x v="4"/>
    <n v="0.63565398138132101"/>
    <n v="87.685606557377056"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d v="2014-05-30T09:10:35"/>
    <d v="2014-04-15T09:10:35"/>
    <b v="1"/>
    <n v="2139"/>
    <b v="1"/>
    <s v="film &amp; video/documentary"/>
    <x v="0"/>
    <x v="4"/>
    <n v="0.64043447074495341"/>
    <n v="54.748948106591868"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d v="2009-08-10T14:26:00"/>
    <d v="2009-05-16T22:55:13"/>
    <b v="1"/>
    <n v="79"/>
    <b v="1"/>
    <s v="film &amp; video/documentary"/>
    <x v="0"/>
    <x v="4"/>
    <n v="0.82927241146386188"/>
    <n v="83.953417721518989"/>
    <m/>
    <m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d v="2010-02-22T17:00:00"/>
    <d v="2010-01-16T17:04:52"/>
    <b v="1"/>
    <n v="179"/>
    <b v="1"/>
    <s v="film &amp; video/documentary"/>
    <x v="0"/>
    <x v="4"/>
    <n v="0.98825079609091904"/>
    <n v="254.38547486033519"/>
    <m/>
    <m/>
  </r>
  <r>
    <n v="283"/>
    <s v="SOLE SURVIVOR"/>
    <s v="What is the impact of survivorship on the human condition?"/>
    <n v="18000"/>
    <n v="20569.05"/>
    <x v="0"/>
    <s v="US"/>
    <s v="USD"/>
    <n v="1306904340"/>
    <n v="1305219744"/>
    <d v="2011-05-31T23:59:00"/>
    <d v="2011-05-12T12:02:24"/>
    <b v="1"/>
    <n v="202"/>
    <b v="1"/>
    <s v="film &amp; video/documentary"/>
    <x v="0"/>
    <x v="4"/>
    <n v="0.87510118357435085"/>
    <n v="101.8269801980198"/>
    <m/>
    <m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d v="2012-01-21T12:43:00"/>
    <d v="2011-12-27T12:43:00"/>
    <b v="1"/>
    <n v="760"/>
    <b v="1"/>
    <s v="film &amp; video/documentary"/>
    <x v="0"/>
    <x v="4"/>
    <n v="0.95578399855103147"/>
    <n v="55.066394736842106"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d v="2013-09-19T13:08:48"/>
    <d v="2013-08-20T13:08:48"/>
    <b v="1"/>
    <n v="563"/>
    <b v="1"/>
    <s v="film &amp; video/documentary"/>
    <x v="0"/>
    <x v="4"/>
    <n v="0.43701504986185646"/>
    <n v="56.901438721136763"/>
    <m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d v="2013-03-25T13:35:24"/>
    <d v="2013-02-08T14:35:24"/>
    <b v="1"/>
    <n v="135"/>
    <b v="1"/>
    <s v="film &amp; video/documentary"/>
    <x v="0"/>
    <x v="4"/>
    <n v="0.91614242960972336"/>
    <n v="121.28148148148148"/>
    <m/>
    <m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d v="2012-11-01T23:00:00"/>
    <d v="2012-10-02T01:40:18"/>
    <b v="1"/>
    <n v="290"/>
    <b v="1"/>
    <s v="film &amp; video/documentary"/>
    <x v="0"/>
    <x v="4"/>
    <n v="0.56721497447532609"/>
    <n v="91.189655172413794"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d v="2012-06-25T23:03:13"/>
    <d v="2012-05-21T23:03:13"/>
    <b v="1"/>
    <n v="447"/>
    <b v="1"/>
    <s v="film &amp; video/documentary"/>
    <x v="0"/>
    <x v="4"/>
    <n v="0.96889254225970156"/>
    <n v="115.44812080536913"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d v="2013-11-02T05:57:14"/>
    <d v="2013-10-03T05:57:14"/>
    <b v="1"/>
    <n v="232"/>
    <b v="1"/>
    <s v="film &amp; video/documentary"/>
    <x v="0"/>
    <x v="4"/>
    <n v="0.95401640908223617"/>
    <n v="67.771551724137936"/>
    <m/>
    <m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d v="2011-02-02T02:59:00"/>
    <d v="2010-12-14T03:51:37"/>
    <b v="1"/>
    <n v="168"/>
    <b v="1"/>
    <s v="film &amp; video/documentary"/>
    <x v="0"/>
    <x v="4"/>
    <n v="0.9373437760373271"/>
    <n v="28.576190476190476"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d v="2013-04-30T19:01:00"/>
    <d v="2013-04-12T13:27:26"/>
    <b v="1"/>
    <n v="128"/>
    <b v="1"/>
    <s v="film &amp; video/documentary"/>
    <x v="0"/>
    <x v="4"/>
    <n v="0.83319446758873517"/>
    <n v="46.8828125"/>
    <m/>
    <m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d v="2011-10-28T22:59:00"/>
    <d v="2011-09-26T14:16:39"/>
    <b v="1"/>
    <n v="493"/>
    <b v="1"/>
    <s v="film &amp; video/documentary"/>
    <x v="0"/>
    <x v="4"/>
    <n v="0.98515438025908253"/>
    <n v="154.42231237322514"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d v="2014-04-20T11:01:54"/>
    <d v="2014-03-21T11:01:54"/>
    <b v="1"/>
    <n v="131"/>
    <b v="1"/>
    <s v="film &amp; video/documentary"/>
    <x v="0"/>
    <x v="4"/>
    <n v="0.98634294385432475"/>
    <n v="201.22137404580153"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d v="2010-07-19T11:00:00"/>
    <d v="2010-06-13T21:01:34"/>
    <b v="1"/>
    <n v="50"/>
    <b v="1"/>
    <s v="film &amp; video/documentary"/>
    <x v="0"/>
    <x v="4"/>
    <n v="1"/>
    <n v="100"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d v="2013-10-31T19:00:00"/>
    <d v="2013-09-01T19:06:49"/>
    <b v="1"/>
    <n v="665"/>
    <b v="1"/>
    <s v="film &amp; video/documentary"/>
    <x v="0"/>
    <x v="4"/>
    <n v="0.75126332440632171"/>
    <n v="100.08204511278196"/>
    <m/>
    <m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d v="2012-09-07T06:24:43"/>
    <d v="2012-08-13T06:24:43"/>
    <b v="1"/>
    <n v="129"/>
    <b v="1"/>
    <s v="film &amp; video/documentary"/>
    <x v="0"/>
    <x v="4"/>
    <n v="0.84227407261413234"/>
    <n v="230.08953488372092"/>
    <m/>
    <m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d v="2015-04-30T22:59:00"/>
    <d v="2015-03-26T12:28:21"/>
    <b v="1"/>
    <n v="142"/>
    <b v="1"/>
    <s v="film &amp; video/documentary"/>
    <x v="0"/>
    <x v="4"/>
    <n v="0.99364069952305245"/>
    <n v="141.74647887323943"/>
    <m/>
    <m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d v="2014-05-09T16:00:00"/>
    <d v="2014-03-11T06:07:28"/>
    <b v="1"/>
    <n v="2436"/>
    <b v="1"/>
    <s v="film &amp; video/documentary"/>
    <x v="0"/>
    <x v="4"/>
    <n v="0.91800041441161562"/>
    <n v="56.344351395730705"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d v="2010-11-17T01:24:20"/>
    <d v="2010-10-18T00:24:20"/>
    <b v="1"/>
    <n v="244"/>
    <b v="1"/>
    <s v="film &amp; video/documentary"/>
    <x v="0"/>
    <x v="4"/>
    <n v="0.55880750478478924"/>
    <n v="73.341188524590166"/>
    <m/>
    <m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d v="2011-04-24T18:02:18"/>
    <d v="2011-03-24T18:02:18"/>
    <b v="1"/>
    <n v="298"/>
    <b v="1"/>
    <s v="film &amp; video/documentary"/>
    <x v="0"/>
    <x v="4"/>
    <n v="0.9830653235110689"/>
    <n v="85.337785234899329"/>
    <m/>
    <m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d v="2013-03-19T11:42:15"/>
    <d v="2013-02-07T12:42:15"/>
    <b v="1"/>
    <n v="251"/>
    <b v="1"/>
    <s v="film &amp; video/documentary"/>
    <x v="0"/>
    <x v="4"/>
    <n v="0.8422116477870889"/>
    <n v="61.496215139442228"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d v="2012-02-24T15:33:58"/>
    <d v="2012-01-25T15:33:58"/>
    <b v="1"/>
    <n v="108"/>
    <b v="1"/>
    <s v="film &amp; video/documentary"/>
    <x v="0"/>
    <x v="4"/>
    <n v="0.99542106310969536"/>
    <n v="93.018518518518519"/>
    <m/>
    <m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d v="2012-06-01T20:42:26"/>
    <d v="2012-05-02T20:42:26"/>
    <b v="1"/>
    <n v="82"/>
    <b v="1"/>
    <s v="film &amp; video/documentary"/>
    <x v="0"/>
    <x v="4"/>
    <n v="0.72744907856450047"/>
    <n v="50.292682926829265"/>
    <m/>
    <m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d v="2012-08-31T21:00:00"/>
    <d v="2012-07-23T21:16:37"/>
    <b v="1"/>
    <n v="74"/>
    <b v="1"/>
    <s v="film &amp; video/documentary"/>
    <x v="0"/>
    <x v="4"/>
    <n v="0.43169121381411885"/>
    <n v="106.43243243243244"/>
    <m/>
    <m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d v="2012-03-10T10:07:29"/>
    <d v="2012-02-09T10:07:29"/>
    <b v="1"/>
    <n v="189"/>
    <b v="1"/>
    <s v="film &amp; video/documentary"/>
    <x v="0"/>
    <x v="4"/>
    <n v="0.76726342710997442"/>
    <n v="51.719576719576722"/>
    <m/>
    <m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d v="2013-03-20T14:05:33"/>
    <d v="2013-02-28T15:05:33"/>
    <b v="1"/>
    <n v="80"/>
    <b v="1"/>
    <s v="film &amp; video/documentary"/>
    <x v="0"/>
    <x v="4"/>
    <n v="0.34141345168999659"/>
    <n v="36.612499999999997"/>
    <m/>
    <m/>
  </r>
  <r>
    <n v="307"/>
    <s v="Grammar Revolution"/>
    <s v="Why is grammar important?"/>
    <n v="22000"/>
    <n v="24490"/>
    <x v="0"/>
    <s v="US"/>
    <s v="USD"/>
    <n v="1360276801"/>
    <n v="1357684801"/>
    <d v="2013-02-07T17:40:01"/>
    <d v="2013-01-08T17:40:01"/>
    <b v="1"/>
    <n v="576"/>
    <b v="1"/>
    <s v="film &amp; video/documentary"/>
    <x v="0"/>
    <x v="4"/>
    <n v="0.89832584728460596"/>
    <n v="42.517361111111114"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d v="2011-03-10T11:40:10"/>
    <d v="2011-01-24T11:40:10"/>
    <b v="1"/>
    <n v="202"/>
    <b v="1"/>
    <s v="film &amp; video/documentary"/>
    <x v="0"/>
    <x v="4"/>
    <n v="0.94726870855699397"/>
    <n v="62.712871287128714"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d v="2012-09-03T13:02:14"/>
    <d v="2012-08-13T13:02:14"/>
    <b v="1"/>
    <n v="238"/>
    <b v="1"/>
    <s v="film &amp; video/documentary"/>
    <x v="0"/>
    <x v="4"/>
    <n v="0.8407286314806165"/>
    <n v="89.957983193277315"/>
    <m/>
    <m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d v="2011-10-19T21:00:00"/>
    <d v="2011-10-04T23:23:43"/>
    <b v="1"/>
    <n v="36"/>
    <b v="1"/>
    <s v="film &amp; video/documentary"/>
    <x v="0"/>
    <x v="4"/>
    <n v="0.96034726156978367"/>
    <n v="28.924722222222222"/>
    <m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d v="2012-01-01T02:59:00"/>
    <d v="2011-11-21T00:16:32"/>
    <b v="1"/>
    <n v="150"/>
    <b v="1"/>
    <s v="film &amp; video/documentary"/>
    <x v="0"/>
    <x v="4"/>
    <n v="0.96059956782625433"/>
    <n v="138.8022"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d v="2013-04-14T16:03:52"/>
    <d v="2013-03-15T16:03:52"/>
    <b v="1"/>
    <n v="146"/>
    <b v="1"/>
    <s v="film &amp; video/documentary"/>
    <x v="0"/>
    <x v="4"/>
    <n v="0.8938547486033519"/>
    <n v="61.301369863013697"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d v="2010-08-11T10:59:00"/>
    <d v="2010-06-28T00:28:14"/>
    <b v="1"/>
    <n v="222"/>
    <b v="1"/>
    <s v="film &amp; video/documentary"/>
    <x v="0"/>
    <x v="4"/>
    <n v="0.95478798090424033"/>
    <n v="80.202702702702709"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d v="2013-03-01T14:59:48"/>
    <d v="2013-01-30T14:59:48"/>
    <b v="1"/>
    <n v="120"/>
    <b v="1"/>
    <s v="film &amp; video/documentary"/>
    <x v="0"/>
    <x v="4"/>
    <n v="0.25963910164870829"/>
    <n v="32.095833333333331"/>
    <m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d v="2012-08-22T13:32:14"/>
    <d v="2012-07-23T13:32:14"/>
    <b v="1"/>
    <n v="126"/>
    <b v="1"/>
    <s v="film &amp; video/documentary"/>
    <x v="0"/>
    <x v="4"/>
    <n v="0.98767383059418457"/>
    <n v="200.88888888888889"/>
    <m/>
    <m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d v="2014-12-10T23:59:00"/>
    <d v="2014-11-07T17:09:57"/>
    <b v="1"/>
    <n v="158"/>
    <b v="1"/>
    <s v="film &amp; video/documentary"/>
    <x v="0"/>
    <x v="4"/>
    <n v="0.87894058361654748"/>
    <n v="108.01265822784811"/>
    <m/>
    <m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d v="2013-12-11T11:14:43"/>
    <d v="2013-11-11T11:14:43"/>
    <b v="1"/>
    <n v="316"/>
    <b v="1"/>
    <s v="film &amp; video/documentary"/>
    <x v="0"/>
    <x v="4"/>
    <n v="0.99203068681591222"/>
    <n v="95.699367088607602"/>
    <m/>
    <m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d v="2013-03-26T18:55:51"/>
    <d v="2013-02-24T19:55:51"/>
    <b v="1"/>
    <n v="284"/>
    <b v="1"/>
    <s v="film &amp; video/documentary"/>
    <x v="0"/>
    <x v="4"/>
    <n v="0.35295778624876467"/>
    <n v="49.880281690140848"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d v="2010-02-02T02:59:00"/>
    <d v="2009-11-06T15:07:09"/>
    <b v="1"/>
    <n v="51"/>
    <b v="1"/>
    <s v="film &amp; video/documentary"/>
    <x v="0"/>
    <x v="4"/>
    <n v="0.88746893858714948"/>
    <n v="110.47058823529412"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d v="2015-12-22T18:00:00"/>
    <d v="2015-11-23T08:13:53"/>
    <b v="1"/>
    <n v="158"/>
    <b v="1"/>
    <s v="film &amp; video/documentary"/>
    <x v="0"/>
    <x v="4"/>
    <n v="0.93826233814974669"/>
    <n v="134.91139240506328"/>
    <m/>
    <m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d v="2016-11-08T06:43:06"/>
    <d v="2016-10-04T05:43:06"/>
    <b v="1"/>
    <n v="337"/>
    <b v="1"/>
    <s v="film &amp; video/documentary"/>
    <x v="0"/>
    <x v="4"/>
    <n v="0.97406211733273962"/>
    <n v="106.62314540059347"/>
    <m/>
    <m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d v="2016-05-13T08:40:48"/>
    <d v="2016-04-13T08:40:48"/>
    <b v="1"/>
    <n v="186"/>
    <b v="1"/>
    <s v="film &amp; video/documentary"/>
    <x v="0"/>
    <x v="4"/>
    <n v="0.92668099933278969"/>
    <n v="145.04301075268816"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d v="2016-12-21T02:59:00"/>
    <d v="2016-11-23T02:42:46"/>
    <b v="1"/>
    <n v="58"/>
    <b v="1"/>
    <s v="film &amp; video/documentary"/>
    <x v="0"/>
    <x v="4"/>
    <n v="0.81251880830574785"/>
    <n v="114.58620689655173"/>
    <m/>
    <m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d v="2015-08-01T10:01:48"/>
    <d v="2015-06-29T10:01:48"/>
    <b v="1"/>
    <n v="82"/>
    <b v="1"/>
    <s v="film &amp; video/documentary"/>
    <x v="0"/>
    <x v="4"/>
    <n v="0.98425196850393704"/>
    <n v="105.3170731707317"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d v="2016-12-19T23:30:33"/>
    <d v="2016-11-14T23:30:33"/>
    <b v="1"/>
    <n v="736"/>
    <b v="1"/>
    <s v="film &amp; video/documentary"/>
    <x v="0"/>
    <x v="4"/>
    <n v="0.95789110693896318"/>
    <n v="70.921195652173907"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d v="2017-03-14T17:57:00"/>
    <d v="2017-02-09T02:33:26"/>
    <b v="1"/>
    <n v="1151"/>
    <b v="1"/>
    <s v="film &amp; video/documentary"/>
    <x v="0"/>
    <x v="4"/>
    <n v="0.88550638568171591"/>
    <n v="147.17167680278018"/>
    <m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d v="2015-03-22T03:00:00"/>
    <d v="2015-02-23T00:38:49"/>
    <b v="1"/>
    <n v="34"/>
    <b v="1"/>
    <s v="film &amp; video/documentary"/>
    <x v="0"/>
    <x v="4"/>
    <n v="0.73313782991202348"/>
    <n v="160.47058823529412"/>
    <m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d v="2015-10-31T23:00:00"/>
    <d v="2015-10-01T17:43:08"/>
    <b v="1"/>
    <n v="498"/>
    <b v="1"/>
    <s v="film &amp; video/documentary"/>
    <x v="0"/>
    <x v="4"/>
    <n v="0.96511681773961921"/>
    <n v="156.04578313253012"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d v="2015-11-06T23:00:00"/>
    <d v="2015-10-14T06:12:07"/>
    <b v="1"/>
    <n v="167"/>
    <b v="1"/>
    <s v="film &amp; video/documentary"/>
    <x v="0"/>
    <x v="4"/>
    <n v="0.94786729857819907"/>
    <n v="63.17365269461078"/>
    <m/>
    <m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d v="2013-05-16T22:59:00"/>
    <d v="2013-04-15T07:22:43"/>
    <b v="1"/>
    <n v="340"/>
    <b v="1"/>
    <s v="film &amp; video/documentary"/>
    <x v="0"/>
    <x v="4"/>
    <n v="0.98204264870931535"/>
    <n v="104.82352941176471"/>
    <m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d v="2016-06-17T08:57:14"/>
    <d v="2016-05-17T08:57:14"/>
    <b v="1"/>
    <n v="438"/>
    <b v="1"/>
    <s v="film &amp; video/documentary"/>
    <x v="0"/>
    <x v="4"/>
    <n v="0.93804230570798741"/>
    <n v="97.356164383561648"/>
    <m/>
    <m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d v="2015-10-28T03:00:00"/>
    <d v="2015-09-16T11:19:37"/>
    <b v="1"/>
    <n v="555"/>
    <b v="1"/>
    <s v="film &amp; video/documentary"/>
    <x v="0"/>
    <x v="4"/>
    <n v="0.88483829580144224"/>
    <n v="203.63063063063063"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d v="2016-04-07T09:16:31"/>
    <d v="2016-03-08T10:16:31"/>
    <b v="1"/>
    <n v="266"/>
    <b v="1"/>
    <s v="film &amp; video/documentary"/>
    <x v="0"/>
    <x v="4"/>
    <n v="0.79854664510590723"/>
    <n v="188.31203007518798"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d v="2015-05-15T14:00:00"/>
    <d v="2015-04-07T11:22:37"/>
    <b v="1"/>
    <n v="69"/>
    <b v="1"/>
    <s v="film &amp; video/documentary"/>
    <x v="0"/>
    <x v="4"/>
    <n v="0.98823994465856313"/>
    <n v="146.65217391304347"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d v="2015-05-08T17:00:00"/>
    <d v="2015-04-07T12:41:55"/>
    <b v="1"/>
    <n v="80"/>
    <b v="1"/>
    <s v="film &amp; video/documentary"/>
    <x v="0"/>
    <x v="4"/>
    <n v="0.97309673726388091"/>
    <n v="109.1875"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d v="2015-11-13T10:18:38"/>
    <d v="2015-10-14T09:18:38"/>
    <b v="1"/>
    <n v="493"/>
    <b v="1"/>
    <s v="film &amp; video/documentary"/>
    <x v="0"/>
    <x v="4"/>
    <n v="0.85587772314615174"/>
    <n v="59.249046653144013"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d v="2015-03-13T21:05:08"/>
    <d v="2015-02-11T22:05:08"/>
    <b v="1"/>
    <n v="31"/>
    <b v="1"/>
    <s v="film &amp; video/documentary"/>
    <x v="0"/>
    <x v="4"/>
    <n v="0.98845159058335108"/>
    <n v="97.904838709677421"/>
    <m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d v="2016-09-02T20:00:00"/>
    <d v="2016-07-08T13:08:10"/>
    <b v="1"/>
    <n v="236"/>
    <b v="1"/>
    <s v="film &amp; video/documentary"/>
    <x v="0"/>
    <x v="4"/>
    <n v="0.90798811625153442"/>
    <n v="70.000169491525426"/>
    <m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d v="2015-04-29T13:14:28"/>
    <d v="2015-03-30T13:14:28"/>
    <b v="1"/>
    <n v="89"/>
    <b v="1"/>
    <s v="film &amp; video/documentary"/>
    <x v="0"/>
    <x v="4"/>
    <n v="0.9252120277563608"/>
    <n v="72.865168539325836"/>
    <m/>
    <m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d v="2017-03-08T16:00:00"/>
    <d v="2017-02-06T11:03:27"/>
    <b v="1"/>
    <n v="299"/>
    <b v="1"/>
    <s v="film &amp; video/documentary"/>
    <x v="0"/>
    <x v="4"/>
    <n v="0.79985374103021167"/>
    <n v="146.34782608695653"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d v="2014-09-30T22:59:00"/>
    <d v="2014-09-12T16:06:38"/>
    <b v="1"/>
    <n v="55"/>
    <b v="1"/>
    <s v="film &amp; video/documentary"/>
    <x v="0"/>
    <x v="4"/>
    <n v="0.93708165997322623"/>
    <n v="67.909090909090907"/>
    <m/>
    <m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d v="2016-04-29T13:44:25"/>
    <d v="2016-03-30T13:44:25"/>
    <b v="1"/>
    <n v="325"/>
    <b v="1"/>
    <s v="film &amp; video/documentary"/>
    <x v="0"/>
    <x v="4"/>
    <n v="0.99634937588675099"/>
    <n v="169.85083076923075"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d v="2014-11-13T22:00:00"/>
    <d v="2014-10-14T12:42:25"/>
    <b v="1"/>
    <n v="524"/>
    <b v="1"/>
    <s v="film &amp; video/documentary"/>
    <x v="0"/>
    <x v="4"/>
    <n v="0.98011701943800744"/>
    <n v="58.413339694656486"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d v="2015-05-31T21:20:00"/>
    <d v="2015-04-17T18:18:14"/>
    <b v="1"/>
    <n v="285"/>
    <b v="1"/>
    <s v="film &amp; video/documentary"/>
    <x v="0"/>
    <x v="4"/>
    <n v="0.97958944967541961"/>
    <n v="119.99298245614035"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d v="2015-05-20T17:39:50"/>
    <d v="2015-04-20T17:39:50"/>
    <b v="1"/>
    <n v="179"/>
    <b v="1"/>
    <s v="film &amp; video/documentary"/>
    <x v="0"/>
    <x v="4"/>
    <n v="0.81118881118881114"/>
    <n v="99.860335195530723"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d v="2015-10-14T07:00:21"/>
    <d v="2015-09-14T07:00:21"/>
    <b v="1"/>
    <n v="188"/>
    <b v="1"/>
    <s v="film &amp; video/documentary"/>
    <x v="0"/>
    <x v="4"/>
    <n v="0.5872376809279295"/>
    <n v="90.579148936170213"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d v="2015-11-14T07:53:29"/>
    <d v="2015-10-15T06:53:29"/>
    <b v="1"/>
    <n v="379"/>
    <b v="1"/>
    <s v="film &amp; video/documentary"/>
    <x v="0"/>
    <x v="4"/>
    <n v="0.89613363144712144"/>
    <n v="117.77361477572559"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d v="2015-08-21T09:05:16"/>
    <d v="2015-07-22T09:05:16"/>
    <b v="1"/>
    <n v="119"/>
    <b v="1"/>
    <s v="film &amp; video/documentary"/>
    <x v="0"/>
    <x v="4"/>
    <n v="0.970873786407767"/>
    <n v="86.554621848739501"/>
    <m/>
    <m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d v="2017-02-24T06:58:28"/>
    <d v="2017-01-25T06:58:28"/>
    <b v="1"/>
    <n v="167"/>
    <b v="1"/>
    <s v="film &amp; video/documentary"/>
    <x v="0"/>
    <x v="4"/>
    <n v="0.93777223294728651"/>
    <n v="71.899281437125751"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d v="2016-09-10T22:59:00"/>
    <d v="2016-08-03T20:35:09"/>
    <b v="1"/>
    <n v="221"/>
    <b v="1"/>
    <s v="film &amp; video/documentary"/>
    <x v="0"/>
    <x v="4"/>
    <n v="0.87138375740676188"/>
    <n v="129.81900452488688"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d v="2016-04-07T17:09:14"/>
    <d v="2016-02-27T18:09:14"/>
    <b v="1"/>
    <n v="964"/>
    <b v="1"/>
    <s v="film &amp; video/documentary"/>
    <x v="0"/>
    <x v="4"/>
    <n v="0.78529194382852918"/>
    <n v="44.912863070539416"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d v="2014-10-07T23:01:08"/>
    <d v="2014-09-07T23:01:08"/>
    <b v="1"/>
    <n v="286"/>
    <b v="1"/>
    <s v="film &amp; video/documentary"/>
    <x v="0"/>
    <x v="4"/>
    <n v="0.85792724776938911"/>
    <n v="40.755244755244753"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d v="2015-11-19T15:00:19"/>
    <d v="2015-10-20T14:00:19"/>
    <b v="1"/>
    <n v="613"/>
    <b v="1"/>
    <s v="film &amp; video/documentary"/>
    <x v="0"/>
    <x v="4"/>
    <n v="0.92065607125602222"/>
    <n v="103.52394779771615"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d v="2016-04-08T13:52:01"/>
    <d v="2016-03-09T14:52:01"/>
    <b v="1"/>
    <n v="29"/>
    <b v="1"/>
    <s v="film &amp; video/documentary"/>
    <x v="0"/>
    <x v="4"/>
    <n v="0.96206706981858159"/>
    <n v="125.44827586206897"/>
    <m/>
    <m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d v="2014-12-01T03:03:14"/>
    <d v="2014-10-31T02:03:14"/>
    <b v="1"/>
    <n v="165"/>
    <b v="1"/>
    <s v="film &amp; video/documentary"/>
    <x v="0"/>
    <x v="4"/>
    <n v="0.86016220201523719"/>
    <n v="246.60606060606059"/>
    <m/>
    <m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d v="2016-03-16T13:16:33"/>
    <d v="2016-02-15T14:16:33"/>
    <b v="1"/>
    <n v="97"/>
    <b v="1"/>
    <s v="film &amp; video/documentary"/>
    <x v="0"/>
    <x v="4"/>
    <n v="0.97378189622601086"/>
    <n v="79.401340206185566"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d v="2015-04-24T00:19:57"/>
    <d v="2015-03-15T00:19:57"/>
    <b v="1"/>
    <n v="303"/>
    <b v="1"/>
    <s v="film &amp; video/documentary"/>
    <x v="0"/>
    <x v="4"/>
    <n v="0.57471264367816088"/>
    <n v="86.138613861386133"/>
    <m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d v="2016-06-15T10:00:00"/>
    <d v="2016-05-17T15:38:41"/>
    <b v="1"/>
    <n v="267"/>
    <b v="1"/>
    <s v="film &amp; video/documentary"/>
    <x v="0"/>
    <x v="4"/>
    <n v="0.97004501008846811"/>
    <n v="193.04868913857678"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d v="2014-11-14T00:12:00"/>
    <d v="2014-10-22T20:41:30"/>
    <b v="1"/>
    <n v="302"/>
    <b v="1"/>
    <s v="film &amp; video/documentary"/>
    <x v="0"/>
    <x v="4"/>
    <n v="0.95369458128078821"/>
    <n v="84.023178807947019"/>
    <m/>
    <m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d v="2015-07-22T22:11:00"/>
    <d v="2015-06-08T16:33:00"/>
    <b v="0"/>
    <n v="87"/>
    <b v="1"/>
    <s v="film &amp; video/documentary"/>
    <x v="0"/>
    <x v="4"/>
    <n v="0.98643649815043155"/>
    <n v="139.82758620689654"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d v="2014-11-22T20:01:46"/>
    <d v="2014-10-23T19:01:46"/>
    <b v="0"/>
    <n v="354"/>
    <b v="1"/>
    <s v="film &amp; video/documentary"/>
    <x v="0"/>
    <x v="4"/>
    <n v="0.90027638485014905"/>
    <n v="109.82189265536722"/>
    <m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d v="2014-08-07T19:00:00"/>
    <d v="2014-07-17T00:03:11"/>
    <b v="0"/>
    <n v="86"/>
    <b v="1"/>
    <s v="film &amp; video/documentary"/>
    <x v="0"/>
    <x v="4"/>
    <n v="0.80541666666666667"/>
    <n v="139.53488372093022"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d v="2010-05-02T14:22:00"/>
    <d v="2010-03-18T12:52:16"/>
    <b v="0"/>
    <n v="26"/>
    <b v="1"/>
    <s v="film &amp; video/documentary"/>
    <x v="0"/>
    <x v="4"/>
    <n v="0.98684210526315785"/>
    <n v="347.84615384615387"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d v="2014-06-20T22:59:00"/>
    <d v="2014-05-21T15:37:52"/>
    <b v="0"/>
    <n v="113"/>
    <b v="1"/>
    <s v="film &amp; video/documentary"/>
    <x v="0"/>
    <x v="4"/>
    <n v="0.90775874366189879"/>
    <n v="68.24159292035398"/>
    <m/>
    <m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d v="2014-02-28T09:33:19"/>
    <d v="2014-01-29T09:33:19"/>
    <b v="0"/>
    <n v="65"/>
    <b v="1"/>
    <s v="film &amp; video/documentary"/>
    <x v="0"/>
    <x v="4"/>
    <n v="0.96178507309566552"/>
    <n v="239.93846153846152"/>
    <m/>
    <m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d v="2012-05-20T14:01:58"/>
    <d v="2012-04-20T14:01:58"/>
    <b v="0"/>
    <n v="134"/>
    <b v="1"/>
    <s v="film &amp; video/documentary"/>
    <x v="0"/>
    <x v="4"/>
    <n v="0.98701298701298701"/>
    <n v="287.31343283582089"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d v="2013-04-30T23:59:00"/>
    <d v="2013-03-22T08:51:18"/>
    <b v="0"/>
    <n v="119"/>
    <b v="1"/>
    <s v="film &amp; video/documentary"/>
    <x v="0"/>
    <x v="4"/>
    <n v="0.96758493702473436"/>
    <n v="86.84882352941176"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d v="2015-03-15T08:32:02"/>
    <d v="2015-02-08T09:32:02"/>
    <b v="0"/>
    <n v="159"/>
    <b v="1"/>
    <s v="film &amp; video/documentary"/>
    <x v="0"/>
    <x v="4"/>
    <n v="0.96050407253726755"/>
    <n v="81.84905660377359"/>
    <m/>
    <m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d v="2012-01-15T08:14:29"/>
    <d v="2011-12-16T08:14:29"/>
    <b v="0"/>
    <n v="167"/>
    <b v="1"/>
    <s v="film &amp; video/documentary"/>
    <x v="0"/>
    <x v="4"/>
    <n v="0.90780601442433928"/>
    <n v="42.874970059880241"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d v="2017-01-06T14:05:00"/>
    <d v="2016-12-07T14:05:00"/>
    <b v="0"/>
    <n v="43"/>
    <b v="1"/>
    <s v="film &amp; video/documentary"/>
    <x v="0"/>
    <x v="4"/>
    <n v="0.81953778069168992"/>
    <n v="709.41860465116281"/>
    <m/>
    <m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d v="2013-02-01T13:25:39"/>
    <d v="2012-12-18T13:25:39"/>
    <b v="0"/>
    <n v="1062"/>
    <b v="1"/>
    <s v="film &amp; video/documentary"/>
    <x v="0"/>
    <x v="4"/>
    <n v="0.87589706457697092"/>
    <n v="161.25517890772127"/>
    <m/>
    <m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d v="2016-04-05T11:00:00"/>
    <d v="2016-02-25T08:50:44"/>
    <b v="0"/>
    <n v="9"/>
    <b v="1"/>
    <s v="film &amp; video/documentary"/>
    <x v="0"/>
    <x v="4"/>
    <n v="0.7978723404255319"/>
    <n v="41.777777777777779"/>
    <m/>
    <m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d v="2012-07-18T16:53:18"/>
    <d v="2012-06-18T16:53:18"/>
    <b v="0"/>
    <n v="89"/>
    <b v="1"/>
    <s v="film &amp; video/documentary"/>
    <x v="0"/>
    <x v="4"/>
    <n v="0.9375"/>
    <n v="89.887640449438209"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d v="2011-09-16T16:20:31"/>
    <d v="2011-08-02T16:20:31"/>
    <b v="0"/>
    <n v="174"/>
    <b v="1"/>
    <s v="film &amp; video/documentary"/>
    <x v="0"/>
    <x v="4"/>
    <n v="0.76540375047837739"/>
    <n v="45.051724137931032"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d v="2014-03-01T12:18:00"/>
    <d v="2014-01-18T18:38:31"/>
    <b v="0"/>
    <n v="14"/>
    <b v="1"/>
    <s v="film &amp; video/documentary"/>
    <x v="0"/>
    <x v="4"/>
    <n v="0.83333333333333337"/>
    <n v="42.857142857142854"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d v="2016-08-25T05:51:56"/>
    <d v="2016-07-25T05:51:56"/>
    <b v="0"/>
    <n v="48"/>
    <b v="1"/>
    <s v="film &amp; video/documentary"/>
    <x v="0"/>
    <x v="4"/>
    <n v="0.94375963020030817"/>
    <n v="54.083333333333336"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d v="2015-11-14T02:01:00"/>
    <d v="2015-10-15T01:01:08"/>
    <b v="0"/>
    <n v="133"/>
    <b v="1"/>
    <s v="film &amp; video/documentary"/>
    <x v="0"/>
    <x v="4"/>
    <n v="0.87412587412587417"/>
    <n v="103.21804511278195"/>
    <m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d v="2016-01-25T18:52:00"/>
    <d v="2016-01-01T08:43:28"/>
    <b v="0"/>
    <n v="83"/>
    <b v="1"/>
    <s v="film &amp; video/documentary"/>
    <x v="0"/>
    <x v="4"/>
    <n v="0.8947211452430659"/>
    <n v="40.397590361445786"/>
    <m/>
    <m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d v="2012-05-03T11:31:12"/>
    <d v="2012-03-19T11:31:12"/>
    <b v="0"/>
    <n v="149"/>
    <b v="1"/>
    <s v="film &amp; video/documentary"/>
    <x v="0"/>
    <x v="4"/>
    <n v="0.86147484493452786"/>
    <n v="116.85906040268456"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d v="2016-01-23T12:16:32"/>
    <d v="2015-12-29T12:16:32"/>
    <b v="0"/>
    <n v="49"/>
    <b v="1"/>
    <s v="film &amp; video/documentary"/>
    <x v="0"/>
    <x v="4"/>
    <n v="0.70671378091872794"/>
    <n v="115.51020408163265"/>
    <m/>
    <m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d v="2012-07-30T00:00:00"/>
    <d v="2012-06-25T11:45:17"/>
    <b v="0"/>
    <n v="251"/>
    <b v="1"/>
    <s v="film &amp; video/documentary"/>
    <x v="0"/>
    <x v="4"/>
    <n v="0.95483624558388236"/>
    <n v="104.31274900398407"/>
    <m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d v="2012-09-06T12:01:40"/>
    <d v="2012-08-23T12:01:40"/>
    <b v="0"/>
    <n v="22"/>
    <b v="1"/>
    <s v="film &amp; video/documentary"/>
    <x v="0"/>
    <x v="4"/>
    <n v="0.39087947882736157"/>
    <n v="69.772727272727266"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d v="2014-05-18T21:49:19"/>
    <d v="2014-04-25T21:49:19"/>
    <b v="0"/>
    <n v="48"/>
    <b v="1"/>
    <s v="film &amp; video/documentary"/>
    <x v="0"/>
    <x v="4"/>
    <n v="0.48377723970944309"/>
    <n v="43.020833333333336"/>
    <m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d v="2015-01-06T13:45:47"/>
    <d v="2014-12-07T13:45:47"/>
    <b v="0"/>
    <n v="383"/>
    <b v="1"/>
    <s v="film &amp; video/documentary"/>
    <x v="0"/>
    <x v="4"/>
    <n v="0.89202087328843493"/>
    <n v="58.540469973890339"/>
    <m/>
    <m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d v="2014-11-21T10:01:41"/>
    <d v="2014-10-22T09:01:41"/>
    <b v="0"/>
    <n v="237"/>
    <b v="1"/>
    <s v="film &amp; video/documentary"/>
    <x v="0"/>
    <x v="4"/>
    <n v="0.94355645298258195"/>
    <n v="111.79535864978902"/>
    <m/>
    <m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d v="2015-08-10T17:49:51"/>
    <d v="2015-07-26T17:49:51"/>
    <b v="0"/>
    <n v="13"/>
    <b v="1"/>
    <s v="film &amp; video/documentary"/>
    <x v="0"/>
    <x v="4"/>
    <n v="0.99833610648918469"/>
    <n v="46.230769230769234"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d v="2015-08-15T01:00:00"/>
    <d v="2015-07-15T11:14:18"/>
    <b v="0"/>
    <n v="562"/>
    <b v="1"/>
    <s v="film &amp; video/documentary"/>
    <x v="0"/>
    <x v="4"/>
    <n v="0.46731270598652169"/>
    <n v="144.69039145907473"/>
    <m/>
    <m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d v="2016-07-27T20:49:40"/>
    <d v="2016-06-27T20:49:40"/>
    <b v="0"/>
    <n v="71"/>
    <b v="1"/>
    <s v="film &amp; video/documentary"/>
    <x v="0"/>
    <x v="4"/>
    <n v="0.79264426125554854"/>
    <n v="88.845070422535215"/>
    <m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d v="2014-03-07T17:59:00"/>
    <d v="2014-02-03T20:30:50"/>
    <b v="0"/>
    <n v="1510"/>
    <b v="1"/>
    <s v="film &amp; video/documentary"/>
    <x v="0"/>
    <x v="4"/>
    <n v="0.55085653330429996"/>
    <n v="81.75107284768211"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d v="2015-05-07T19:52:52"/>
    <d v="2015-04-17T19:52:52"/>
    <b v="0"/>
    <n v="14"/>
    <b v="1"/>
    <s v="film &amp; video/documentary"/>
    <x v="0"/>
    <x v="4"/>
    <n v="1"/>
    <n v="71.428571428571431"/>
    <m/>
    <m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d v="2011-12-17T19:59:00"/>
    <d v="2011-11-17T20:00:51"/>
    <b v="0"/>
    <n v="193"/>
    <b v="1"/>
    <s v="film &amp; video/documentary"/>
    <x v="0"/>
    <x v="4"/>
    <n v="0.99393698439518929"/>
    <n v="104.25906735751295"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d v="2011-09-07T22:00:00"/>
    <d v="2011-08-08T12:12:51"/>
    <b v="0"/>
    <n v="206"/>
    <b v="1"/>
    <s v="film &amp; video/documentary"/>
    <x v="0"/>
    <x v="4"/>
    <n v="0.9910537311833717"/>
    <n v="90.616504854368927"/>
    <m/>
    <m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d v="2013-10-10T12:00:52"/>
    <d v="2013-09-09T12:00:52"/>
    <b v="0"/>
    <n v="351"/>
    <b v="1"/>
    <s v="film &amp; video/documentary"/>
    <x v="0"/>
    <x v="4"/>
    <n v="0.90541984318128321"/>
    <n v="157.33048433048432"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d v="2016-04-17T13:38:02"/>
    <d v="2016-02-17T14:38:02"/>
    <b v="0"/>
    <n v="50"/>
    <b v="1"/>
    <s v="film &amp; video/documentary"/>
    <x v="0"/>
    <x v="4"/>
    <n v="0.89370602776193198"/>
    <n v="105.18"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d v="2012-04-27T16:32:00"/>
    <d v="2012-03-22T16:49:20"/>
    <b v="0"/>
    <n v="184"/>
    <b v="1"/>
    <s v="film &amp; video/documentary"/>
    <x v="0"/>
    <x v="4"/>
    <n v="0.92554456728477608"/>
    <n v="58.719836956521746"/>
    <m/>
    <m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d v="2012-07-07T08:33:26"/>
    <d v="2012-06-22T08:33:26"/>
    <b v="0"/>
    <n v="196"/>
    <b v="1"/>
    <s v="film &amp; video/documentary"/>
    <x v="0"/>
    <x v="4"/>
    <n v="0.9375"/>
    <n v="81.632653061224488"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d v="2010-08-31T22:44:00"/>
    <d v="2010-07-20T13:38:04"/>
    <b v="0"/>
    <n v="229"/>
    <b v="1"/>
    <s v="film &amp; video/documentary"/>
    <x v="0"/>
    <x v="4"/>
    <n v="0.96246137663532971"/>
    <n v="56.460043668122275"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d v="2015-04-29T14:02:06"/>
    <d v="2015-03-15T14:02:06"/>
    <b v="0"/>
    <n v="67"/>
    <b v="1"/>
    <s v="film &amp; video/documentary"/>
    <x v="0"/>
    <x v="4"/>
    <n v="0.7989773090444231"/>
    <n v="140.1044776119403"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d v="2016-12-14T07:00:00"/>
    <d v="2016-11-13T16:01:07"/>
    <b v="0"/>
    <n v="95"/>
    <b v="1"/>
    <s v="film &amp; video/documentary"/>
    <x v="0"/>
    <x v="4"/>
    <n v="0.9362857544122466"/>
    <n v="224.85263157894738"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d v="2014-05-16T22:30:00"/>
    <d v="2014-04-16T10:15:47"/>
    <b v="0"/>
    <n v="62"/>
    <b v="1"/>
    <s v="film &amp; video/documentary"/>
    <x v="0"/>
    <x v="4"/>
    <n v="0.89045212706751853"/>
    <n v="181.13306451612902"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d v="2011-08-07T15:12:50"/>
    <d v="2011-07-08T15:12:50"/>
    <b v="0"/>
    <n v="73"/>
    <b v="1"/>
    <s v="film &amp; video/documentary"/>
    <x v="0"/>
    <x v="4"/>
    <n v="0.96327977497784456"/>
    <n v="711.04109589041093"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d v="2015-11-05T08:56:57"/>
    <d v="2015-10-15T07:56:57"/>
    <b v="0"/>
    <n v="43"/>
    <b v="1"/>
    <s v="film &amp; video/documentary"/>
    <x v="0"/>
    <x v="4"/>
    <n v="0.70596540769502292"/>
    <n v="65.883720930232556"/>
    <m/>
    <m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d v="2011-08-10T02:08:00"/>
    <d v="2011-06-24T02:27:21"/>
    <b v="0"/>
    <n v="70"/>
    <b v="1"/>
    <s v="film &amp; video/documentary"/>
    <x v="0"/>
    <x v="4"/>
    <n v="0.95002850085502566"/>
    <n v="75.185714285714283"/>
    <m/>
    <m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d v="2014-02-05T18:04:00"/>
    <d v="2014-01-07T10:04:22"/>
    <b v="0"/>
    <n v="271"/>
    <b v="1"/>
    <s v="film &amp; video/documentary"/>
    <x v="0"/>
    <x v="4"/>
    <n v="0.97001274873898347"/>
    <n v="133.14391143911439"/>
    <m/>
    <m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d v="2014-03-05T21:02:19"/>
    <d v="2014-02-03T21:02:19"/>
    <b v="0"/>
    <n v="55"/>
    <b v="1"/>
    <s v="film &amp; video/documentary"/>
    <x v="0"/>
    <x v="4"/>
    <n v="0.92885375494071143"/>
    <n v="55.2"/>
    <m/>
    <m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d v="2011-05-09T00:59:00"/>
    <d v="2011-04-04T22:53:57"/>
    <b v="0"/>
    <n v="35"/>
    <b v="1"/>
    <s v="film &amp; video/documentary"/>
    <x v="0"/>
    <x v="4"/>
    <n v="0.92846508142307171"/>
    <n v="86.163714285714292"/>
    <m/>
    <m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d v="2011-11-19T16:54:10"/>
    <d v="2011-09-20T15:54:10"/>
    <b v="0"/>
    <n v="22"/>
    <b v="1"/>
    <s v="film &amp; video/documentary"/>
    <x v="0"/>
    <x v="4"/>
    <n v="0.98473658296405708"/>
    <n v="92.318181818181813"/>
    <m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d v="2013-11-05T13:39:50"/>
    <d v="2013-09-26T12:39:50"/>
    <b v="0"/>
    <n v="38"/>
    <b v="1"/>
    <s v="film &amp; video/documentary"/>
    <x v="0"/>
    <x v="4"/>
    <n v="0.9858270925001561"/>
    <n v="160.16473684210527"/>
    <m/>
    <m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d v="2016-07-22T15:42:24"/>
    <d v="2016-06-22T15:42:24"/>
    <b v="0"/>
    <n v="15"/>
    <b v="1"/>
    <s v="film &amp; video/documentary"/>
    <x v="0"/>
    <x v="4"/>
    <n v="0.73099415204678364"/>
    <n v="45.6"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d v="2015-06-18T18:33:17"/>
    <d v="2015-04-19T18:33:17"/>
    <b v="0"/>
    <n v="7"/>
    <b v="1"/>
    <s v="film &amp; video/documentary"/>
    <x v="0"/>
    <x v="4"/>
    <n v="0.77942322681215903"/>
    <n v="183.28571428571428"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d v="2013-12-22T00:00:00"/>
    <d v="2013-11-19T23:13:24"/>
    <b v="0"/>
    <n v="241"/>
    <b v="1"/>
    <s v="film &amp; video/documentary"/>
    <x v="0"/>
    <x v="4"/>
    <n v="0.98960910440376049"/>
    <n v="125.78838174273859"/>
    <m/>
    <m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d v="2012-07-25T12:49:38"/>
    <d v="2012-07-09T12:49:38"/>
    <b v="0"/>
    <n v="55"/>
    <b v="1"/>
    <s v="film &amp; video/documentary"/>
    <x v="0"/>
    <x v="4"/>
    <n v="0.78839482812992745"/>
    <n v="57.654545454545456"/>
    <m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d v="2012-07-19T16:03:31"/>
    <d v="2012-06-19T16:03:31"/>
    <b v="0"/>
    <n v="171"/>
    <b v="1"/>
    <s v="film &amp; video/documentary"/>
    <x v="0"/>
    <x v="4"/>
    <n v="0.95160211136718464"/>
    <n v="78.660818713450297"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d v="2013-10-11T20:31:05"/>
    <d v="2013-09-11T20:31:05"/>
    <b v="0"/>
    <n v="208"/>
    <b v="1"/>
    <s v="film &amp; video/documentary"/>
    <x v="0"/>
    <x v="4"/>
    <n v="0.97225141896153033"/>
    <n v="91.480769230769226"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d v="2014-10-17T07:00:00"/>
    <d v="2014-09-22T15:26:42"/>
    <b v="0"/>
    <n v="21"/>
    <b v="1"/>
    <s v="film &amp; video/documentary"/>
    <x v="0"/>
    <x v="4"/>
    <n v="0.97897990294113535"/>
    <n v="68.09809523809524"/>
    <m/>
    <m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d v="2014-02-08T04:30:31"/>
    <d v="2014-01-09T04:30:31"/>
    <b v="0"/>
    <n v="25"/>
    <b v="1"/>
    <s v="film &amp; video/documentary"/>
    <x v="0"/>
    <x v="4"/>
    <n v="0.83182910902784124"/>
    <n v="48.086800000000004"/>
    <m/>
    <m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d v="2013-04-07T23:33:00"/>
    <d v="2013-03-27T18:17:40"/>
    <b v="0"/>
    <n v="52"/>
    <b v="1"/>
    <s v="film &amp; video/documentary"/>
    <x v="0"/>
    <x v="4"/>
    <n v="0.99752992589777689"/>
    <n v="202.42307692307693"/>
    <m/>
    <m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d v="2015-07-23T01:46:37"/>
    <d v="2015-06-23T01:46:37"/>
    <b v="0"/>
    <n v="104"/>
    <b v="1"/>
    <s v="film &amp; video/documentary"/>
    <x v="0"/>
    <x v="4"/>
    <n v="0.99370064767988642"/>
    <n v="216.75"/>
    <m/>
    <m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d v="2013-06-29T15:13:07"/>
    <d v="2013-04-30T15:13:07"/>
    <b v="0"/>
    <n v="73"/>
    <b v="1"/>
    <s v="film &amp; video/documentary"/>
    <x v="0"/>
    <x v="4"/>
    <n v="0.99564405724953331"/>
    <n v="110.06849315068493"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d v="2014-03-13T23:40:31"/>
    <d v="2014-02-12T00:40:31"/>
    <b v="0"/>
    <n v="3"/>
    <b v="0"/>
    <s v="film &amp; video/animation"/>
    <x v="0"/>
    <x v="5"/>
    <n v="227.58620689655172"/>
    <n v="4.833333333333333"/>
    <m/>
    <m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d v="2015-08-21T06:47:36"/>
    <d v="2015-06-22T06:47:36"/>
    <b v="0"/>
    <n v="6"/>
    <b v="0"/>
    <s v="film &amp; video/animation"/>
    <x v="0"/>
    <x v="5"/>
    <n v="49.833887043189371"/>
    <n v="50.166666666666664"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d v="2014-09-11T01:14:57"/>
    <d v="2014-08-12T01:14:57"/>
    <b v="0"/>
    <n v="12"/>
    <b v="0"/>
    <s v="film &amp; video/animation"/>
    <x v="0"/>
    <x v="5"/>
    <n v="93.023255813953483"/>
    <n v="35.833333333333336"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d v="2013-06-05T17:13:50"/>
    <d v="2013-05-06T17:13:50"/>
    <b v="0"/>
    <n v="13"/>
    <b v="0"/>
    <s v="film &amp; video/animation"/>
    <x v="0"/>
    <x v="5"/>
    <n v="130.718954248366"/>
    <n v="11.76923076923077"/>
    <m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d v="2012-03-26T03:01:39"/>
    <d v="2012-01-26T04:01:39"/>
    <b v="0"/>
    <n v="5"/>
    <b v="0"/>
    <s v="film &amp; video/animation"/>
    <x v="0"/>
    <x v="5"/>
    <n v="14.713094654242274"/>
    <n v="40.78"/>
    <m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d v="2015-11-27T16:40:04"/>
    <d v="2015-09-28T15:40:04"/>
    <b v="0"/>
    <n v="2"/>
    <b v="0"/>
    <s v="film &amp; video/animation"/>
    <x v="0"/>
    <x v="5"/>
    <n v="8333.3333333333339"/>
    <n v="3"/>
    <m/>
    <m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d v="2016-03-01T12:05:14"/>
    <d v="2016-01-31T12:05:14"/>
    <b v="0"/>
    <n v="8"/>
    <b v="0"/>
    <s v="film &amp; video/animation"/>
    <x v="0"/>
    <x v="5"/>
    <n v="75.187969924812023"/>
    <n v="16.625"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d v="2015-10-22T13:59:00"/>
    <d v="2015-10-08T16:49:00"/>
    <b v="0"/>
    <n v="0"/>
    <b v="0"/>
    <s v="film &amp; video/animation"/>
    <x v="0"/>
    <x v="5"/>
    <s v="N/A"/>
    <s v="N/A"/>
    <m/>
    <m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d v="2014-06-16T17:00:00"/>
    <d v="2014-05-19T13:24:05"/>
    <b v="0"/>
    <n v="13"/>
    <b v="0"/>
    <s v="film &amp; video/animation"/>
    <x v="0"/>
    <x v="5"/>
    <n v="17.751479289940828"/>
    <n v="52"/>
    <m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d v="2009-11-26T23:59:00"/>
    <d v="2009-09-14T16:38:02"/>
    <b v="0"/>
    <n v="0"/>
    <b v="0"/>
    <s v="film &amp; video/animation"/>
    <x v="0"/>
    <x v="5"/>
    <s v="N/A"/>
    <s v="N/A"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d v="2013-09-10T21:34:27"/>
    <d v="2013-08-26T21:34:27"/>
    <b v="0"/>
    <n v="5"/>
    <b v="0"/>
    <s v="film &amp; video/animation"/>
    <x v="0"/>
    <x v="5"/>
    <n v="41.666666666666664"/>
    <n v="4.8"/>
    <m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d v="2016-07-05T15:54:43"/>
    <d v="2016-06-05T15:54:43"/>
    <b v="0"/>
    <n v="8"/>
    <b v="0"/>
    <s v="film &amp; video/animation"/>
    <x v="0"/>
    <x v="5"/>
    <n v="7.2289156626506026"/>
    <n v="51.875"/>
    <m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d v="2015-10-21T12:26:21"/>
    <d v="2015-08-22T12:26:21"/>
    <b v="0"/>
    <n v="8"/>
    <b v="0"/>
    <s v="film &amp; video/animation"/>
    <x v="0"/>
    <x v="5"/>
    <n v="10.526315789473685"/>
    <n v="71.25"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d v="2015-10-11T10:07:02"/>
    <d v="2015-08-12T10:07:02"/>
    <b v="0"/>
    <n v="0"/>
    <b v="0"/>
    <s v="film &amp; video/animation"/>
    <x v="0"/>
    <x v="5"/>
    <s v="N/A"/>
    <s v="N/A"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d v="2013-12-01T16:01:42"/>
    <d v="2013-10-29T15:01:42"/>
    <b v="0"/>
    <n v="2"/>
    <b v="0"/>
    <s v="film &amp; video/animation"/>
    <x v="0"/>
    <x v="5"/>
    <n v="20"/>
    <n v="62.5"/>
    <m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d v="2013-09-13T12:56:20"/>
    <d v="2013-08-14T12:56:20"/>
    <b v="0"/>
    <n v="3"/>
    <b v="0"/>
    <s v="film &amp; video/animation"/>
    <x v="0"/>
    <x v="5"/>
    <n v="36666.666666666664"/>
    <n v="1"/>
    <m/>
    <m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d v="2013-07-31T03:41:53"/>
    <d v="2013-07-01T03:41:53"/>
    <b v="0"/>
    <n v="0"/>
    <b v="0"/>
    <s v="film &amp; video/animation"/>
    <x v="0"/>
    <x v="5"/>
    <s v="N/A"/>
    <s v="N/A"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d v="2016-10-08T02:38:46"/>
    <d v="2016-08-09T02:38:46"/>
    <b v="0"/>
    <n v="0"/>
    <b v="0"/>
    <s v="film &amp; video/animation"/>
    <x v="0"/>
    <x v="5"/>
    <s v="N/A"/>
    <s v="N/A"/>
    <m/>
    <m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d v="2015-11-18T02:15:58"/>
    <d v="2015-10-19T01:15:58"/>
    <b v="0"/>
    <n v="11"/>
    <b v="0"/>
    <s v="film &amp; video/animation"/>
    <x v="0"/>
    <x v="5"/>
    <n v="10.660980810234541"/>
    <n v="170.54545454545453"/>
    <m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d v="2014-10-17T13:16:58"/>
    <d v="2014-10-07T13:16:58"/>
    <b v="0"/>
    <n v="0"/>
    <b v="0"/>
    <s v="film &amp; video/animation"/>
    <x v="0"/>
    <x v="5"/>
    <s v="N/A"/>
    <s v="N/A"/>
    <m/>
    <m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d v="2016-03-24T17:39:13"/>
    <d v="2016-02-23T18:39:13"/>
    <b v="0"/>
    <n v="1"/>
    <b v="0"/>
    <s v="film &amp; video/animation"/>
    <x v="0"/>
    <x v="5"/>
    <n v="1000"/>
    <n v="5"/>
    <m/>
    <m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d v="2013-11-02T14:03:16"/>
    <d v="2013-10-03T14:03:16"/>
    <b v="0"/>
    <n v="0"/>
    <b v="0"/>
    <s v="film &amp; video/animation"/>
    <x v="0"/>
    <x v="5"/>
    <s v="N/A"/>
    <s v="N/A"/>
    <m/>
    <m/>
  </r>
  <r>
    <n v="442"/>
    <s v="The Paranormal Idiot"/>
    <s v="Doomsday is here"/>
    <n v="17000"/>
    <n v="6691"/>
    <x v="2"/>
    <s v="US"/>
    <s v="USD"/>
    <n v="1424380783"/>
    <n v="1421788783"/>
    <d v="2015-02-19T16:19:43"/>
    <d v="2015-01-20T16:19:43"/>
    <b v="0"/>
    <n v="17"/>
    <b v="0"/>
    <s v="film &amp; video/animation"/>
    <x v="0"/>
    <x v="5"/>
    <n v="2.5407263488267824"/>
    <n v="393.58823529411762"/>
    <m/>
    <m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d v="2014-02-09T19:21:41"/>
    <d v="2014-01-10T19:21:41"/>
    <b v="0"/>
    <n v="2"/>
    <b v="0"/>
    <s v="film &amp; video/animation"/>
    <x v="0"/>
    <x v="5"/>
    <n v="1000"/>
    <n v="5"/>
    <m/>
    <m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d v="2012-02-15T16:46:01"/>
    <d v="2011-12-17T16:46:01"/>
    <b v="0"/>
    <n v="1"/>
    <b v="0"/>
    <s v="film &amp; video/animation"/>
    <x v="0"/>
    <x v="5"/>
    <n v="20"/>
    <n v="50"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d v="2015-05-21T03:02:55"/>
    <d v="2015-05-06T03:02:55"/>
    <b v="0"/>
    <n v="2"/>
    <b v="0"/>
    <s v="film &amp; video/animation"/>
    <x v="0"/>
    <x v="5"/>
    <n v="30000"/>
    <n v="1"/>
    <m/>
    <m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d v="2015-03-03T21:00:20"/>
    <d v="2015-02-01T21:00:20"/>
    <b v="0"/>
    <n v="16"/>
    <b v="0"/>
    <s v="film &amp; video/animation"/>
    <x v="0"/>
    <x v="5"/>
    <n v="13.70757180156658"/>
    <n v="47.875"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d v="2013-03-23T07:19:23"/>
    <d v="2013-02-26T08:19:23"/>
    <b v="0"/>
    <n v="1"/>
    <b v="0"/>
    <s v="film &amp; video/animation"/>
    <x v="0"/>
    <x v="5"/>
    <n v="6000"/>
    <n v="5"/>
    <m/>
    <m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d v="2014-05-14T13:11:35"/>
    <d v="2014-04-24T13:11:35"/>
    <b v="0"/>
    <n v="4"/>
    <b v="0"/>
    <s v="film &amp; video/animation"/>
    <x v="0"/>
    <x v="5"/>
    <n v="30.484087306426044"/>
    <n v="20.502500000000001"/>
    <m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d v="2013-10-17T08:38:05"/>
    <d v="2013-09-17T08:38:05"/>
    <b v="0"/>
    <n v="5"/>
    <b v="0"/>
    <s v="film &amp; video/animation"/>
    <x v="0"/>
    <x v="5"/>
    <n v="44.444444444444443"/>
    <n v="9"/>
    <m/>
    <m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d v="2014-02-14T17:43:20"/>
    <d v="2014-01-15T17:43:20"/>
    <b v="0"/>
    <n v="7"/>
    <b v="0"/>
    <s v="film &amp; video/animation"/>
    <x v="0"/>
    <x v="5"/>
    <n v="126.26262626262626"/>
    <n v="56.571428571428569"/>
    <m/>
    <m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d v="2014-01-25T12:09:51"/>
    <d v="2013-12-26T12:09:51"/>
    <b v="0"/>
    <n v="0"/>
    <b v="0"/>
    <s v="film &amp; video/animation"/>
    <x v="0"/>
    <x v="5"/>
    <s v="N/A"/>
    <s v="N/A"/>
    <m/>
    <m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d v="2015-05-13T11:53:35"/>
    <d v="2015-04-13T11:53:35"/>
    <b v="0"/>
    <n v="12"/>
    <b v="0"/>
    <s v="film &amp; video/animation"/>
    <x v="0"/>
    <x v="5"/>
    <n v="1.5625"/>
    <n v="40"/>
    <m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d v="2015-02-19T14:47:59"/>
    <d v="2015-02-03T14:47:59"/>
    <b v="0"/>
    <n v="2"/>
    <b v="0"/>
    <s v="film &amp; video/animation"/>
    <x v="0"/>
    <x v="5"/>
    <n v="3649.0384615384614"/>
    <n v="13"/>
    <m/>
    <m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d v="2014-11-26T08:14:00"/>
    <d v="2014-10-26T12:12:51"/>
    <b v="0"/>
    <n v="5"/>
    <b v="0"/>
    <s v="film &amp; video/animation"/>
    <x v="0"/>
    <x v="5"/>
    <n v="121.95121951219512"/>
    <n v="16.399999999999999"/>
    <m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d v="2012-04-16T19:31:00"/>
    <d v="2012-03-02T19:03:42"/>
    <b v="0"/>
    <n v="2"/>
    <b v="0"/>
    <s v="film &amp; video/animation"/>
    <x v="0"/>
    <x v="5"/>
    <n v="1444.4444444444443"/>
    <n v="22.5"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d v="2013-10-21T22:59:00"/>
    <d v="2013-09-30T11:40:01"/>
    <b v="0"/>
    <n v="3"/>
    <b v="0"/>
    <s v="film &amp; video/animation"/>
    <x v="0"/>
    <x v="5"/>
    <n v="145.70491803278688"/>
    <n v="20.333333333333332"/>
    <m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d v="2014-08-16T13:25:12"/>
    <d v="2014-07-17T13:25:12"/>
    <b v="0"/>
    <n v="0"/>
    <b v="0"/>
    <s v="film &amp; video/animation"/>
    <x v="0"/>
    <x v="5"/>
    <s v="N/A"/>
    <s v="N/A"/>
    <m/>
    <m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d v="2013-05-14T11:47:40"/>
    <d v="2013-04-14T11:47:40"/>
    <b v="0"/>
    <n v="49"/>
    <b v="0"/>
    <s v="film &amp; video/animation"/>
    <x v="0"/>
    <x v="5"/>
    <n v="12.180267965895249"/>
    <n v="16.755102040816325"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d v="2011-11-13T11:22:07"/>
    <d v="2011-09-14T10:22:07"/>
    <b v="0"/>
    <n v="1"/>
    <b v="0"/>
    <s v="film &amp; video/animation"/>
    <x v="0"/>
    <x v="5"/>
    <n v="1560"/>
    <n v="25"/>
    <m/>
    <m/>
  </r>
  <r>
    <n v="460"/>
    <s v="Darwin's Kiss"/>
    <s v="An animated web series about biological evolution gone haywire."/>
    <n v="8500"/>
    <n v="25"/>
    <x v="2"/>
    <s v="US"/>
    <s v="USD"/>
    <n v="1401595200"/>
    <n v="1398862875"/>
    <d v="2014-05-31T23:00:00"/>
    <d v="2014-04-30T08:01:15"/>
    <b v="0"/>
    <n v="2"/>
    <b v="0"/>
    <s v="film &amp; video/animation"/>
    <x v="0"/>
    <x v="5"/>
    <n v="340"/>
    <n v="12.5"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d v="2013-06-02T15:19:27"/>
    <d v="2013-05-13T15:19:27"/>
    <b v="0"/>
    <n v="0"/>
    <b v="0"/>
    <s v="film &amp; video/animation"/>
    <x v="0"/>
    <x v="5"/>
    <s v="N/A"/>
    <s v="N/A"/>
    <m/>
    <m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d v="2011-08-09T22:02:21"/>
    <d v="2011-06-10T22:02:21"/>
    <b v="0"/>
    <n v="0"/>
    <b v="0"/>
    <s v="film &amp; video/animation"/>
    <x v="0"/>
    <x v="5"/>
    <s v="N/A"/>
    <s v="N/A"/>
    <m/>
    <m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d v="2011-09-24T12:02:33"/>
    <d v="2011-07-26T12:02:33"/>
    <b v="0"/>
    <n v="11"/>
    <b v="0"/>
    <s v="film &amp; video/animation"/>
    <x v="0"/>
    <x v="5"/>
    <n v="44"/>
    <n v="113.63636363636364"/>
    <m/>
    <m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d v="2016-05-18T15:22:15"/>
    <d v="2016-04-28T15:22:15"/>
    <b v="0"/>
    <n v="1"/>
    <b v="0"/>
    <s v="film &amp; video/animation"/>
    <x v="0"/>
    <x v="5"/>
    <n v="1010"/>
    <n v="1"/>
    <m/>
    <m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d v="2014-06-26T21:52:54"/>
    <d v="2014-06-10T21:52:54"/>
    <b v="0"/>
    <n v="8"/>
    <b v="0"/>
    <s v="film &amp; video/animation"/>
    <x v="0"/>
    <x v="5"/>
    <n v="3.7101449275362319"/>
    <n v="17.25"/>
    <m/>
    <m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d v="2012-09-07T17:37:44"/>
    <d v="2012-08-08T17:37:44"/>
    <b v="0"/>
    <n v="5"/>
    <b v="0"/>
    <s v="film &amp; video/animation"/>
    <x v="0"/>
    <x v="5"/>
    <n v="131.57894736842104"/>
    <n v="15.2"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d v="2012-09-28T11:18:54"/>
    <d v="2012-08-14T11:18:54"/>
    <b v="0"/>
    <n v="39"/>
    <b v="0"/>
    <s v="film &amp; video/animation"/>
    <x v="0"/>
    <x v="5"/>
    <n v="4.6349942062572422"/>
    <n v="110.64102564102564"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d v="2012-07-10T22:51:05"/>
    <d v="2012-05-11T23:01:23"/>
    <b v="0"/>
    <n v="0"/>
    <b v="0"/>
    <s v="film &amp; video/animation"/>
    <x v="0"/>
    <x v="5"/>
    <s v="N/A"/>
    <s v="N/A"/>
    <m/>
    <m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d v="2014-09-05T18:45:24"/>
    <d v="2014-07-07T18:45:24"/>
    <b v="0"/>
    <n v="0"/>
    <b v="0"/>
    <s v="film &amp; video/animation"/>
    <x v="0"/>
    <x v="5"/>
    <s v="N/A"/>
    <s v="N/A"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d v="2014-01-15T23:00:00"/>
    <d v="2013-11-26T23:01:29"/>
    <b v="0"/>
    <n v="2"/>
    <b v="0"/>
    <s v="film &amp; video/animation"/>
    <x v="0"/>
    <x v="5"/>
    <n v="98.039215686274517"/>
    <n v="25.5"/>
    <m/>
    <m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d v="2014-04-19T11:19:39"/>
    <d v="2014-03-05T12:19:39"/>
    <b v="0"/>
    <n v="170"/>
    <b v="0"/>
    <s v="film &amp; video/animation"/>
    <x v="0"/>
    <x v="5"/>
    <n v="8.4085002293227333"/>
    <n v="38.476470588235294"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d v="2014-08-23T17:08:38"/>
    <d v="2014-07-24T17:08:38"/>
    <b v="0"/>
    <n v="5"/>
    <b v="0"/>
    <s v="film &amp; video/animation"/>
    <x v="0"/>
    <x v="5"/>
    <n v="5.6737588652482271"/>
    <n v="28.2"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d v="2014-09-17T11:45:19"/>
    <d v="2014-08-18T11:45:19"/>
    <b v="0"/>
    <n v="14"/>
    <b v="0"/>
    <s v="film &amp; video/animation"/>
    <x v="0"/>
    <x v="5"/>
    <n v="34.843205574912893"/>
    <n v="61.5"/>
    <m/>
    <m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d v="2017-02-17T02:53:49"/>
    <d v="2017-01-18T02:53:49"/>
    <b v="0"/>
    <n v="1"/>
    <b v="0"/>
    <s v="film &amp; video/animation"/>
    <x v="0"/>
    <x v="5"/>
    <n v="3300"/>
    <n v="1"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d v="2015-05-05T21:04:03"/>
    <d v="2015-04-05T21:04:03"/>
    <b v="0"/>
    <n v="0"/>
    <b v="0"/>
    <s v="film &amp; video/animation"/>
    <x v="0"/>
    <x v="5"/>
    <s v="N/A"/>
    <s v="N/A"/>
    <m/>
    <m/>
  </r>
  <r>
    <n v="476"/>
    <s v="Sight Word Music Videos"/>
    <s v="Animated Music Videos that teach kids how to read."/>
    <n v="220000"/>
    <n v="4906.59"/>
    <x v="2"/>
    <s v="US"/>
    <s v="USD"/>
    <n v="1401767940"/>
    <n v="1398727441"/>
    <d v="2014-06-02T22:59:00"/>
    <d v="2014-04-28T18:24:01"/>
    <b v="0"/>
    <n v="124"/>
    <b v="0"/>
    <s v="film &amp; video/animation"/>
    <x v="0"/>
    <x v="5"/>
    <n v="44.837657110131474"/>
    <n v="39.569274193548388"/>
    <m/>
    <m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d v="2012-05-18T15:02:14"/>
    <d v="2012-03-19T15:02:14"/>
    <b v="0"/>
    <n v="0"/>
    <b v="0"/>
    <s v="film &amp; video/animation"/>
    <x v="0"/>
    <x v="5"/>
    <s v="N/A"/>
    <s v="N/A"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d v="2015-04-01T15:51:49"/>
    <d v="2015-03-02T16:51:49"/>
    <b v="0"/>
    <n v="0"/>
    <b v="0"/>
    <s v="film &amp; video/animation"/>
    <x v="0"/>
    <x v="5"/>
    <s v="N/A"/>
    <s v="N/A"/>
    <m/>
    <m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d v="2014-11-21T05:47:15"/>
    <d v="2014-09-22T04:47:15"/>
    <b v="0"/>
    <n v="55"/>
    <b v="0"/>
    <s v="film &amp; video/animation"/>
    <x v="0"/>
    <x v="5"/>
    <n v="3.0712530712530715"/>
    <n v="88.8"/>
    <m/>
    <m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d v="2013-08-09T07:00:15"/>
    <d v="2013-07-10T07:00:15"/>
    <b v="0"/>
    <n v="140"/>
    <b v="0"/>
    <s v="film &amp; video/animation"/>
    <x v="0"/>
    <x v="5"/>
    <n v="5.1519835136527563"/>
    <n v="55.457142857142856"/>
    <m/>
    <m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d v="2012-10-10T11:08:09"/>
    <d v="2012-09-10T11:08:09"/>
    <b v="0"/>
    <n v="21"/>
    <b v="0"/>
    <s v="film &amp; video/animation"/>
    <x v="0"/>
    <x v="5"/>
    <n v="16.393442622950818"/>
    <n v="87.142857142857139"/>
    <m/>
    <m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d v="2016-04-14T09:34:00"/>
    <d v="2016-03-18T16:31:30"/>
    <b v="0"/>
    <n v="1"/>
    <b v="0"/>
    <s v="film &amp; video/animation"/>
    <x v="0"/>
    <x v="5"/>
    <n v="1000"/>
    <n v="10"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d v="2013-01-28T23:44:32"/>
    <d v="2012-11-29T23:44:32"/>
    <b v="0"/>
    <n v="147"/>
    <b v="0"/>
    <s v="film &amp; video/animation"/>
    <x v="0"/>
    <x v="5"/>
    <n v="1.9920318725099602"/>
    <n v="51.224489795918366"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d v="2015-11-05T18:32:52"/>
    <d v="2015-09-25T17:32:52"/>
    <b v="0"/>
    <n v="11"/>
    <b v="0"/>
    <s v="film &amp; video/animation"/>
    <x v="0"/>
    <x v="5"/>
    <n v="536.91275167785238"/>
    <n v="13.545454545454545"/>
    <m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d v="2013-05-17T07:08:19"/>
    <d v="2013-04-17T07:08:19"/>
    <b v="0"/>
    <n v="125"/>
    <b v="0"/>
    <s v="film &amp; video/animation"/>
    <x v="0"/>
    <x v="5"/>
    <n v="4.5647569876644765"/>
    <n v="66.520080000000007"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d v="2014-06-01T17:37:19"/>
    <d v="2014-05-02T17:37:19"/>
    <b v="0"/>
    <n v="1"/>
    <b v="0"/>
    <s v="film &amp; video/animation"/>
    <x v="0"/>
    <x v="5"/>
    <n v="11000"/>
    <n v="50"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d v="2016-12-25T10:16:34"/>
    <d v="2016-10-26T09:16:34"/>
    <b v="0"/>
    <n v="0"/>
    <b v="0"/>
    <s v="film &amp; video/animation"/>
    <x v="0"/>
    <x v="5"/>
    <s v="N/A"/>
    <s v="N/A"/>
    <m/>
    <m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d v="2017-01-08T20:18:20"/>
    <d v="2016-12-09T20:18:20"/>
    <b v="0"/>
    <n v="0"/>
    <b v="0"/>
    <s v="film &amp; video/animation"/>
    <x v="0"/>
    <x v="5"/>
    <s v="N/A"/>
    <s v="N/A"/>
    <m/>
    <m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d v="2012-01-05T06:33:00"/>
    <d v="2011-12-05T06:33:36"/>
    <b v="0"/>
    <n v="3"/>
    <b v="0"/>
    <s v="film &amp; video/animation"/>
    <x v="0"/>
    <x v="5"/>
    <n v="348.82325581395349"/>
    <n v="71.666666666666671"/>
    <m/>
    <m/>
  </r>
  <r>
    <n v="490"/>
    <s v="PROJECT IS CANCELLED"/>
    <s v="Cancelled"/>
    <n v="1000"/>
    <n v="0"/>
    <x v="2"/>
    <s v="US"/>
    <s v="USD"/>
    <n v="1345677285"/>
    <n v="1343085285"/>
    <d v="2012-08-22T18:14:45"/>
    <d v="2012-07-23T18:14:45"/>
    <b v="0"/>
    <n v="0"/>
    <b v="0"/>
    <s v="film &amp; video/animation"/>
    <x v="0"/>
    <x v="5"/>
    <s v="N/A"/>
    <s v="N/A"/>
    <m/>
    <m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d v="2016-01-27T18:34:59"/>
    <d v="2015-12-28T18:34:59"/>
    <b v="0"/>
    <n v="0"/>
    <b v="0"/>
    <s v="film &amp; video/animation"/>
    <x v="0"/>
    <x v="5"/>
    <s v="N/A"/>
    <s v="N/A"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d v="2016-10-12T19:50:30"/>
    <d v="2016-08-13T19:50:30"/>
    <b v="0"/>
    <n v="0"/>
    <b v="0"/>
    <s v="film &amp; video/animation"/>
    <x v="0"/>
    <x v="5"/>
    <s v="N/A"/>
    <s v="N/A"/>
    <m/>
    <m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d v="2015-05-20T12:25:38"/>
    <d v="2015-04-20T12:25:38"/>
    <b v="0"/>
    <n v="0"/>
    <b v="0"/>
    <s v="film &amp; video/animation"/>
    <x v="0"/>
    <x v="5"/>
    <s v="N/A"/>
    <s v="N/A"/>
    <m/>
    <m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d v="2014-07-02T22:00:00"/>
    <d v="2014-06-09T14:56:05"/>
    <b v="0"/>
    <n v="3"/>
    <b v="0"/>
    <s v="film &amp; video/animation"/>
    <x v="0"/>
    <x v="5"/>
    <n v="645.16129032258061"/>
    <n v="10.333333333333334"/>
    <m/>
    <m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d v="2015-07-16T14:51:45"/>
    <d v="2015-06-16T14:51:45"/>
    <b v="0"/>
    <n v="0"/>
    <b v="0"/>
    <s v="film &amp; video/animation"/>
    <x v="0"/>
    <x v="5"/>
    <s v="N/A"/>
    <s v="N/A"/>
    <m/>
    <m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d v="2014-02-10T17:21:14"/>
    <d v="2013-12-12T17:21:14"/>
    <b v="0"/>
    <n v="1"/>
    <b v="0"/>
    <s v="film &amp; video/animation"/>
    <x v="0"/>
    <x v="5"/>
    <n v="60000"/>
    <n v="1"/>
    <m/>
    <m/>
  </r>
  <r>
    <n v="497"/>
    <s v="Galaxy Probe Kids"/>
    <s v="live-action/animated series pilot."/>
    <n v="4480"/>
    <n v="30"/>
    <x v="2"/>
    <s v="US"/>
    <s v="USD"/>
    <n v="1419483600"/>
    <n v="1414889665"/>
    <d v="2014-12-25T00:00:00"/>
    <d v="2014-11-01T19:54:25"/>
    <b v="0"/>
    <n v="3"/>
    <b v="0"/>
    <s v="film &amp; video/animation"/>
    <x v="0"/>
    <x v="5"/>
    <n v="149.33333333333334"/>
    <n v="10"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d v="2011-12-23T13:17:29"/>
    <d v="2011-11-11T13:17:29"/>
    <b v="0"/>
    <n v="22"/>
    <b v="0"/>
    <s v="film &amp; video/animation"/>
    <x v="0"/>
    <x v="5"/>
    <n v="21.74615898463594"/>
    <n v="136.09090909090909"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d v="2009-10-12T15:59:00"/>
    <d v="2009-08-18T16:29:28"/>
    <b v="0"/>
    <n v="26"/>
    <b v="0"/>
    <s v="film &amp; video/animation"/>
    <x v="0"/>
    <x v="5"/>
    <n v="10.471204188481675"/>
    <n v="73.461538461538467"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d v="2010-05-08T17:16:00"/>
    <d v="2010-03-10T16:15:51"/>
    <b v="0"/>
    <n v="4"/>
    <b v="0"/>
    <s v="film &amp; video/animation"/>
    <x v="0"/>
    <x v="5"/>
    <n v="30.232558139534884"/>
    <n v="53.75"/>
    <m/>
    <m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d v="2011-07-09T00:37:31"/>
    <d v="2011-06-09T00:37:31"/>
    <b v="0"/>
    <n v="0"/>
    <b v="0"/>
    <s v="film &amp; video/animation"/>
    <x v="0"/>
    <x v="5"/>
    <s v="N/A"/>
    <s v="N/A"/>
    <m/>
    <m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d v="2012-03-18T07:17:05"/>
    <d v="2012-02-17T08:17:05"/>
    <b v="0"/>
    <n v="4"/>
    <b v="0"/>
    <s v="film &amp; video/animation"/>
    <x v="0"/>
    <x v="5"/>
    <n v="86.956521739130437"/>
    <n v="57.5"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d v="2015-01-17T07:38:23"/>
    <d v="2014-12-18T07:38:23"/>
    <b v="0"/>
    <n v="9"/>
    <b v="0"/>
    <s v="film &amp; video/animation"/>
    <x v="0"/>
    <x v="5"/>
    <n v="57.017543859649123"/>
    <n v="12.666666666666666"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d v="2012-04-10T17:36:27"/>
    <d v="2012-02-10T18:36:27"/>
    <b v="0"/>
    <n v="5"/>
    <b v="0"/>
    <s v="film &amp; video/animation"/>
    <x v="0"/>
    <x v="5"/>
    <n v="73.134328358208961"/>
    <n v="67"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d v="2015-12-24T21:21:26"/>
    <d v="2015-11-09T21:21:26"/>
    <b v="0"/>
    <n v="14"/>
    <b v="0"/>
    <s v="film &amp; video/animation"/>
    <x v="0"/>
    <x v="5"/>
    <n v="230.76923076923077"/>
    <n v="3.7142857142857144"/>
    <m/>
    <m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d v="2013-08-10T08:15:20"/>
    <d v="2013-07-11T08:15:20"/>
    <b v="0"/>
    <n v="1"/>
    <b v="0"/>
    <s v="film &amp; video/animation"/>
    <x v="0"/>
    <x v="5"/>
    <n v="800"/>
    <n v="250"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d v="2012-10-19T18:00:57"/>
    <d v="2012-09-04T18:00:57"/>
    <b v="0"/>
    <n v="10"/>
    <b v="0"/>
    <s v="film &amp; video/animation"/>
    <x v="0"/>
    <x v="5"/>
    <n v="31.25"/>
    <n v="64"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d v="2012-05-25T09:14:00"/>
    <d v="2012-03-26T19:35:01"/>
    <b v="0"/>
    <n v="3"/>
    <b v="0"/>
    <s v="film &amp; video/animation"/>
    <x v="0"/>
    <x v="5"/>
    <n v="125"/>
    <n v="133.33333333333334"/>
    <m/>
    <m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d v="2015-06-28T10:09:30"/>
    <d v="2015-05-29T10:09:30"/>
    <b v="0"/>
    <n v="1"/>
    <b v="0"/>
    <s v="film &amp; video/animation"/>
    <x v="0"/>
    <x v="5"/>
    <n v="500"/>
    <n v="10"/>
    <m/>
    <m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d v="2016-02-29T23:13:59"/>
    <d v="2016-01-30T23:13:59"/>
    <b v="0"/>
    <n v="0"/>
    <b v="0"/>
    <s v="film &amp; video/animation"/>
    <x v="0"/>
    <x v="5"/>
    <s v="N/A"/>
    <s v="N/A"/>
    <m/>
    <m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d v="2013-04-06T01:16:22"/>
    <d v="2013-03-07T02:16:22"/>
    <b v="0"/>
    <n v="5"/>
    <b v="0"/>
    <s v="film &amp; video/animation"/>
    <x v="0"/>
    <x v="5"/>
    <n v="33.333333333333336"/>
    <n v="30"/>
    <m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d v="2016-11-20T13:48:47"/>
    <d v="2016-10-06T12:48:47"/>
    <b v="0"/>
    <n v="2"/>
    <b v="0"/>
    <s v="film &amp; video/animation"/>
    <x v="0"/>
    <x v="5"/>
    <n v="727.27272727272725"/>
    <n v="5.5"/>
    <m/>
    <m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d v="2016-08-15T02:00:00"/>
    <d v="2016-07-01T10:41:45"/>
    <b v="0"/>
    <n v="68"/>
    <b v="0"/>
    <s v="film &amp; video/animation"/>
    <x v="0"/>
    <x v="5"/>
    <n v="7.181844297615628"/>
    <n v="102.38235294117646"/>
    <m/>
    <m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d v="2014-08-09T09:44:07"/>
    <d v="2014-07-10T09:44:07"/>
    <b v="0"/>
    <n v="3"/>
    <b v="0"/>
    <s v="film &amp; video/animation"/>
    <x v="0"/>
    <x v="5"/>
    <n v="30"/>
    <n v="16.666666666666668"/>
    <m/>
    <m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d v="2015-12-29T06:46:41"/>
    <d v="2015-11-19T06:46:41"/>
    <b v="0"/>
    <n v="34"/>
    <b v="0"/>
    <s v="film &amp; video/animation"/>
    <x v="0"/>
    <x v="5"/>
    <n v="3.9349316457750194"/>
    <n v="725.02941176470586"/>
    <m/>
    <m/>
  </r>
  <r>
    <n v="516"/>
    <s v="Shipmates"/>
    <s v="A big brother style comedy animation series starring famous seafarers"/>
    <n v="5000"/>
    <n v="0"/>
    <x v="2"/>
    <s v="GB"/>
    <s v="GBP"/>
    <n v="1432752080"/>
    <n v="1427568080"/>
    <d v="2015-05-27T13:41:20"/>
    <d v="2015-03-28T13:41:20"/>
    <b v="0"/>
    <n v="0"/>
    <b v="0"/>
    <s v="film &amp; video/animation"/>
    <x v="0"/>
    <x v="5"/>
    <s v="N/A"/>
    <s v="N/A"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d v="2017-02-02T09:46:01"/>
    <d v="2017-01-03T09:46:01"/>
    <b v="0"/>
    <n v="3"/>
    <b v="0"/>
    <s v="film &amp; video/animation"/>
    <x v="0"/>
    <x v="5"/>
    <n v="73.170731707317074"/>
    <n v="68.333333333333329"/>
    <m/>
    <m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d v="2015-09-06T09:46:00"/>
    <d v="2015-08-07T09:47:04"/>
    <b v="0"/>
    <n v="0"/>
    <b v="0"/>
    <s v="film &amp; video/animation"/>
    <x v="0"/>
    <x v="5"/>
    <s v="N/A"/>
    <s v="N/A"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d v="2012-12-05T04:23:41"/>
    <d v="2012-11-05T04:23:41"/>
    <b v="0"/>
    <n v="70"/>
    <b v="0"/>
    <s v="film &amp; video/animation"/>
    <x v="0"/>
    <x v="5"/>
    <n v="4.3703568827385286"/>
    <n v="39.228571428571428"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d v="2017-04-07T12:35:34"/>
    <d v="2017-03-07T13:35:34"/>
    <b v="0"/>
    <n v="46"/>
    <b v="0"/>
    <s v="theater/spaces"/>
    <x v="1"/>
    <x v="6"/>
    <n v="2.1656050955414012"/>
    <n v="34.130434782608695"/>
    <m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d v="2016-12-31T11:59:00"/>
    <d v="2016-12-08T00:38:02"/>
    <b v="0"/>
    <n v="31"/>
    <b v="1"/>
    <s v="theater/plays"/>
    <x v="1"/>
    <x v="7"/>
    <n v="0.99009900990099009"/>
    <n v="65.161290322580641"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d v="2016-10-31T23:59:00"/>
    <d v="2016-10-02T21:13:39"/>
    <b v="0"/>
    <n v="56"/>
    <b v="1"/>
    <s v="theater/plays"/>
    <x v="1"/>
    <x v="7"/>
    <n v="0.95565749235474007"/>
    <n v="93.428571428571431"/>
    <m/>
    <m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d v="2016-03-20T18:58:45"/>
    <d v="2016-02-29T19:58:45"/>
    <b v="0"/>
    <n v="31"/>
    <b v="1"/>
    <s v="theater/plays"/>
    <x v="1"/>
    <x v="7"/>
    <n v="0.87209302325581395"/>
    <n v="110.96774193548387"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d v="2015-09-20T22:11:16"/>
    <d v="2015-08-21T22:11:16"/>
    <b v="0"/>
    <n v="84"/>
    <b v="1"/>
    <s v="theater/plays"/>
    <x v="1"/>
    <x v="7"/>
    <n v="0.82918739635157546"/>
    <n v="71.785714285714292"/>
    <m/>
    <m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d v="2016-06-01T12:12:49"/>
    <d v="2016-05-02T12:12:49"/>
    <b v="0"/>
    <n v="130"/>
    <b v="1"/>
    <s v="theater/plays"/>
    <x v="1"/>
    <x v="7"/>
    <n v="0.92019297761301933"/>
    <n v="29.258076923076924"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d v="2014-09-13T04:37:21"/>
    <d v="2014-07-30T04:37:21"/>
    <b v="0"/>
    <n v="12"/>
    <b v="1"/>
    <s v="theater/plays"/>
    <x v="1"/>
    <x v="7"/>
    <n v="1"/>
    <n v="1000"/>
    <m/>
    <m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d v="2015-08-07T12:00:00"/>
    <d v="2015-07-07T09:12:24"/>
    <b v="0"/>
    <n v="23"/>
    <b v="1"/>
    <s v="theater/plays"/>
    <x v="1"/>
    <x v="7"/>
    <n v="0.8771929824561403"/>
    <n v="74.347826086956516"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d v="2017-02-17T11:05:00"/>
    <d v="2017-01-17T23:56:06"/>
    <b v="0"/>
    <n v="158"/>
    <b v="1"/>
    <s v="theater/plays"/>
    <x v="1"/>
    <x v="7"/>
    <n v="0.99157164105106599"/>
    <n v="63.829113924050631"/>
    <m/>
    <m/>
  </r>
  <r>
    <n v="528"/>
    <s v="Devastated No Matter What"/>
    <s v="A Festival Backed Production of a Full-Length Play."/>
    <n v="1150"/>
    <n v="1330"/>
    <x v="0"/>
    <s v="US"/>
    <s v="USD"/>
    <n v="1434921600"/>
    <n v="1433109907"/>
    <d v="2015-06-21T16:20:00"/>
    <d v="2015-05-31T17:05:07"/>
    <b v="0"/>
    <n v="30"/>
    <b v="1"/>
    <s v="theater/plays"/>
    <x v="1"/>
    <x v="7"/>
    <n v="0.86466165413533835"/>
    <n v="44.333333333333336"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d v="2017-01-11T00:00:00"/>
    <d v="2016-12-20T19:44:54"/>
    <b v="0"/>
    <n v="18"/>
    <b v="1"/>
    <s v="theater/plays"/>
    <x v="1"/>
    <x v="7"/>
    <n v="0.76677316293929709"/>
    <n v="86.944444444444443"/>
    <m/>
    <m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d v="2015-06-23T21:00:00"/>
    <d v="2015-06-02T09:11:08"/>
    <b v="0"/>
    <n v="29"/>
    <b v="1"/>
    <s v="theater/plays"/>
    <x v="1"/>
    <x v="7"/>
    <n v="0.92779291553133514"/>
    <n v="126.55172413793103"/>
    <m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d v="2016-12-17T01:59:00"/>
    <d v="2016-11-01T20:33:49"/>
    <b v="0"/>
    <n v="31"/>
    <b v="1"/>
    <s v="theater/plays"/>
    <x v="1"/>
    <x v="7"/>
    <n v="1"/>
    <n v="129.03225806451613"/>
    <m/>
    <m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d v="2016-05-12T19:10:08"/>
    <d v="2016-04-12T19:10:08"/>
    <b v="0"/>
    <n v="173"/>
    <b v="1"/>
    <s v="theater/plays"/>
    <x v="1"/>
    <x v="7"/>
    <n v="0.81135902636916835"/>
    <n v="71.242774566473983"/>
    <m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d v="2016-05-16T05:26:05"/>
    <d v="2016-04-22T05:26:05"/>
    <b v="0"/>
    <n v="17"/>
    <b v="1"/>
    <s v="theater/plays"/>
    <x v="1"/>
    <x v="7"/>
    <n v="0.99800399201596801"/>
    <n v="117.88235294117646"/>
    <m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d v="2015-11-01T18:00:00"/>
    <d v="2015-09-23T14:27:50"/>
    <b v="0"/>
    <n v="48"/>
    <b v="1"/>
    <s v="theater/plays"/>
    <x v="1"/>
    <x v="7"/>
    <n v="0.95541401273885351"/>
    <n v="327.08333333333331"/>
    <m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d v="2017-01-06T08:05:05"/>
    <d v="2016-12-07T08:05:05"/>
    <b v="0"/>
    <n v="59"/>
    <b v="1"/>
    <s v="theater/plays"/>
    <x v="1"/>
    <x v="7"/>
    <n v="0.97560975609756095"/>
    <n v="34.745762711864408"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d v="2015-08-03T13:00:00"/>
    <d v="2015-06-24T03:16:47"/>
    <b v="0"/>
    <n v="39"/>
    <b v="1"/>
    <s v="theater/plays"/>
    <x v="1"/>
    <x v="7"/>
    <n v="0.8456117873158232"/>
    <n v="100.06410256410257"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d v="2015-11-04T14:26:31"/>
    <d v="2015-10-05T13:26:31"/>
    <b v="0"/>
    <n v="59"/>
    <b v="1"/>
    <s v="theater/plays"/>
    <x v="1"/>
    <x v="7"/>
    <n v="0.82987551867219922"/>
    <n v="40.847457627118644"/>
    <m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d v="2016-05-13T14:04:23"/>
    <d v="2016-04-13T14:04:23"/>
    <b v="0"/>
    <n v="60"/>
    <b v="1"/>
    <s v="theater/plays"/>
    <x v="1"/>
    <x v="7"/>
    <n v="0.33066596124594932"/>
    <n v="252.01666666666668"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d v="2016-03-05T14:44:56"/>
    <d v="2016-01-05T14:44:56"/>
    <b v="0"/>
    <n v="9"/>
    <b v="0"/>
    <s v="food/food trucks"/>
    <x v="2"/>
    <x v="8"/>
    <n v="139.30348258706468"/>
    <n v="22.333333333333332"/>
    <m/>
    <m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d v="2015-10-28T20:07:14"/>
    <d v="2015-09-28T20:07:14"/>
    <b v="0"/>
    <n v="1"/>
    <b v="0"/>
    <s v="technology/web"/>
    <x v="3"/>
    <x v="9"/>
    <n v="180"/>
    <n v="25"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d v="2016-05-03T11:41:56"/>
    <d v="2016-03-04T12:41:56"/>
    <b v="0"/>
    <n v="1"/>
    <b v="0"/>
    <s v="technology/web"/>
    <x v="3"/>
    <x v="9"/>
    <n v="250000"/>
    <n v="1"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d v="2014-10-31T21:12:42"/>
    <d v="2014-10-01T21:12:42"/>
    <b v="0"/>
    <n v="2"/>
    <b v="0"/>
    <s v="technology/web"/>
    <x v="3"/>
    <x v="9"/>
    <n v="314.28571428571428"/>
    <n v="35"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d v="2016-07-04T10:46:00"/>
    <d v="2016-06-04T10:46:00"/>
    <b v="0"/>
    <n v="2"/>
    <b v="0"/>
    <s v="technology/web"/>
    <x v="3"/>
    <x v="9"/>
    <n v="83.333333333333329"/>
    <n v="3"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d v="2015-11-15T10:13:09"/>
    <d v="2015-10-06T09:13:09"/>
    <b v="0"/>
    <n v="34"/>
    <b v="0"/>
    <s v="technology/web"/>
    <x v="3"/>
    <x v="9"/>
    <n v="3.6517674554484372"/>
    <n v="402.70588235294116"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d v="2015-10-17T11:01:55"/>
    <d v="2015-09-02T11:01:55"/>
    <b v="0"/>
    <n v="2"/>
    <b v="0"/>
    <s v="technology/web"/>
    <x v="3"/>
    <x v="9"/>
    <n v="1153.8461538461538"/>
    <n v="26"/>
    <m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d v="2016-02-10T11:42:44"/>
    <d v="2016-01-11T11:42:44"/>
    <b v="0"/>
    <n v="0"/>
    <b v="0"/>
    <s v="technology/web"/>
    <x v="3"/>
    <x v="9"/>
    <s v="N/A"/>
    <s v="N/A"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d v="2015-10-29T16:40:48"/>
    <d v="2015-09-29T16:40:48"/>
    <b v="0"/>
    <n v="1"/>
    <b v="0"/>
    <s v="technology/web"/>
    <x v="3"/>
    <x v="9"/>
    <n v="1111.1111111111111"/>
    <n v="9"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d v="2015-07-08T10:17:02"/>
    <d v="2015-06-08T10:17:02"/>
    <b v="0"/>
    <n v="8"/>
    <b v="0"/>
    <s v="technology/web"/>
    <x v="3"/>
    <x v="9"/>
    <n v="36.764705882352942"/>
    <n v="8.5"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d v="2017-01-31T00:00:00"/>
    <d v="2017-01-18T11:17:25"/>
    <b v="0"/>
    <n v="4"/>
    <b v="0"/>
    <s v="technology/web"/>
    <x v="3"/>
    <x v="9"/>
    <n v="142.85714285714286"/>
    <n v="8.75"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d v="2015-08-01T12:53:00"/>
    <d v="2015-06-18T01:37:04"/>
    <b v="0"/>
    <n v="28"/>
    <b v="0"/>
    <s v="technology/web"/>
    <x v="3"/>
    <x v="9"/>
    <n v="19.836022216344883"/>
    <n v="135.03571428571428"/>
    <m/>
    <m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d v="2016-01-09T09:48:16"/>
    <d v="2015-11-10T09:48:16"/>
    <b v="0"/>
    <n v="0"/>
    <b v="0"/>
    <s v="technology/web"/>
    <x v="3"/>
    <x v="9"/>
    <s v="N/A"/>
    <s v="N/A"/>
    <m/>
    <m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d v="2014-11-14T13:16:31"/>
    <d v="2014-10-15T12:16:31"/>
    <b v="0"/>
    <n v="6"/>
    <b v="0"/>
    <s v="technology/web"/>
    <x v="3"/>
    <x v="9"/>
    <n v="203.2520325203252"/>
    <n v="20.5"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d v="2014-10-19T11:26:12"/>
    <d v="2014-09-19T11:26:12"/>
    <b v="0"/>
    <n v="22"/>
    <b v="0"/>
    <s v="technology/web"/>
    <x v="3"/>
    <x v="9"/>
    <n v="2.7330508474576272"/>
    <n v="64.36363636363636"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d v="2016-06-12T03:29:03"/>
    <d v="2016-05-13T03:29:03"/>
    <b v="0"/>
    <n v="0"/>
    <b v="0"/>
    <s v="technology/web"/>
    <x v="3"/>
    <x v="9"/>
    <s v="N/A"/>
    <s v="N/A"/>
    <m/>
    <m/>
  </r>
  <r>
    <n v="556"/>
    <s v="Braille Academy"/>
    <s v="An educational platform for learning Unified English Braille Code"/>
    <n v="8000"/>
    <n v="200"/>
    <x v="2"/>
    <s v="US"/>
    <s v="USD"/>
    <n v="1452112717"/>
    <n v="1449520717"/>
    <d v="2016-01-06T15:38:37"/>
    <d v="2015-12-07T15:38:37"/>
    <b v="0"/>
    <n v="1"/>
    <b v="0"/>
    <s v="technology/web"/>
    <x v="3"/>
    <x v="9"/>
    <n v="40"/>
    <n v="200"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d v="2016-12-02T18:36:43"/>
    <d v="2016-11-02T17:36:43"/>
    <b v="0"/>
    <n v="20"/>
    <b v="0"/>
    <s v="technology/web"/>
    <x v="3"/>
    <x v="9"/>
    <n v="109.80966325036603"/>
    <n v="68.3"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d v="2015-03-24T15:11:45"/>
    <d v="2015-02-22T16:11:45"/>
    <b v="0"/>
    <n v="0"/>
    <b v="0"/>
    <s v="technology/web"/>
    <x v="3"/>
    <x v="9"/>
    <s v="N/A"/>
    <s v="N/A"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d v="2015-12-13T01:47:40"/>
    <d v="2015-11-13T01:47:40"/>
    <b v="0"/>
    <n v="1"/>
    <b v="0"/>
    <s v="technology/web"/>
    <x v="3"/>
    <x v="9"/>
    <n v="4800"/>
    <n v="50"/>
    <m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d v="2014-12-17T13:30:45"/>
    <d v="2014-11-17T13:30:45"/>
    <b v="0"/>
    <n v="3"/>
    <b v="0"/>
    <s v="technology/web"/>
    <x v="3"/>
    <x v="9"/>
    <n v="8333.3333333333339"/>
    <n v="4"/>
    <m/>
    <m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d v="2015-10-26T10:48:33"/>
    <d v="2015-09-21T10:48:33"/>
    <b v="0"/>
    <n v="2"/>
    <b v="0"/>
    <s v="technology/web"/>
    <x v="3"/>
    <x v="9"/>
    <n v="272.72727272727275"/>
    <n v="27.5"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d v="2016-12-18T04:20:15"/>
    <d v="2016-11-18T04:20:15"/>
    <b v="0"/>
    <n v="0"/>
    <b v="0"/>
    <s v="technology/web"/>
    <x v="3"/>
    <x v="9"/>
    <s v="N/A"/>
    <s v="N/A"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d v="2015-02-16T20:40:47"/>
    <d v="2015-01-17T20:40:47"/>
    <b v="0"/>
    <n v="2"/>
    <b v="0"/>
    <s v="technology/web"/>
    <x v="3"/>
    <x v="9"/>
    <n v="1102.9411764705883"/>
    <n v="34"/>
    <m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d v="2016-03-12T17:37:55"/>
    <d v="2016-02-11T17:37:55"/>
    <b v="0"/>
    <n v="1"/>
    <b v="0"/>
    <s v="technology/web"/>
    <x v="3"/>
    <x v="9"/>
    <n v="18000"/>
    <n v="1"/>
    <m/>
    <m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d v="2015-07-10T13:50:49"/>
    <d v="2015-06-10T13:50:49"/>
    <b v="0"/>
    <n v="0"/>
    <b v="0"/>
    <s v="technology/web"/>
    <x v="3"/>
    <x v="9"/>
    <s v="N/A"/>
    <s v="N/A"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d v="2016-07-14T11:25:33"/>
    <d v="2016-06-14T11:25:33"/>
    <b v="0"/>
    <n v="1"/>
    <b v="0"/>
    <s v="technology/web"/>
    <x v="3"/>
    <x v="9"/>
    <n v="5000"/>
    <n v="1"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d v="2015-01-01T15:13:14"/>
    <d v="2014-12-02T15:13:14"/>
    <b v="0"/>
    <n v="0"/>
    <b v="0"/>
    <s v="technology/web"/>
    <x v="3"/>
    <x v="9"/>
    <s v="N/A"/>
    <s v="N/A"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d v="2016-01-16T06:00:00"/>
    <d v="2015-12-10T17:07:03"/>
    <b v="0"/>
    <n v="5"/>
    <b v="0"/>
    <s v="technology/web"/>
    <x v="3"/>
    <x v="9"/>
    <n v="100"/>
    <n v="49"/>
    <m/>
    <m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d v="2016-01-01T15:20:12"/>
    <d v="2015-12-02T15:20:12"/>
    <b v="0"/>
    <n v="1"/>
    <b v="0"/>
    <s v="technology/web"/>
    <x v="3"/>
    <x v="9"/>
    <n v="125"/>
    <n v="20"/>
    <m/>
    <m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d v="2016-02-18T14:09:29"/>
    <d v="2016-01-19T14:09:29"/>
    <b v="0"/>
    <n v="1"/>
    <b v="0"/>
    <s v="technology/web"/>
    <x v="3"/>
    <x v="9"/>
    <n v="598.5915492957746"/>
    <n v="142"/>
    <m/>
    <m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d v="2015-07-26T22:59:00"/>
    <d v="2015-07-07T14:35:23"/>
    <b v="0"/>
    <n v="2"/>
    <b v="0"/>
    <s v="technology/web"/>
    <x v="3"/>
    <x v="9"/>
    <n v="235.84905660377359"/>
    <n v="53"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d v="2015-11-04T13:11:28"/>
    <d v="2015-10-05T12:11:28"/>
    <b v="0"/>
    <n v="0"/>
    <b v="0"/>
    <s v="technology/web"/>
    <x v="3"/>
    <x v="9"/>
    <s v="N/A"/>
    <s v="N/A"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d v="2015-01-17T20:12:00"/>
    <d v="2014-11-19T20:12:11"/>
    <b v="0"/>
    <n v="9"/>
    <b v="0"/>
    <s v="technology/web"/>
    <x v="3"/>
    <x v="9"/>
    <n v="256.90173410404623"/>
    <n v="38.444444444444443"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d v="2016-10-19T05:38:27"/>
    <d v="2016-09-19T05:38:27"/>
    <b v="0"/>
    <n v="4"/>
    <b v="0"/>
    <s v="technology/web"/>
    <x v="3"/>
    <x v="9"/>
    <n v="139.75"/>
    <n v="20"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d v="2015-06-13T11:37:23"/>
    <d v="2015-05-14T11:37:23"/>
    <b v="0"/>
    <n v="4"/>
    <b v="0"/>
    <s v="technology/web"/>
    <x v="3"/>
    <x v="9"/>
    <n v="231.66023166023166"/>
    <n v="64.75"/>
    <m/>
    <m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d v="2015-03-28T05:19:12"/>
    <d v="2015-01-27T06:19:12"/>
    <b v="0"/>
    <n v="1"/>
    <b v="0"/>
    <s v="technology/web"/>
    <x v="3"/>
    <x v="9"/>
    <n v="80000"/>
    <n v="1"/>
    <m/>
    <m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d v="2016-05-20T09:08:22"/>
    <d v="2016-03-21T09:08:22"/>
    <b v="0"/>
    <n v="1"/>
    <b v="0"/>
    <s v="technology/web"/>
    <x v="3"/>
    <x v="9"/>
    <n v="500"/>
    <n v="10"/>
    <m/>
    <m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d v="2015-09-07T08:53:13"/>
    <d v="2015-08-14T08:53:13"/>
    <b v="0"/>
    <n v="7"/>
    <b v="0"/>
    <s v="technology/web"/>
    <x v="3"/>
    <x v="9"/>
    <n v="8928.5714285714294"/>
    <n v="2"/>
    <m/>
    <m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d v="2014-12-25T15:27:03"/>
    <d v="2014-11-25T15:27:03"/>
    <b v="0"/>
    <n v="5"/>
    <b v="0"/>
    <s v="technology/web"/>
    <x v="3"/>
    <x v="9"/>
    <n v="68.571428571428569"/>
    <n v="35"/>
    <m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d v="2016-09-22T16:47:47"/>
    <d v="2016-08-23T16:47:47"/>
    <b v="0"/>
    <n v="1"/>
    <b v="0"/>
    <s v="technology/web"/>
    <x v="3"/>
    <x v="9"/>
    <n v="3000"/>
    <n v="1"/>
    <m/>
    <m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d v="2015-08-01T19:18:24"/>
    <d v="2015-07-02T19:18:24"/>
    <b v="0"/>
    <n v="0"/>
    <b v="0"/>
    <s v="technology/web"/>
    <x v="3"/>
    <x v="9"/>
    <s v="N/A"/>
    <s v="N/A"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d v="2015-03-15T13:00:00"/>
    <d v="2015-02-20T12:45:19"/>
    <b v="0"/>
    <n v="0"/>
    <b v="0"/>
    <s v="technology/web"/>
    <x v="3"/>
    <x v="9"/>
    <s v="N/A"/>
    <s v="N/A"/>
    <m/>
    <m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d v="2015-03-19T16:31:27"/>
    <d v="2015-02-17T17:31:27"/>
    <b v="0"/>
    <n v="1"/>
    <b v="0"/>
    <s v="technology/web"/>
    <x v="3"/>
    <x v="9"/>
    <n v="9000"/>
    <n v="1"/>
    <m/>
    <m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d v="2015-03-16T11:11:56"/>
    <d v="2015-02-14T12:11:56"/>
    <b v="0"/>
    <n v="2"/>
    <b v="0"/>
    <s v="technology/web"/>
    <x v="3"/>
    <x v="9"/>
    <n v="100"/>
    <n v="5"/>
    <m/>
    <m/>
  </r>
  <r>
    <n v="585"/>
    <s v="Link Card"/>
    <s v="SAVE UP TO 40% WHEN YOU SPEND!_x000a__x000a_PRE-ORDER YOUR LINK CARD TODAY"/>
    <n v="9000"/>
    <n v="0"/>
    <x v="2"/>
    <s v="GB"/>
    <s v="GBP"/>
    <n v="1448928000"/>
    <n v="1444123377"/>
    <d v="2015-11-30T19:00:00"/>
    <d v="2015-10-06T04:22:57"/>
    <b v="0"/>
    <n v="0"/>
    <b v="0"/>
    <s v="technology/web"/>
    <x v="3"/>
    <x v="9"/>
    <s v="N/A"/>
    <s v="N/A"/>
    <m/>
    <m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d v="2015-02-15T15:30:07"/>
    <d v="2015-01-16T15:30:07"/>
    <b v="0"/>
    <n v="4"/>
    <b v="0"/>
    <s v="technology/web"/>
    <x v="3"/>
    <x v="9"/>
    <n v="178.57142857142858"/>
    <n v="14"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d v="2015-04-16T13:10:33"/>
    <d v="2015-03-17T13:10:33"/>
    <b v="0"/>
    <n v="7"/>
    <b v="0"/>
    <s v="technology/web"/>
    <x v="3"/>
    <x v="9"/>
    <n v="11.009174311926605"/>
    <n v="389.28571428571428"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d v="2016-11-17T14:28:06"/>
    <d v="2016-09-18T13:28:06"/>
    <b v="0"/>
    <n v="2"/>
    <b v="0"/>
    <s v="technology/web"/>
    <x v="3"/>
    <x v="9"/>
    <n v="29.900332225913623"/>
    <n v="150.5"/>
    <m/>
    <m/>
  </r>
  <r>
    <n v="589"/>
    <s v="Get Neighborly"/>
    <s v="Services closer than you think..."/>
    <n v="7500"/>
    <n v="1"/>
    <x v="2"/>
    <s v="US"/>
    <s v="USD"/>
    <n v="1436366699"/>
    <n v="1435070699"/>
    <d v="2015-07-08T09:44:59"/>
    <d v="2015-06-23T09:44:59"/>
    <b v="0"/>
    <n v="1"/>
    <b v="0"/>
    <s v="technology/web"/>
    <x v="3"/>
    <x v="9"/>
    <n v="7500"/>
    <n v="1"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d v="2016-02-08T08:01:00"/>
    <d v="2016-01-08T08:18:51"/>
    <b v="0"/>
    <n v="9"/>
    <b v="0"/>
    <s v="technology/web"/>
    <x v="3"/>
    <x v="9"/>
    <n v="22.421524663677129"/>
    <n v="24.777777777777779"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d v="2015-07-22T08:02:10"/>
    <d v="2015-06-22T08:02:10"/>
    <b v="0"/>
    <n v="2"/>
    <b v="0"/>
    <s v="technology/web"/>
    <x v="3"/>
    <x v="9"/>
    <n v="1639.344262295082"/>
    <n v="30.5"/>
    <m/>
    <m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d v="2014-12-03T00:34:20"/>
    <d v="2014-11-03T00:34:20"/>
    <b v="0"/>
    <n v="1"/>
    <b v="0"/>
    <s v="technology/web"/>
    <x v="3"/>
    <x v="9"/>
    <n v="30"/>
    <n v="250"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d v="2015-04-06T10:15:45"/>
    <d v="2015-03-07T11:15:45"/>
    <b v="0"/>
    <n v="7"/>
    <b v="0"/>
    <s v="technology/web"/>
    <x v="3"/>
    <x v="9"/>
    <n v="4.3478260869565215"/>
    <n v="16.428571428571427"/>
    <m/>
    <m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d v="2016-04-16T13:43:26"/>
    <d v="2016-03-17T13:43:26"/>
    <b v="0"/>
    <n v="2"/>
    <b v="0"/>
    <s v="technology/web"/>
    <x v="3"/>
    <x v="9"/>
    <n v="961.53846153846155"/>
    <n v="13"/>
    <m/>
    <m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d v="2015-05-03T20:40:38"/>
    <d v="2015-03-19T20:40:38"/>
    <b v="0"/>
    <n v="8"/>
    <b v="0"/>
    <s v="technology/web"/>
    <x v="3"/>
    <x v="9"/>
    <n v="234.74178403755869"/>
    <n v="53.25"/>
    <m/>
    <m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d v="2016-11-02T16:31:32"/>
    <d v="2016-10-03T16:31:32"/>
    <b v="0"/>
    <n v="2"/>
    <b v="0"/>
    <s v="technology/web"/>
    <x v="3"/>
    <x v="9"/>
    <n v="3333.3333333333335"/>
    <n v="3"/>
    <m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d v="2016-07-31T11:00:00"/>
    <d v="2016-06-24T11:55:35"/>
    <b v="0"/>
    <n v="2"/>
    <b v="0"/>
    <s v="technology/web"/>
    <x v="3"/>
    <x v="9"/>
    <n v="375"/>
    <n v="10"/>
    <m/>
    <m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d v="2014-12-04T19:03:01"/>
    <d v="2014-11-04T19:03:01"/>
    <b v="0"/>
    <n v="7"/>
    <b v="0"/>
    <s v="technology/web"/>
    <x v="3"/>
    <x v="9"/>
    <n v="2.9411764705882355"/>
    <n v="121.42857142857143"/>
    <m/>
    <m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d v="2015-03-08T10:16:00"/>
    <d v="2015-02-12T14:30:02"/>
    <b v="0"/>
    <n v="2"/>
    <b v="0"/>
    <s v="technology/web"/>
    <x v="3"/>
    <x v="9"/>
    <n v="1612.9032258064517"/>
    <n v="15.5"/>
    <m/>
    <m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d v="2015-05-09T14:09:22"/>
    <d v="2015-03-10T14:09:22"/>
    <b v="0"/>
    <n v="1"/>
    <b v="0"/>
    <s v="technology/web"/>
    <x v="3"/>
    <x v="9"/>
    <n v="50"/>
    <n v="100"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d v="2014-12-26T15:35:39"/>
    <d v="2014-11-26T15:35:39"/>
    <b v="0"/>
    <n v="6"/>
    <b v="0"/>
    <s v="technology/web"/>
    <x v="3"/>
    <x v="9"/>
    <n v="71.428571428571431"/>
    <n v="23.333333333333332"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d v="2015-06-18T14:03:35"/>
    <d v="2015-05-19T14:03:35"/>
    <b v="0"/>
    <n v="0"/>
    <b v="0"/>
    <s v="technology/web"/>
    <x v="3"/>
    <x v="9"/>
    <s v="N/A"/>
    <s v="N/A"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d v="2014-08-14T10:20:23"/>
    <d v="2014-07-15T10:20:23"/>
    <b v="0"/>
    <n v="13"/>
    <b v="0"/>
    <s v="technology/web"/>
    <x v="3"/>
    <x v="9"/>
    <n v="25.422867021456902"/>
    <n v="45.386153846153846"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d v="2014-08-27T19:50:56"/>
    <d v="2014-07-28T19:50:56"/>
    <b v="0"/>
    <n v="0"/>
    <b v="0"/>
    <s v="technology/web"/>
    <x v="3"/>
    <x v="9"/>
    <s v="N/A"/>
    <s v="N/A"/>
    <m/>
    <m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d v="2015-08-23T03:35:08"/>
    <d v="2015-07-09T03:35:08"/>
    <b v="0"/>
    <n v="8"/>
    <b v="0"/>
    <s v="technology/web"/>
    <x v="3"/>
    <x v="9"/>
    <n v="38.167938931297712"/>
    <n v="16.375"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d v="2015-05-24T10:00:00"/>
    <d v="2015-04-08T10:36:49"/>
    <b v="0"/>
    <n v="1"/>
    <b v="0"/>
    <s v="technology/web"/>
    <x v="3"/>
    <x v="9"/>
    <n v="500"/>
    <n v="10"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d v="2015-11-22T15:48:56"/>
    <d v="2015-10-23T14:48:56"/>
    <b v="0"/>
    <n v="0"/>
    <b v="0"/>
    <s v="technology/web"/>
    <x v="3"/>
    <x v="9"/>
    <s v="N/A"/>
    <s v="N/A"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d v="2015-06-15T17:06:20"/>
    <d v="2015-05-16T17:06:20"/>
    <b v="0"/>
    <n v="5"/>
    <b v="0"/>
    <s v="technology/web"/>
    <x v="3"/>
    <x v="9"/>
    <n v="102.6694045174538"/>
    <n v="292.2"/>
    <m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d v="2015-11-28T20:49:04"/>
    <d v="2015-10-29T19:49:04"/>
    <b v="0"/>
    <n v="1"/>
    <b v="0"/>
    <s v="technology/web"/>
    <x v="3"/>
    <x v="9"/>
    <n v="156"/>
    <n v="5"/>
    <m/>
    <m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d v="2015-04-22T14:56:26"/>
    <d v="2015-03-23T14:56:26"/>
    <b v="0"/>
    <n v="0"/>
    <b v="0"/>
    <s v="technology/web"/>
    <x v="3"/>
    <x v="9"/>
    <s v="N/A"/>
    <s v="N/A"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d v="2016-01-19T08:27:17"/>
    <d v="2015-11-20T08:27:17"/>
    <b v="0"/>
    <n v="0"/>
    <b v="0"/>
    <s v="technology/web"/>
    <x v="3"/>
    <x v="9"/>
    <s v="N/A"/>
    <s v="N/A"/>
    <m/>
    <m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d v="2016-09-01T19:45:46"/>
    <d v="2016-08-02T19:45:46"/>
    <b v="0"/>
    <n v="0"/>
    <b v="0"/>
    <s v="technology/web"/>
    <x v="3"/>
    <x v="9"/>
    <s v="N/A"/>
    <s v="N/A"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d v="2015-09-30T23:59:00"/>
    <d v="2015-08-31T06:55:20"/>
    <b v="0"/>
    <n v="121"/>
    <b v="0"/>
    <s v="technology/web"/>
    <x v="3"/>
    <x v="9"/>
    <n v="4.6809174598221253"/>
    <n v="105.93388429752066"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d v="2016-06-23T20:29:00"/>
    <d v="2016-05-24T20:29:00"/>
    <b v="0"/>
    <n v="0"/>
    <b v="0"/>
    <s v="technology/web"/>
    <x v="3"/>
    <x v="9"/>
    <s v="N/A"/>
    <s v="N/A"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d v="2015-09-24T21:55:59"/>
    <d v="2015-08-25T21:55:59"/>
    <b v="0"/>
    <n v="0"/>
    <b v="0"/>
    <s v="technology/web"/>
    <x v="3"/>
    <x v="9"/>
    <s v="N/A"/>
    <s v="N/A"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d v="2017-02-25T04:01:47"/>
    <d v="2017-01-26T04:01:47"/>
    <b v="0"/>
    <n v="0"/>
    <b v="0"/>
    <s v="technology/web"/>
    <x v="3"/>
    <x v="9"/>
    <s v="N/A"/>
    <s v="N/A"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d v="2015-05-08T03:14:03"/>
    <d v="2015-03-24T03:14:03"/>
    <b v="0"/>
    <n v="3"/>
    <b v="0"/>
    <s v="technology/web"/>
    <x v="3"/>
    <x v="9"/>
    <n v="33.333333333333336"/>
    <n v="20"/>
    <m/>
    <m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d v="2015-12-09T14:26:43"/>
    <d v="2015-11-09T14:26:43"/>
    <b v="0"/>
    <n v="0"/>
    <b v="0"/>
    <s v="technology/web"/>
    <x v="3"/>
    <x v="9"/>
    <s v="N/A"/>
    <s v="N/A"/>
    <m/>
    <m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d v="2014-11-25T11:36:30"/>
    <d v="2014-09-26T10:36:30"/>
    <b v="0"/>
    <n v="1"/>
    <b v="0"/>
    <s v="technology/web"/>
    <x v="3"/>
    <x v="9"/>
    <n v="2500000"/>
    <n v="1"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d v="2014-08-25T12:12:18"/>
    <d v="2014-07-11T12:12:18"/>
    <b v="0"/>
    <n v="1"/>
    <b v="0"/>
    <s v="technology/web"/>
    <x v="3"/>
    <x v="9"/>
    <n v="100"/>
    <n v="300"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d v="2016-07-07T18:42:17"/>
    <d v="2016-06-07T18:42:17"/>
    <b v="0"/>
    <n v="3"/>
    <b v="0"/>
    <s v="technology/web"/>
    <x v="3"/>
    <x v="9"/>
    <n v="95.785440613026822"/>
    <n v="87"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d v="2016-07-01T13:35:38"/>
    <d v="2016-06-11T13:35:38"/>
    <b v="0"/>
    <n v="9"/>
    <b v="0"/>
    <s v="technology/web"/>
    <x v="3"/>
    <x v="9"/>
    <n v="17.595307917888562"/>
    <n v="37.888888888888886"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d v="2015-05-27T19:13:17"/>
    <d v="2015-04-27T19:13:17"/>
    <b v="0"/>
    <n v="0"/>
    <b v="0"/>
    <s v="technology/web"/>
    <x v="3"/>
    <x v="9"/>
    <s v="N/A"/>
    <s v="N/A"/>
    <m/>
    <m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d v="2015-05-14T18:44:01"/>
    <d v="2015-04-14T18:44:01"/>
    <b v="0"/>
    <n v="0"/>
    <b v="0"/>
    <s v="technology/web"/>
    <x v="3"/>
    <x v="9"/>
    <s v="N/A"/>
    <s v="N/A"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d v="2017-03-26T15:29:37"/>
    <d v="2017-02-24T16:29:37"/>
    <b v="0"/>
    <n v="0"/>
    <b v="0"/>
    <s v="technology/web"/>
    <x v="3"/>
    <x v="9"/>
    <s v="N/A"/>
    <s v="N/A"/>
    <m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d v="2015-08-15T08:22:00"/>
    <d v="2015-07-13T08:25:39"/>
    <b v="0"/>
    <n v="39"/>
    <b v="0"/>
    <s v="technology/web"/>
    <x v="3"/>
    <x v="9"/>
    <n v="5.7537399309551205"/>
    <n v="111.41025641025641"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d v="2016-03-14T18:00:00"/>
    <d v="2016-01-15T02:21:51"/>
    <b v="0"/>
    <n v="1"/>
    <b v="0"/>
    <s v="technology/web"/>
    <x v="3"/>
    <x v="9"/>
    <n v="5000"/>
    <n v="90"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d v="2014-07-13T11:37:37"/>
    <d v="2014-06-13T11:37:37"/>
    <b v="0"/>
    <n v="0"/>
    <b v="0"/>
    <s v="technology/web"/>
    <x v="3"/>
    <x v="9"/>
    <s v="N/A"/>
    <s v="N/A"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d v="2016-05-14T10:18:28"/>
    <d v="2016-04-14T10:18:28"/>
    <b v="0"/>
    <n v="3"/>
    <b v="0"/>
    <s v="technology/web"/>
    <x v="3"/>
    <x v="9"/>
    <n v="571.42857142857144"/>
    <n v="116.66666666666667"/>
    <m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d v="2015-09-06T00:10:00"/>
    <d v="2015-08-07T09:52:01"/>
    <b v="0"/>
    <n v="1"/>
    <b v="0"/>
    <s v="technology/web"/>
    <x v="3"/>
    <x v="9"/>
    <n v="1199.9000000000001"/>
    <n v="10"/>
    <m/>
    <m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d v="2016-05-28T13:32:09"/>
    <d v="2016-04-29T13:32:09"/>
    <b v="0"/>
    <n v="9"/>
    <b v="0"/>
    <s v="technology/web"/>
    <x v="3"/>
    <x v="9"/>
    <n v="72.463768115942031"/>
    <n v="76.666666666666671"/>
    <m/>
    <m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d v="2015-11-25T11:49:25"/>
    <d v="2015-10-26T10:49:25"/>
    <b v="0"/>
    <n v="0"/>
    <b v="0"/>
    <s v="technology/web"/>
    <x v="3"/>
    <x v="9"/>
    <s v="N/A"/>
    <s v="N/A"/>
    <m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d v="2016-06-17T18:00:00"/>
    <d v="2016-05-17T02:11:02"/>
    <b v="0"/>
    <n v="25"/>
    <b v="0"/>
    <s v="technology/web"/>
    <x v="3"/>
    <x v="9"/>
    <n v="8.0321285140562253"/>
    <n v="49.8"/>
    <m/>
    <m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d v="2015-02-26T17:17:09"/>
    <d v="2015-01-27T17:17:09"/>
    <b v="0"/>
    <n v="1"/>
    <b v="0"/>
    <s v="technology/web"/>
    <x v="3"/>
    <x v="9"/>
    <n v="5000"/>
    <n v="1"/>
    <m/>
    <m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d v="2015-04-11T21:12:42"/>
    <d v="2015-03-12T21:12:42"/>
    <b v="0"/>
    <n v="1"/>
    <b v="0"/>
    <s v="technology/web"/>
    <x v="3"/>
    <x v="9"/>
    <n v="12500"/>
    <n v="2"/>
    <m/>
    <m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d v="2015-06-06T05:47:00"/>
    <d v="2015-05-07T05:55:50"/>
    <b v="0"/>
    <n v="1"/>
    <b v="0"/>
    <s v="technology/web"/>
    <x v="3"/>
    <x v="9"/>
    <n v="500"/>
    <n v="4"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d v="2017-02-25T18:04:00"/>
    <d v="2017-01-27T18:05:18"/>
    <b v="0"/>
    <n v="0"/>
    <b v="0"/>
    <s v="technology/web"/>
    <x v="3"/>
    <x v="9"/>
    <s v="N/A"/>
    <s v="N/A"/>
    <m/>
    <m/>
  </r>
  <r>
    <n v="638"/>
    <s v="W (Canceled)"/>
    <s v="O0"/>
    <n v="200000"/>
    <n v="18"/>
    <x v="1"/>
    <s v="DE"/>
    <s v="EUR"/>
    <n v="1490447662"/>
    <n v="1485267262"/>
    <d v="2017-03-25T08:14:22"/>
    <d v="2017-01-24T09:14:22"/>
    <b v="0"/>
    <n v="6"/>
    <b v="0"/>
    <s v="technology/web"/>
    <x v="3"/>
    <x v="9"/>
    <n v="11111.111111111111"/>
    <n v="3"/>
    <m/>
    <m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d v="2014-10-13T08:59:55"/>
    <d v="2014-08-14T08:59:55"/>
    <b v="0"/>
    <n v="1"/>
    <b v="0"/>
    <s v="technology/web"/>
    <x v="3"/>
    <x v="9"/>
    <n v="1000000"/>
    <n v="1"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d v="2016-11-24T18:00:00"/>
    <d v="2016-11-09T05:05:15"/>
    <b v="0"/>
    <n v="2"/>
    <b v="1"/>
    <s v="technology/wearables"/>
    <x v="3"/>
    <x v="10"/>
    <n v="0.69306930693069302"/>
    <n v="50.5"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d v="2015-08-13T08:40:48"/>
    <d v="2015-07-14T08:40:48"/>
    <b v="0"/>
    <n v="315"/>
    <b v="1"/>
    <s v="technology/wearables"/>
    <x v="3"/>
    <x v="10"/>
    <n v="0.83919018147487678"/>
    <n v="151.31746031746033"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d v="2015-08-19T10:37:54"/>
    <d v="2015-07-14T10:37:54"/>
    <b v="0"/>
    <n v="2174"/>
    <b v="1"/>
    <s v="technology/wearables"/>
    <x v="3"/>
    <x v="10"/>
    <n v="6.8470405379035051E-2"/>
    <n v="134.3592456301748"/>
    <m/>
    <m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d v="2015-05-31T10:24:35"/>
    <d v="2015-04-06T10:24:35"/>
    <b v="0"/>
    <n v="152"/>
    <b v="1"/>
    <s v="technology/wearables"/>
    <x v="3"/>
    <x v="10"/>
    <n v="0.94510812036897018"/>
    <n v="174.02631578947367"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d v="2014-10-28T20:00:00"/>
    <d v="2014-09-16T10:58:59"/>
    <b v="0"/>
    <n v="1021"/>
    <b v="1"/>
    <s v="technology/wearables"/>
    <x v="3"/>
    <x v="10"/>
    <n v="0.33320236259134411"/>
    <n v="73.486268364348675"/>
    <m/>
    <m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d v="2016-08-11T19:37:54"/>
    <d v="2016-07-12T19:37:54"/>
    <b v="0"/>
    <n v="237"/>
    <b v="1"/>
    <s v="technology/wearables"/>
    <x v="3"/>
    <x v="10"/>
    <n v="0.35880875493362036"/>
    <n v="23.518987341772153"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d v="2014-08-11T15:27:47"/>
    <d v="2014-07-12T15:27:47"/>
    <b v="0"/>
    <n v="27"/>
    <b v="1"/>
    <s v="technology/wearables"/>
    <x v="3"/>
    <x v="10"/>
    <n v="0.75828665131136197"/>
    <n v="39.074444444444445"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d v="2016-03-17T12:25:49"/>
    <d v="2016-02-16T13:25:49"/>
    <b v="0"/>
    <n v="17"/>
    <b v="1"/>
    <s v="technology/wearables"/>
    <x v="3"/>
    <x v="10"/>
    <n v="0.93414292386735176"/>
    <n v="125.94117647058823"/>
    <m/>
    <m/>
  </r>
  <r>
    <n v="648"/>
    <s v="Audio Jacket"/>
    <s v="Get ready for the next product that you canâ€™t live without"/>
    <n v="35000"/>
    <n v="44388"/>
    <x v="0"/>
    <s v="US"/>
    <s v="USD"/>
    <n v="1413304708"/>
    <n v="1410280708"/>
    <d v="2014-10-14T11:38:28"/>
    <d v="2014-09-09T11:38:28"/>
    <b v="0"/>
    <n v="27"/>
    <b v="1"/>
    <s v="technology/wearables"/>
    <x v="3"/>
    <x v="10"/>
    <n v="0.78850139677390285"/>
    <n v="1644"/>
    <m/>
    <m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d v="2014-09-16T16:53:33"/>
    <d v="2014-08-26T16:53:33"/>
    <b v="0"/>
    <n v="82"/>
    <b v="1"/>
    <s v="technology/wearables"/>
    <x v="3"/>
    <x v="10"/>
    <n v="0.71448985424406974"/>
    <n v="42.670731707317074"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d v="2014-12-18T20:53:04"/>
    <d v="2014-10-19T19:53:04"/>
    <b v="0"/>
    <n v="48"/>
    <b v="1"/>
    <s v="technology/wearables"/>
    <x v="3"/>
    <x v="10"/>
    <n v="0.88967971530249113"/>
    <n v="35.125"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d v="2014-12-12T19:25:11"/>
    <d v="2014-11-12T19:25:11"/>
    <b v="0"/>
    <n v="105"/>
    <b v="1"/>
    <s v="technology/wearables"/>
    <x v="3"/>
    <x v="10"/>
    <n v="0.99474773197517108"/>
    <n v="239.35238095238094"/>
    <m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d v="2016-12-01T12:34:10"/>
    <d v="2016-11-01T11:34:10"/>
    <b v="0"/>
    <n v="28"/>
    <b v="1"/>
    <s v="technology/wearables"/>
    <x v="3"/>
    <x v="10"/>
    <n v="0.99535500995355009"/>
    <n v="107.64285714285714"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d v="2015-08-20T09:50:40"/>
    <d v="2015-07-14T09:50:40"/>
    <b v="0"/>
    <n v="1107"/>
    <b v="1"/>
    <s v="technology/wearables"/>
    <x v="3"/>
    <x v="10"/>
    <n v="0.70698358384118321"/>
    <n v="95.830623306233065"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d v="2015-07-08T17:58:33"/>
    <d v="2015-06-08T17:58:33"/>
    <b v="0"/>
    <n v="1013"/>
    <b v="1"/>
    <s v="technology/wearables"/>
    <x v="3"/>
    <x v="10"/>
    <n v="0.37412314886983633"/>
    <n v="31.663376110562684"/>
    <m/>
    <m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d v="2015-03-12T16:58:32"/>
    <d v="2015-02-10T17:58:32"/>
    <b v="0"/>
    <n v="274"/>
    <b v="1"/>
    <s v="technology/wearables"/>
    <x v="3"/>
    <x v="10"/>
    <n v="0.68079312398944769"/>
    <n v="42.886861313868614"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d v="2016-04-17T13:18:39"/>
    <d v="2016-02-17T14:18:39"/>
    <b v="0"/>
    <n v="87"/>
    <b v="1"/>
    <s v="technology/wearables"/>
    <x v="3"/>
    <x v="10"/>
    <n v="0.4682524817381532"/>
    <n v="122.73563218390805"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d v="2015-12-23T15:17:52"/>
    <d v="2015-11-23T15:17:52"/>
    <b v="0"/>
    <n v="99"/>
    <b v="1"/>
    <s v="technology/wearables"/>
    <x v="3"/>
    <x v="10"/>
    <n v="0.79554494828957834"/>
    <n v="190.45454545454547"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d v="2015-07-26T13:00:00"/>
    <d v="2015-06-23T22:51:29"/>
    <b v="0"/>
    <n v="276"/>
    <b v="1"/>
    <s v="technology/wearables"/>
    <x v="3"/>
    <x v="10"/>
    <n v="0.95728534976969215"/>
    <n v="109.33695652173913"/>
    <m/>
    <m/>
  </r>
  <r>
    <n v="659"/>
    <s v="Lulu Watch Designs - Apple Watch"/>
    <s v="Sync up your lifestyle"/>
    <n v="3000"/>
    <n v="3017"/>
    <x v="0"/>
    <s v="US"/>
    <s v="USD"/>
    <n v="1440339295"/>
    <n v="1437747295"/>
    <d v="2015-08-23T09:14:55"/>
    <d v="2015-07-24T09:14:55"/>
    <b v="0"/>
    <n v="21"/>
    <b v="1"/>
    <s v="technology/wearables"/>
    <x v="3"/>
    <x v="10"/>
    <n v="0.99436526350679488"/>
    <n v="143.66666666666666"/>
    <m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d v="2014-11-09T13:47:59"/>
    <d v="2014-10-10T12:47:59"/>
    <b v="0"/>
    <n v="18"/>
    <b v="0"/>
    <s v="technology/wearables"/>
    <x v="3"/>
    <x v="10"/>
    <n v="32.701111837802486"/>
    <n v="84.944444444444443"/>
    <m/>
    <m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d v="2016-10-23T10:29:19"/>
    <d v="2016-09-23T10:29:19"/>
    <b v="0"/>
    <n v="9"/>
    <b v="0"/>
    <s v="technology/wearables"/>
    <x v="3"/>
    <x v="10"/>
    <n v="105.26315789473684"/>
    <n v="10.555555555555555"/>
    <m/>
    <m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d v="2015-01-16T05:30:47"/>
    <d v="2014-12-17T05:30:47"/>
    <b v="0"/>
    <n v="4"/>
    <b v="0"/>
    <s v="technology/wearables"/>
    <x v="3"/>
    <x v="10"/>
    <n v="250"/>
    <n v="39"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d v="2015-07-18T15:14:16"/>
    <d v="2015-06-18T15:14:16"/>
    <b v="0"/>
    <n v="7"/>
    <b v="0"/>
    <s v="technology/wearables"/>
    <x v="3"/>
    <x v="10"/>
    <n v="285.71428571428572"/>
    <n v="100"/>
    <m/>
    <m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d v="2015-04-13T10:59:35"/>
    <d v="2015-03-14T10:59:35"/>
    <b v="0"/>
    <n v="29"/>
    <b v="0"/>
    <s v="technology/wearables"/>
    <x v="3"/>
    <x v="10"/>
    <n v="13.274336283185841"/>
    <n v="31.172413793103448"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d v="2017-01-13T12:04:21"/>
    <d v="2016-11-14T12:04:21"/>
    <b v="0"/>
    <n v="12"/>
    <b v="0"/>
    <s v="technology/wearables"/>
    <x v="3"/>
    <x v="10"/>
    <n v="5.3648068669527893"/>
    <n v="155.33333333333334"/>
    <m/>
    <m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d v="2014-08-17T14:58:18"/>
    <d v="2014-07-18T14:58:18"/>
    <b v="0"/>
    <n v="4"/>
    <b v="0"/>
    <s v="technology/wearables"/>
    <x v="3"/>
    <x v="10"/>
    <n v="25000"/>
    <n v="2"/>
    <m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d v="2016-10-29T03:57:43"/>
    <d v="2016-09-19T03:57:43"/>
    <b v="0"/>
    <n v="28"/>
    <b v="0"/>
    <s v="technology/wearables"/>
    <x v="3"/>
    <x v="10"/>
    <n v="9.9800399201596814"/>
    <n v="178.92857142857142"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d v="2015-05-11T14:57:02"/>
    <d v="2015-03-27T14:57:02"/>
    <b v="0"/>
    <n v="25"/>
    <b v="0"/>
    <s v="technology/wearables"/>
    <x v="3"/>
    <x v="10"/>
    <n v="21.92982456140351"/>
    <n v="27.36"/>
    <m/>
    <m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d v="2016-07-06T10:00:58"/>
    <d v="2016-06-06T10:00:58"/>
    <b v="0"/>
    <n v="28"/>
    <b v="0"/>
    <s v="technology/wearables"/>
    <x v="3"/>
    <x v="10"/>
    <n v="4.6495408578402886"/>
    <n v="1536.25"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d v="2016-06-19T03:10:00"/>
    <d v="2016-05-16T12:02:00"/>
    <b v="0"/>
    <n v="310"/>
    <b v="0"/>
    <s v="technology/wearables"/>
    <x v="3"/>
    <x v="10"/>
    <n v="3.4156893999772286"/>
    <n v="84.99677419354839"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d v="2015-01-13T23:00:00"/>
    <d v="2014-12-11T11:37:32"/>
    <b v="0"/>
    <n v="15"/>
    <b v="0"/>
    <s v="technology/wearables"/>
    <x v="3"/>
    <x v="10"/>
    <n v="2.5363544132566789"/>
    <n v="788.5333333333333"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d v="2014-12-31T23:59:00"/>
    <d v="2014-12-01T00:16:04"/>
    <b v="0"/>
    <n v="215"/>
    <b v="0"/>
    <s v="technology/wearables"/>
    <x v="3"/>
    <x v="10"/>
    <n v="4.6236360273719255"/>
    <n v="50.29767441860465"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d v="2014-09-01T15:10:17"/>
    <d v="2014-07-18T15:10:17"/>
    <b v="0"/>
    <n v="3"/>
    <b v="0"/>
    <s v="technology/wearables"/>
    <x v="3"/>
    <x v="10"/>
    <n v="487.80487804878049"/>
    <n v="68.333333333333329"/>
    <m/>
    <m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d v="2014-08-11T21:47:07"/>
    <d v="2014-06-12T21:47:07"/>
    <b v="0"/>
    <n v="2"/>
    <b v="0"/>
    <s v="technology/wearables"/>
    <x v="3"/>
    <x v="10"/>
    <n v="3333.3333333333335"/>
    <n v="7.5"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d v="2015-01-01T01:59:00"/>
    <d v="2014-12-02T17:20:04"/>
    <b v="0"/>
    <n v="26"/>
    <b v="0"/>
    <s v="technology/wearables"/>
    <x v="3"/>
    <x v="10"/>
    <n v="6.7340067340067344"/>
    <n v="34.269230769230766"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d v="2015-02-07T13:26:21"/>
    <d v="2015-01-08T13:26:21"/>
    <b v="0"/>
    <n v="24"/>
    <b v="0"/>
    <s v="technology/wearables"/>
    <x v="3"/>
    <x v="10"/>
    <n v="67.980965329707686"/>
    <n v="61.291666666666664"/>
    <m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d v="2016-06-28T04:41:35"/>
    <d v="2016-05-14T04:41:35"/>
    <b v="0"/>
    <n v="96"/>
    <b v="0"/>
    <s v="technology/wearables"/>
    <x v="3"/>
    <x v="10"/>
    <n v="3.9086929330831768"/>
    <n v="133.25"/>
    <m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d v="2016-05-21T04:02:18"/>
    <d v="2016-04-21T04:02:18"/>
    <b v="0"/>
    <n v="17"/>
    <b v="0"/>
    <s v="technology/wearables"/>
    <x v="3"/>
    <x v="10"/>
    <n v="26.173285198555956"/>
    <n v="65.17647058823529"/>
    <m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d v="2016-09-03T11:41:49"/>
    <d v="2016-07-05T11:41:49"/>
    <b v="0"/>
    <n v="94"/>
    <b v="0"/>
    <s v="technology/wearables"/>
    <x v="3"/>
    <x v="10"/>
    <n v="6.4574600657074885"/>
    <n v="93.90425531914893"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d v="2014-09-17T07:02:11"/>
    <d v="2014-08-13T07:02:11"/>
    <b v="0"/>
    <n v="129"/>
    <b v="0"/>
    <s v="technology/wearables"/>
    <x v="3"/>
    <x v="10"/>
    <n v="3.859215807347947"/>
    <n v="150.65116279069767"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d v="2016-10-26T14:20:04"/>
    <d v="2016-09-26T14:20:04"/>
    <b v="0"/>
    <n v="1"/>
    <b v="0"/>
    <s v="technology/wearables"/>
    <x v="3"/>
    <x v="10"/>
    <n v="2500"/>
    <n v="1"/>
    <m/>
    <m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d v="2017-03-14T12:22:02"/>
    <d v="2017-02-12T13:22:02"/>
    <b v="0"/>
    <n v="4"/>
    <b v="0"/>
    <s v="technology/wearables"/>
    <x v="3"/>
    <x v="10"/>
    <n v="943.39622641509436"/>
    <n v="13.25"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d v="2016-10-31T16:36:04"/>
    <d v="2016-09-21T16:36:04"/>
    <b v="0"/>
    <n v="3"/>
    <b v="0"/>
    <s v="technology/wearables"/>
    <x v="3"/>
    <x v="10"/>
    <n v="117.4496644295302"/>
    <n v="99.333333333333329"/>
    <m/>
    <m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d v="2014-07-24T22:00:00"/>
    <d v="2014-06-19T06:21:31"/>
    <b v="0"/>
    <n v="135"/>
    <b v="0"/>
    <s v="technology/wearables"/>
    <x v="3"/>
    <x v="10"/>
    <n v="13.362284950726574"/>
    <n v="177.39259259259259"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d v="2015-01-12T15:47:52"/>
    <d v="2014-11-28T15:47:52"/>
    <b v="0"/>
    <n v="10"/>
    <b v="0"/>
    <s v="technology/wearables"/>
    <x v="3"/>
    <x v="10"/>
    <n v="3.6166365280289332"/>
    <n v="55.3"/>
    <m/>
    <m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d v="2015-08-03T11:09:30"/>
    <d v="2015-07-04T11:09:30"/>
    <b v="0"/>
    <n v="0"/>
    <b v="0"/>
    <s v="technology/wearables"/>
    <x v="3"/>
    <x v="10"/>
    <s v="N/A"/>
    <s v="N/A"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d v="2017-02-05T13:00:53"/>
    <d v="2016-12-07T13:00:53"/>
    <b v="0"/>
    <n v="6"/>
    <b v="0"/>
    <s v="technology/wearables"/>
    <x v="3"/>
    <x v="10"/>
    <n v="28.169014084507044"/>
    <n v="591.66666666666663"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d v="2015-10-14T21:30:53"/>
    <d v="2015-09-14T21:30:53"/>
    <b v="0"/>
    <n v="36"/>
    <b v="0"/>
    <s v="technology/wearables"/>
    <x v="3"/>
    <x v="10"/>
    <n v="1.3700506918755995"/>
    <n v="405.5"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d v="2016-12-07T23:59:00"/>
    <d v="2016-11-01T11:01:37"/>
    <b v="0"/>
    <n v="336"/>
    <b v="0"/>
    <s v="technology/wearables"/>
    <x v="3"/>
    <x v="10"/>
    <n v="1.7346429887898698"/>
    <n v="343.14732142857144"/>
    <m/>
    <m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d v="2016-09-09T01:00:00"/>
    <d v="2016-07-28T10:14:01"/>
    <b v="0"/>
    <n v="34"/>
    <b v="0"/>
    <s v="technology/wearables"/>
    <x v="3"/>
    <x v="10"/>
    <n v="8.1037277147487838"/>
    <n v="72.588235294117652"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d v="2015-06-30T19:40:46"/>
    <d v="2015-06-02T19:40:46"/>
    <b v="0"/>
    <n v="10"/>
    <b v="0"/>
    <s v="technology/wearables"/>
    <x v="3"/>
    <x v="10"/>
    <n v="192.30769230769232"/>
    <n v="26"/>
    <m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d v="2016-12-22T04:01:03"/>
    <d v="2016-11-22T04:01:03"/>
    <b v="0"/>
    <n v="201"/>
    <b v="0"/>
    <s v="technology/wearables"/>
    <x v="3"/>
    <x v="10"/>
    <n v="15.313935681470138"/>
    <n v="6.4975124378109452"/>
    <m/>
    <m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d v="2015-04-30T14:23:47"/>
    <d v="2015-03-31T14:23:47"/>
    <b v="0"/>
    <n v="296"/>
    <b v="0"/>
    <s v="technology/wearables"/>
    <x v="3"/>
    <x v="10"/>
    <n v="2.8298149301035713"/>
    <n v="119.38513513513513"/>
    <m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d v="2017-02-01T10:55:59"/>
    <d v="2017-01-02T10:55:59"/>
    <b v="0"/>
    <n v="7"/>
    <b v="0"/>
    <s v="technology/wearables"/>
    <x v="3"/>
    <x v="10"/>
    <n v="254.23728813559322"/>
    <n v="84.285714285714292"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d v="2014-10-31T07:30:20"/>
    <d v="2014-10-01T07:30:20"/>
    <b v="0"/>
    <n v="7"/>
    <b v="0"/>
    <s v="technology/wearables"/>
    <x v="3"/>
    <x v="10"/>
    <n v="94.339622641509436"/>
    <n v="90.857142857142861"/>
    <m/>
    <m/>
  </r>
  <r>
    <n v="696"/>
    <s v="trustee"/>
    <s v="Show your fidelity by wearing the Trustee rings! Show where you are (at)!"/>
    <n v="175000"/>
    <n v="1"/>
    <x v="2"/>
    <s v="NL"/>
    <s v="EUR"/>
    <n v="1406326502"/>
    <n v="1403734502"/>
    <d v="2014-07-25T17:15:02"/>
    <d v="2014-06-25T17:15:02"/>
    <b v="0"/>
    <n v="1"/>
    <b v="0"/>
    <s v="technology/wearables"/>
    <x v="3"/>
    <x v="10"/>
    <n v="175000"/>
    <n v="1"/>
    <m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d v="2016-02-03T07:33:09"/>
    <d v="2016-01-19T07:33:09"/>
    <b v="0"/>
    <n v="114"/>
    <b v="0"/>
    <s v="technology/wearables"/>
    <x v="3"/>
    <x v="10"/>
    <n v="2.1561017680034498"/>
    <n v="20.342105263157894"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d v="2014-09-17T21:00:00"/>
    <d v="2014-08-15T17:20:45"/>
    <b v="0"/>
    <n v="29"/>
    <b v="0"/>
    <s v="technology/wearables"/>
    <x v="3"/>
    <x v="10"/>
    <n v="6.4977257959714096"/>
    <n v="530.68965517241384"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d v="2013-11-22T11:00:00"/>
    <d v="2013-10-16T06:39:08"/>
    <b v="0"/>
    <n v="890"/>
    <b v="0"/>
    <s v="technology/wearables"/>
    <x v="3"/>
    <x v="10"/>
    <n v="1.2132667169021305"/>
    <n v="120.39184269662923"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d v="2017-01-10T11:31:21"/>
    <d v="2016-12-11T11:31:21"/>
    <b v="0"/>
    <n v="31"/>
    <b v="0"/>
    <s v="technology/wearables"/>
    <x v="3"/>
    <x v="10"/>
    <n v="37.220843672456574"/>
    <n v="13"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d v="2014-07-23T10:54:40"/>
    <d v="2014-06-23T10:54:40"/>
    <b v="0"/>
    <n v="21"/>
    <b v="0"/>
    <s v="technology/wearables"/>
    <x v="3"/>
    <x v="10"/>
    <n v="3.7593984962406015"/>
    <n v="291.33333333333331"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d v="2016-11-24T13:26:27"/>
    <d v="2016-10-25T12:26:27"/>
    <b v="0"/>
    <n v="37"/>
    <b v="0"/>
    <s v="technology/wearables"/>
    <x v="3"/>
    <x v="10"/>
    <n v="3.2453413125458401"/>
    <n v="124.9191891891892"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d v="2017-01-31T18:32:00"/>
    <d v="2016-12-07T17:49:09"/>
    <b v="0"/>
    <n v="7"/>
    <b v="0"/>
    <s v="technology/wearables"/>
    <x v="3"/>
    <x v="10"/>
    <n v="17.921146953405017"/>
    <n v="119.57142857142857"/>
    <m/>
    <m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d v="2017-02-19T23:37:48"/>
    <d v="2016-12-21T23:37:48"/>
    <b v="0"/>
    <n v="4"/>
    <b v="0"/>
    <s v="technology/wearables"/>
    <x v="3"/>
    <x v="10"/>
    <n v="114.34511434511434"/>
    <n v="120.25"/>
    <m/>
    <m/>
  </r>
  <r>
    <n v="705"/>
    <s v="SomnoScope"/>
    <s v="The closest thing ever to the Holy Grail of wearables technology"/>
    <n v="100000"/>
    <n v="977"/>
    <x v="2"/>
    <s v="NL"/>
    <s v="EUR"/>
    <n v="1484999278"/>
    <n v="1482407278"/>
    <d v="2017-01-21T06:47:58"/>
    <d v="2016-12-22T06:47:58"/>
    <b v="0"/>
    <n v="5"/>
    <b v="0"/>
    <s v="technology/wearables"/>
    <x v="3"/>
    <x v="10"/>
    <n v="102.35414534288638"/>
    <n v="195.4"/>
    <m/>
    <m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d v="2016-12-14T13:39:00"/>
    <d v="2016-11-02T18:53:03"/>
    <b v="0"/>
    <n v="0"/>
    <b v="0"/>
    <s v="technology/wearables"/>
    <x v="3"/>
    <x v="10"/>
    <s v="N/A"/>
    <s v="N/A"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d v="2017-01-01T10:55:27"/>
    <d v="2016-11-22T10:55:27"/>
    <b v="0"/>
    <n v="456"/>
    <b v="0"/>
    <s v="technology/wearables"/>
    <x v="3"/>
    <x v="10"/>
    <n v="1.266987885359955"/>
    <n v="117.69868421052631"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d v="2014-09-13T08:56:40"/>
    <d v="2014-07-15T08:56:40"/>
    <b v="0"/>
    <n v="369"/>
    <b v="0"/>
    <s v="technology/wearables"/>
    <x v="3"/>
    <x v="10"/>
    <n v="4.5264229942288106"/>
    <n v="23.948509485094849"/>
    <m/>
    <m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d v="2014-12-04T19:59:19"/>
    <d v="2014-11-04T19:59:19"/>
    <b v="0"/>
    <n v="2"/>
    <b v="0"/>
    <s v="technology/wearables"/>
    <x v="3"/>
    <x v="10"/>
    <n v="245.90163934426229"/>
    <n v="30.5"/>
    <m/>
    <m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d v="2014-08-19T19:44:00"/>
    <d v="2014-07-17T18:38:22"/>
    <b v="0"/>
    <n v="0"/>
    <b v="0"/>
    <s v="technology/wearables"/>
    <x v="3"/>
    <x v="10"/>
    <s v="N/A"/>
    <s v="N/A"/>
    <m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d v="2016-12-14T07:01:08"/>
    <d v="2016-11-04T06:01:08"/>
    <b v="0"/>
    <n v="338"/>
    <b v="0"/>
    <s v="technology/wearables"/>
    <x v="3"/>
    <x v="10"/>
    <n v="2.9593678790210411"/>
    <n v="99.973372781065095"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d v="2016-02-14T11:20:32"/>
    <d v="2016-01-15T11:20:32"/>
    <b v="0"/>
    <n v="4"/>
    <b v="0"/>
    <s v="technology/wearables"/>
    <x v="3"/>
    <x v="10"/>
    <n v="461.90476190476193"/>
    <n v="26.25"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d v="2016-06-05T07:42:12"/>
    <d v="2016-05-06T07:42:12"/>
    <b v="0"/>
    <n v="1"/>
    <b v="0"/>
    <s v="technology/wearables"/>
    <x v="3"/>
    <x v="10"/>
    <n v="125.62814070351759"/>
    <n v="199"/>
    <m/>
    <m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d v="2017-02-28T13:54:42"/>
    <d v="2016-12-30T13:54:42"/>
    <b v="0"/>
    <n v="28"/>
    <b v="0"/>
    <s v="technology/wearables"/>
    <x v="3"/>
    <x v="10"/>
    <n v="6.6696309470875947"/>
    <n v="80.321428571428569"/>
    <m/>
    <m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d v="2015-11-04T22:10:40"/>
    <d v="2015-09-25T21:10:40"/>
    <b v="0"/>
    <n v="12"/>
    <b v="0"/>
    <s v="technology/wearables"/>
    <x v="3"/>
    <x v="10"/>
    <n v="19.798416126709864"/>
    <n v="115.75"/>
    <m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d v="2014-11-30T19:00:00"/>
    <d v="2014-10-28T10:48:27"/>
    <b v="0"/>
    <n v="16"/>
    <b v="0"/>
    <s v="technology/wearables"/>
    <x v="3"/>
    <x v="10"/>
    <n v="9.79020979020979"/>
    <n v="44.6875"/>
    <m/>
    <m/>
  </r>
  <r>
    <n v="717"/>
    <s v="cool air belt"/>
    <s v="Cool air flowing under clothing keeps you cool."/>
    <n v="100000"/>
    <n v="305"/>
    <x v="2"/>
    <s v="US"/>
    <s v="USD"/>
    <n v="1409949002"/>
    <n v="1407357002"/>
    <d v="2014-09-05T15:30:02"/>
    <d v="2014-08-06T15:30:02"/>
    <b v="0"/>
    <n v="4"/>
    <b v="0"/>
    <s v="technology/wearables"/>
    <x v="3"/>
    <x v="10"/>
    <n v="327.86885245901641"/>
    <n v="76.25"/>
    <m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d v="2017-02-18T00:59:00"/>
    <d v="2017-01-17T15:17:27"/>
    <b v="0"/>
    <n v="4"/>
    <b v="0"/>
    <s v="technology/wearables"/>
    <x v="3"/>
    <x v="10"/>
    <n v="133.33333333333334"/>
    <n v="22.5"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d v="2016-02-22T19:57:56"/>
    <d v="2016-02-08T19:57:56"/>
    <b v="0"/>
    <n v="10"/>
    <b v="0"/>
    <s v="technology/wearables"/>
    <x v="3"/>
    <x v="10"/>
    <n v="77.319587628865975"/>
    <n v="19.399999999999999"/>
    <m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d v="2012-01-29T10:34:51"/>
    <d v="2012-01-01T10:34:51"/>
    <b v="0"/>
    <n v="41"/>
    <b v="1"/>
    <s v="publishing/nonfiction"/>
    <x v="4"/>
    <x v="11"/>
    <n v="0.69469835466179164"/>
    <n v="66.707317073170728"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d v="2014-08-01T08:43:27"/>
    <d v="2014-06-17T08:43:27"/>
    <b v="0"/>
    <n v="119"/>
    <b v="1"/>
    <s v="publishing/nonfiction"/>
    <x v="4"/>
    <x v="11"/>
    <n v="0.81893538400079902"/>
    <n v="84.142857142857139"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d v="2012-04-08T13:19:38"/>
    <d v="2012-03-09T14:19:38"/>
    <b v="0"/>
    <n v="153"/>
    <b v="1"/>
    <s v="publishing/nonfiction"/>
    <x v="4"/>
    <x v="11"/>
    <n v="0.75743804156819972"/>
    <n v="215.72549019607843"/>
    <m/>
    <m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d v="2015-07-29T22:59:00"/>
    <d v="2015-06-29T14:35:49"/>
    <b v="0"/>
    <n v="100"/>
    <b v="1"/>
    <s v="publishing/nonfiction"/>
    <x v="4"/>
    <x v="11"/>
    <n v="0.91424392027793011"/>
    <n v="54.69"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d v="2011-06-30T10:19:23"/>
    <d v="2011-05-31T10:19:23"/>
    <b v="0"/>
    <n v="143"/>
    <b v="1"/>
    <s v="publishing/nonfiction"/>
    <x v="4"/>
    <x v="11"/>
    <n v="0.94812278460952915"/>
    <n v="51.62944055944056"/>
    <m/>
    <m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d v="2015-12-13T10:01:52"/>
    <d v="2015-11-13T10:01:52"/>
    <b v="0"/>
    <n v="140"/>
    <b v="1"/>
    <s v="publishing/nonfiction"/>
    <x v="4"/>
    <x v="11"/>
    <n v="0.99651220727453915"/>
    <n v="143.35714285714286"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d v="2013-04-11T20:01:27"/>
    <d v="2013-03-12T20:01:27"/>
    <b v="0"/>
    <n v="35"/>
    <b v="1"/>
    <s v="publishing/nonfiction"/>
    <x v="4"/>
    <x v="11"/>
    <n v="0.98619329388560162"/>
    <n v="72.428571428571431"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d v="2013-01-14T16:20:00"/>
    <d v="2012-12-03T19:29:09"/>
    <b v="0"/>
    <n v="149"/>
    <b v="1"/>
    <s v="publishing/nonfiction"/>
    <x v="4"/>
    <x v="11"/>
    <n v="0.64302774205401436"/>
    <n v="36.530201342281877"/>
    <m/>
    <m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d v="2011-08-21T15:05:57"/>
    <d v="2011-07-07T15:05:57"/>
    <b v="0"/>
    <n v="130"/>
    <b v="1"/>
    <s v="publishing/nonfiction"/>
    <x v="4"/>
    <x v="11"/>
    <n v="0.94727469071481352"/>
    <n v="60.903461538461535"/>
    <m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d v="2012-09-18T23:27:41"/>
    <d v="2012-07-20T23:27:41"/>
    <b v="0"/>
    <n v="120"/>
    <b v="1"/>
    <s v="publishing/nonfiction"/>
    <x v="4"/>
    <x v="11"/>
    <n v="0.76540375047837739"/>
    <n v="43.55"/>
    <m/>
    <m/>
  </r>
  <r>
    <n v="730"/>
    <s v="Encyclopedia of Surfing"/>
    <s v="A Massive but Cheerful Online Digital Archive of Surfing"/>
    <n v="20000"/>
    <n v="26438"/>
    <x v="0"/>
    <s v="US"/>
    <s v="USD"/>
    <n v="1323280391"/>
    <n v="1320688391"/>
    <d v="2011-12-07T12:53:11"/>
    <d v="2011-11-07T12:53:11"/>
    <b v="0"/>
    <n v="265"/>
    <b v="1"/>
    <s v="publishing/nonfiction"/>
    <x v="4"/>
    <x v="11"/>
    <n v="0.7564868749527196"/>
    <n v="99.766037735849054"/>
    <m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d v="2012-01-22T01:00:00"/>
    <d v="2011-12-02T14:05:47"/>
    <b v="0"/>
    <n v="71"/>
    <b v="1"/>
    <s v="publishing/nonfiction"/>
    <x v="4"/>
    <x v="11"/>
    <n v="0.79365079365079361"/>
    <n v="88.732394366197184"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d v="2013-09-29T05:11:01"/>
    <d v="2013-07-31T05:11:01"/>
    <b v="0"/>
    <n v="13"/>
    <b v="1"/>
    <s v="publishing/nonfiction"/>
    <x v="4"/>
    <x v="11"/>
    <n v="0.625"/>
    <n v="4.9230769230769234"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d v="2013-12-20T05:04:52"/>
    <d v="2013-11-20T05:04:52"/>
    <b v="0"/>
    <n v="169"/>
    <b v="1"/>
    <s v="publishing/nonfiction"/>
    <x v="4"/>
    <x v="11"/>
    <n v="0.83001328021248344"/>
    <n v="17.822485207100591"/>
    <m/>
    <m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d v="2015-05-09T00:00:00"/>
    <d v="2015-04-07T22:57:00"/>
    <b v="0"/>
    <n v="57"/>
    <b v="1"/>
    <s v="publishing/nonfiction"/>
    <x v="4"/>
    <x v="11"/>
    <n v="0.79662605435801315"/>
    <n v="187.19298245614036"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d v="2014-12-03T19:39:00"/>
    <d v="2014-11-02T19:42:26"/>
    <b v="0"/>
    <n v="229"/>
    <b v="1"/>
    <s v="publishing/nonfiction"/>
    <x v="4"/>
    <x v="11"/>
    <n v="0.87407710475907086"/>
    <n v="234.80786026200875"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d v="2013-11-20T23:59:00"/>
    <d v="2013-11-01T12:37:20"/>
    <b v="0"/>
    <n v="108"/>
    <b v="1"/>
    <s v="publishing/nonfiction"/>
    <x v="4"/>
    <x v="11"/>
    <n v="0.31732040546496254"/>
    <n v="105.04629629629629"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d v="2014-02-14T15:00:00"/>
    <d v="2014-01-28T01:36:27"/>
    <b v="0"/>
    <n v="108"/>
    <b v="1"/>
    <s v="publishing/nonfiction"/>
    <x v="4"/>
    <x v="11"/>
    <n v="0.81699346405228757"/>
    <n v="56.666666666666664"/>
    <m/>
    <m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d v="2014-11-30T23:59:00"/>
    <d v="2014-10-31T09:29:54"/>
    <b v="0"/>
    <n v="41"/>
    <b v="1"/>
    <s v="publishing/nonfiction"/>
    <x v="4"/>
    <x v="11"/>
    <n v="0.93691442848219864"/>
    <n v="39.048780487804876"/>
    <m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d v="2014-08-11T07:03:49"/>
    <d v="2014-07-09T07:03:49"/>
    <b v="0"/>
    <n v="139"/>
    <b v="1"/>
    <s v="publishing/nonfiction"/>
    <x v="4"/>
    <x v="11"/>
    <n v="0.63157894736842102"/>
    <n v="68.345323741007192"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d v="2015-06-20T22:31:22"/>
    <d v="2015-06-06T22:31:22"/>
    <b v="0"/>
    <n v="19"/>
    <b v="1"/>
    <s v="publishing/nonfiction"/>
    <x v="4"/>
    <x v="11"/>
    <n v="0.93109869646182497"/>
    <n v="169.57894736842104"/>
    <m/>
    <m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d v="2013-06-11T10:33:26"/>
    <d v="2013-05-07T10:33:26"/>
    <b v="0"/>
    <n v="94"/>
    <b v="1"/>
    <s v="publishing/nonfiction"/>
    <x v="4"/>
    <x v="11"/>
    <n v="0.97789947193428517"/>
    <n v="141.42340425531913"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d v="2014-03-21T16:01:52"/>
    <d v="2014-02-19T17:01:52"/>
    <b v="0"/>
    <n v="23"/>
    <b v="1"/>
    <s v="publishing/nonfiction"/>
    <x v="4"/>
    <x v="11"/>
    <n v="0.90322580645161288"/>
    <n v="67.391304347826093"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d v="2012-04-16T16:00:00"/>
    <d v="2012-03-22T12:01:25"/>
    <b v="0"/>
    <n v="15"/>
    <b v="1"/>
    <s v="publishing/nonfiction"/>
    <x v="4"/>
    <x v="11"/>
    <n v="0.67567567567567566"/>
    <n v="54.266666666666666"/>
    <m/>
    <m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d v="2012-12-13T17:58:23"/>
    <d v="2012-11-13T17:58:23"/>
    <b v="0"/>
    <n v="62"/>
    <b v="1"/>
    <s v="publishing/nonfiction"/>
    <x v="4"/>
    <x v="11"/>
    <n v="0.97732603596559808"/>
    <n v="82.516129032258064"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d v="2013-05-03T08:44:05"/>
    <d v="2013-04-03T08:44:05"/>
    <b v="0"/>
    <n v="74"/>
    <b v="1"/>
    <s v="publishing/nonfiction"/>
    <x v="4"/>
    <x v="11"/>
    <n v="0.55835010060362178"/>
    <n v="53.729729729729726"/>
    <m/>
    <m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d v="2012-09-22T22:59:00"/>
    <d v="2012-09-04T20:01:49"/>
    <b v="0"/>
    <n v="97"/>
    <b v="1"/>
    <s v="publishing/nonfiction"/>
    <x v="4"/>
    <x v="11"/>
    <n v="0.90024110910186861"/>
    <n v="34.206185567010309"/>
    <m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d v="2015-01-15T05:54:00"/>
    <d v="2014-12-15T08:10:19"/>
    <b v="0"/>
    <n v="55"/>
    <b v="1"/>
    <s v="publishing/nonfiction"/>
    <x v="4"/>
    <x v="11"/>
    <n v="0.99957161216621448"/>
    <n v="127.32727272727273"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d v="2014-08-10T15:19:26"/>
    <d v="2014-07-11T15:19:26"/>
    <b v="0"/>
    <n v="44"/>
    <b v="1"/>
    <s v="publishing/nonfiction"/>
    <x v="4"/>
    <x v="11"/>
    <n v="0.99750623441396513"/>
    <n v="45.56818181818182"/>
    <m/>
    <m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d v="2017-01-28T17:35:30"/>
    <d v="2016-12-29T17:35:30"/>
    <b v="0"/>
    <n v="110"/>
    <b v="1"/>
    <s v="publishing/nonfiction"/>
    <x v="4"/>
    <x v="11"/>
    <n v="0.94732853353543012"/>
    <n v="95.963636363636368"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d v="2013-02-24T16:04:32"/>
    <d v="2013-01-25T16:04:32"/>
    <b v="0"/>
    <n v="59"/>
    <b v="1"/>
    <s v="publishing/nonfiction"/>
    <x v="4"/>
    <x v="11"/>
    <n v="0.97477516999341962"/>
    <n v="77.271186440677965"/>
    <m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d v="2011-08-04T10:07:55"/>
    <d v="2011-06-19T10:07:55"/>
    <b v="0"/>
    <n v="62"/>
    <b v="1"/>
    <s v="publishing/nonfiction"/>
    <x v="4"/>
    <x v="11"/>
    <n v="0.84388185654008441"/>
    <n v="57.338709677419352"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d v="2016-10-16T06:00:00"/>
    <d v="2016-09-26T05:06:57"/>
    <b v="0"/>
    <n v="105"/>
    <b v="1"/>
    <s v="publishing/nonfiction"/>
    <x v="4"/>
    <x v="11"/>
    <n v="0.89525514771709935"/>
    <n v="53.19047619047619"/>
    <m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d v="2015-02-14T09:09:51"/>
    <d v="2015-01-15T09:09:51"/>
    <b v="0"/>
    <n v="26"/>
    <b v="1"/>
    <s v="publishing/nonfiction"/>
    <x v="4"/>
    <x v="11"/>
    <n v="0.78125"/>
    <n v="492.30769230769232"/>
    <m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d v="2013-01-05T12:58:41"/>
    <d v="2012-12-06T12:58:41"/>
    <b v="0"/>
    <n v="49"/>
    <b v="1"/>
    <s v="publishing/nonfiction"/>
    <x v="4"/>
    <x v="11"/>
    <n v="0.96385542168674698"/>
    <n v="42.346938775510203"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d v="2013-05-19T19:41:00"/>
    <d v="2013-04-19T09:31:17"/>
    <b v="0"/>
    <n v="68"/>
    <b v="1"/>
    <s v="publishing/nonfiction"/>
    <x v="4"/>
    <x v="11"/>
    <n v="0.9812810820782748"/>
    <n v="37.466029411764708"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d v="2011-04-18T12:24:19"/>
    <d v="2011-02-16T13:24:19"/>
    <b v="0"/>
    <n v="22"/>
    <b v="1"/>
    <s v="publishing/nonfiction"/>
    <x v="4"/>
    <x v="11"/>
    <n v="0.84951456310679607"/>
    <n v="37.454545454545453"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d v="2012-12-05T20:18:34"/>
    <d v="2012-11-21T20:18:34"/>
    <b v="0"/>
    <n v="18"/>
    <b v="1"/>
    <s v="publishing/nonfiction"/>
    <x v="4"/>
    <x v="11"/>
    <n v="0.42016806722689076"/>
    <n v="33.055555555555557"/>
    <m/>
    <m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d v="2010-10-08T15:04:28"/>
    <d v="2010-09-08T15:04:28"/>
    <b v="0"/>
    <n v="19"/>
    <b v="1"/>
    <s v="publishing/nonfiction"/>
    <x v="4"/>
    <x v="11"/>
    <n v="0.98039215686274506"/>
    <n v="134.21052631578948"/>
    <m/>
    <m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d v="2014-07-09T02:55:39"/>
    <d v="2014-05-30T02:55:39"/>
    <b v="0"/>
    <n v="99"/>
    <b v="1"/>
    <s v="publishing/nonfiction"/>
    <x v="4"/>
    <x v="11"/>
    <n v="0.98116169544740972"/>
    <n v="51.474747474747474"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d v="2016-11-26T14:20:13"/>
    <d v="2016-10-27T13:20:13"/>
    <b v="0"/>
    <n v="0"/>
    <b v="0"/>
    <s v="publishing/fiction"/>
    <x v="4"/>
    <x v="12"/>
    <s v="N/A"/>
    <s v="N/A"/>
    <m/>
    <m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d v="2014-02-02T13:02:06"/>
    <d v="2014-01-03T13:02:06"/>
    <b v="0"/>
    <n v="6"/>
    <b v="0"/>
    <s v="publishing/fiction"/>
    <x v="4"/>
    <x v="12"/>
    <n v="21.276595744680851"/>
    <n v="39.166666666666664"/>
    <m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d v="2016-12-04T01:00:00"/>
    <d v="2016-11-16T15:36:10"/>
    <b v="0"/>
    <n v="0"/>
    <b v="0"/>
    <s v="publishing/fiction"/>
    <x v="4"/>
    <x v="12"/>
    <s v="N/A"/>
    <s v="N/A"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d v="2013-08-15T05:43:28"/>
    <d v="2013-07-16T05:43:28"/>
    <b v="0"/>
    <n v="1"/>
    <b v="0"/>
    <s v="publishing/fiction"/>
    <x v="4"/>
    <x v="12"/>
    <n v="858"/>
    <n v="5"/>
    <m/>
    <m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d v="2015-09-09T23:09:21"/>
    <d v="2015-08-10T23:09:21"/>
    <b v="0"/>
    <n v="0"/>
    <b v="0"/>
    <s v="publishing/fiction"/>
    <x v="4"/>
    <x v="12"/>
    <s v="N/A"/>
    <s v="N/A"/>
    <m/>
    <m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d v="2014-10-19T08:01:24"/>
    <d v="2014-09-19T08:01:24"/>
    <b v="0"/>
    <n v="44"/>
    <b v="0"/>
    <s v="publishing/fiction"/>
    <x v="4"/>
    <x v="12"/>
    <n v="2.7766759222530744"/>
    <n v="57.295454545454547"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d v="2015-02-16T13:48:03"/>
    <d v="2015-01-17T13:48:03"/>
    <b v="0"/>
    <n v="0"/>
    <b v="0"/>
    <s v="publishing/fiction"/>
    <x v="4"/>
    <x v="12"/>
    <s v="N/A"/>
    <s v="N/A"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d v="2015-05-20T22:26:50"/>
    <d v="2015-04-20T22:26:50"/>
    <b v="0"/>
    <n v="3"/>
    <b v="0"/>
    <s v="publishing/fiction"/>
    <x v="4"/>
    <x v="12"/>
    <n v="28.248587570621471"/>
    <n v="59"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d v="2013-12-15T23:58:10"/>
    <d v="2013-11-15T23:58:10"/>
    <b v="0"/>
    <n v="0"/>
    <b v="0"/>
    <s v="publishing/fiction"/>
    <x v="4"/>
    <x v="12"/>
    <s v="N/A"/>
    <s v="N/A"/>
    <m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d v="2013-12-26T18:54:54"/>
    <d v="2013-11-26T18:54:54"/>
    <b v="0"/>
    <n v="52"/>
    <b v="0"/>
    <s v="publishing/fiction"/>
    <x v="4"/>
    <x v="12"/>
    <n v="2.4154589371980677"/>
    <n v="31.846153846153847"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d v="2013-02-24T18:59:29"/>
    <d v="2013-01-15T18:59:29"/>
    <b v="0"/>
    <n v="0"/>
    <b v="0"/>
    <s v="publishing/fiction"/>
    <x v="4"/>
    <x v="12"/>
    <s v="N/A"/>
    <s v="N/A"/>
    <m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d v="2016-01-30T14:46:42"/>
    <d v="2015-12-11T14:46:42"/>
    <b v="0"/>
    <n v="1"/>
    <b v="0"/>
    <s v="publishing/fiction"/>
    <x v="4"/>
    <x v="12"/>
    <n v="3800"/>
    <n v="10"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d v="2009-10-31T22:59:00"/>
    <d v="2009-09-11T20:21:59"/>
    <b v="0"/>
    <n v="1"/>
    <b v="0"/>
    <s v="publishing/fiction"/>
    <x v="4"/>
    <x v="12"/>
    <n v="30"/>
    <n v="50"/>
    <m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d v="2015-05-10T18:01:00"/>
    <d v="2015-04-06T12:39:45"/>
    <b v="0"/>
    <n v="2"/>
    <b v="0"/>
    <s v="publishing/fiction"/>
    <x v="4"/>
    <x v="12"/>
    <n v="117.46875"/>
    <n v="16"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d v="2014-02-23T13:43:38"/>
    <d v="2014-01-24T13:43:38"/>
    <b v="0"/>
    <n v="9"/>
    <b v="0"/>
    <s v="publishing/fiction"/>
    <x v="4"/>
    <x v="12"/>
    <n v="1.4245014245014245"/>
    <n v="39"/>
    <m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d v="2011-12-15T20:26:35"/>
    <d v="2011-11-15T20:26:35"/>
    <b v="0"/>
    <n v="5"/>
    <b v="0"/>
    <s v="publishing/fiction"/>
    <x v="4"/>
    <x v="12"/>
    <n v="58.823529411764703"/>
    <n v="34"/>
    <m/>
    <m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d v="2015-10-11T00:00:00"/>
    <d v="2015-09-03T11:27:25"/>
    <b v="0"/>
    <n v="57"/>
    <b v="0"/>
    <s v="publishing/fiction"/>
    <x v="4"/>
    <x v="12"/>
    <n v="1.9455252918287937"/>
    <n v="63.122807017543863"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d v="2013-07-31T18:32:57"/>
    <d v="2013-07-01T18:32:57"/>
    <b v="0"/>
    <n v="3"/>
    <b v="0"/>
    <s v="publishing/fiction"/>
    <x v="4"/>
    <x v="12"/>
    <n v="142.85714285714286"/>
    <n v="7"/>
    <m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d v="2014-04-30T11:51:20"/>
    <d v="2014-03-31T11:51:20"/>
    <b v="0"/>
    <n v="1"/>
    <b v="0"/>
    <s v="publishing/fiction"/>
    <x v="4"/>
    <x v="12"/>
    <n v="250"/>
    <n v="2"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d v="2010-10-14T23:00:00"/>
    <d v="2010-09-15T11:25:05"/>
    <b v="0"/>
    <n v="6"/>
    <b v="0"/>
    <s v="publishing/fiction"/>
    <x v="4"/>
    <x v="12"/>
    <n v="37.5"/>
    <n v="66.666666666666671"/>
    <m/>
    <m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d v="2014-07-10T16:29:10"/>
    <d v="2014-06-15T16:29:10"/>
    <b v="0"/>
    <n v="2"/>
    <b v="0"/>
    <s v="food/food trucks"/>
    <x v="2"/>
    <x v="8"/>
    <n v="145.45454545454547"/>
    <n v="27.5"/>
    <m/>
    <m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d v="2013-06-07T19:01:14"/>
    <d v="2013-05-08T19:01:14"/>
    <b v="0"/>
    <n v="25"/>
    <b v="1"/>
    <s v="music/rock"/>
    <x v="5"/>
    <x v="13"/>
    <n v="0.75101151863916715"/>
    <n v="42.609200000000001"/>
    <m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d v="2012-08-25T13:11:42"/>
    <d v="2012-07-26T13:11:42"/>
    <b v="0"/>
    <n v="14"/>
    <b v="1"/>
    <s v="music/rock"/>
    <x v="5"/>
    <x v="13"/>
    <n v="1"/>
    <n v="50"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d v="2012-04-27T17:00:00"/>
    <d v="2012-03-19T13:34:09"/>
    <b v="0"/>
    <n v="35"/>
    <b v="1"/>
    <s v="music/rock"/>
    <x v="5"/>
    <x v="13"/>
    <n v="0.67506750675067506"/>
    <n v="63.485714285714288"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d v="2014-03-16T21:35:19"/>
    <d v="2014-02-04T22:35:19"/>
    <b v="0"/>
    <n v="10"/>
    <b v="1"/>
    <s v="music/rock"/>
    <x v="5"/>
    <x v="13"/>
    <n v="0.97560975609756095"/>
    <n v="102.5"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d v="2013-02-28T09:15:15"/>
    <d v="2013-01-29T09:15:15"/>
    <b v="0"/>
    <n v="29"/>
    <b v="1"/>
    <s v="music/rock"/>
    <x v="5"/>
    <x v="13"/>
    <n v="0.55362402285359968"/>
    <n v="31.142758620689655"/>
    <m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d v="2012-05-11T10:47:00"/>
    <d v="2012-03-14T20:20:34"/>
    <b v="0"/>
    <n v="44"/>
    <b v="1"/>
    <s v="music/rock"/>
    <x v="5"/>
    <x v="13"/>
    <n v="0.70028011204481788"/>
    <n v="162.27272727272728"/>
    <m/>
    <m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d v="2013-11-01T10:03:46"/>
    <d v="2013-10-02T10:03:46"/>
    <b v="0"/>
    <n v="17"/>
    <b v="1"/>
    <s v="music/rock"/>
    <x v="5"/>
    <x v="13"/>
    <n v="0.87591240875912413"/>
    <n v="80.588235294117652"/>
    <m/>
    <m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d v="2012-07-06T22:59:00"/>
    <d v="2012-05-29T19:09:48"/>
    <b v="0"/>
    <n v="34"/>
    <b v="1"/>
    <s v="music/rock"/>
    <x v="5"/>
    <x v="13"/>
    <n v="0.49138841797498833"/>
    <n v="59.85441176470588"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d v="2013-01-21T02:59:00"/>
    <d v="2013-01-02T23:28:00"/>
    <b v="0"/>
    <n v="14"/>
    <b v="1"/>
    <s v="music/rock"/>
    <x v="5"/>
    <x v="13"/>
    <n v="0.91397849462365588"/>
    <n v="132.85714285714286"/>
    <m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d v="2013-01-31T20:08:59"/>
    <d v="2013-01-01T20:08:59"/>
    <b v="0"/>
    <n v="156"/>
    <b v="1"/>
    <s v="music/rock"/>
    <x v="5"/>
    <x v="13"/>
    <n v="0.69264261165052587"/>
    <n v="92.547820512820508"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d v="2013-11-13T00:59:00"/>
    <d v="2013-10-10T13:44:06"/>
    <b v="0"/>
    <n v="128"/>
    <b v="1"/>
    <s v="music/rock"/>
    <x v="5"/>
    <x v="13"/>
    <n v="0.96277278562259305"/>
    <n v="60.859375"/>
    <m/>
    <m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d v="2013-11-07T16:58:03"/>
    <d v="2013-10-08T15:58:03"/>
    <b v="0"/>
    <n v="60"/>
    <b v="1"/>
    <s v="music/rock"/>
    <x v="5"/>
    <x v="13"/>
    <n v="0.99557566175914236"/>
    <n v="41.851833333333339"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d v="2013-07-02T23:59:00"/>
    <d v="2013-06-17T12:47:24"/>
    <b v="0"/>
    <n v="32"/>
    <b v="1"/>
    <s v="music/rock"/>
    <x v="5"/>
    <x v="13"/>
    <n v="0.97295882084466978"/>
    <n v="88.325937499999995"/>
    <m/>
    <m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d v="2011-09-05T12:06:00"/>
    <d v="2011-07-11T21:45:37"/>
    <b v="0"/>
    <n v="53"/>
    <b v="1"/>
    <s v="music/rock"/>
    <x v="5"/>
    <x v="13"/>
    <n v="0.94955489614243327"/>
    <n v="158.96226415094338"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d v="2012-04-06T23:59:00"/>
    <d v="2012-02-24T09:42:46"/>
    <b v="0"/>
    <n v="184"/>
    <b v="1"/>
    <s v="music/rock"/>
    <x v="5"/>
    <x v="13"/>
    <n v="0.89456869009584661"/>
    <n v="85.054347826086953"/>
    <m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d v="2013-09-15T16:10:00"/>
    <d v="2013-08-16T16:11:25"/>
    <b v="0"/>
    <n v="90"/>
    <b v="1"/>
    <s v="music/rock"/>
    <x v="5"/>
    <x v="13"/>
    <n v="0.98667982239763197"/>
    <n v="112.61111111111111"/>
    <m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d v="2012-04-28T23:00:00"/>
    <d v="2012-03-28T18:51:28"/>
    <b v="0"/>
    <n v="71"/>
    <b v="1"/>
    <s v="music/rock"/>
    <x v="5"/>
    <x v="13"/>
    <n v="0.92994420334779915"/>
    <n v="45.436619718309856"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d v="2014-09-30T09:09:47"/>
    <d v="2014-08-31T09:09:47"/>
    <b v="0"/>
    <n v="87"/>
    <b v="1"/>
    <s v="music/rock"/>
    <x v="5"/>
    <x v="13"/>
    <n v="0.87043024123352397"/>
    <n v="46.218390804597703"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d v="2012-04-27T11:00:46"/>
    <d v="2012-03-28T11:00:46"/>
    <b v="0"/>
    <n v="28"/>
    <b v="1"/>
    <s v="music/rock"/>
    <x v="5"/>
    <x v="13"/>
    <n v="0.99980003999200162"/>
    <n v="178.60714285714286"/>
    <m/>
    <m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d v="2014-09-11T05:24:14"/>
    <d v="2014-08-12T05:24:14"/>
    <b v="0"/>
    <n v="56"/>
    <b v="1"/>
    <s v="music/rock"/>
    <x v="5"/>
    <x v="13"/>
    <n v="0.6573181419807187"/>
    <n v="40.75"/>
    <m/>
    <m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d v="2011-07-01T14:05:20"/>
    <d v="2011-06-01T14:05:20"/>
    <b v="0"/>
    <n v="51"/>
    <b v="1"/>
    <s v="music/rock"/>
    <x v="5"/>
    <x v="13"/>
    <n v="0.89668808256703869"/>
    <n v="43.733921568627444"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d v="2012-09-16T23:05:00"/>
    <d v="2012-08-01T19:32:04"/>
    <b v="0"/>
    <n v="75"/>
    <b v="1"/>
    <s v="music/rock"/>
    <x v="5"/>
    <x v="13"/>
    <n v="0.98684210526315785"/>
    <n v="81.066666666666663"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d v="2011-05-28T20:00:00"/>
    <d v="2011-05-02T17:47:58"/>
    <b v="0"/>
    <n v="38"/>
    <b v="1"/>
    <s v="music/rock"/>
    <x v="5"/>
    <x v="13"/>
    <n v="0.81128747795414458"/>
    <n v="74.60526315789474"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d v="2011-07-22T22:59:00"/>
    <d v="2011-07-05T21:32:06"/>
    <b v="0"/>
    <n v="18"/>
    <b v="1"/>
    <s v="music/rock"/>
    <x v="5"/>
    <x v="13"/>
    <n v="1"/>
    <n v="305.55555555555554"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d v="2011-07-16T18:00:00"/>
    <d v="2011-05-27T14:45:12"/>
    <b v="0"/>
    <n v="54"/>
    <b v="1"/>
    <s v="music/rock"/>
    <x v="5"/>
    <x v="13"/>
    <n v="0.95238095238095233"/>
    <n v="58.333333333333336"/>
    <m/>
    <m/>
  </r>
  <r>
    <n v="806"/>
    <s v="Golden Animals NEW Album!"/>
    <s v="Help Golden Animals finish their NEW Album!"/>
    <n v="8000"/>
    <n v="8355"/>
    <x v="0"/>
    <s v="US"/>
    <s v="USD"/>
    <n v="1315413339"/>
    <n v="1312821339"/>
    <d v="2011-09-07T11:35:39"/>
    <d v="2011-08-08T11:35:39"/>
    <b v="0"/>
    <n v="71"/>
    <b v="1"/>
    <s v="music/rock"/>
    <x v="5"/>
    <x v="13"/>
    <n v="0.95751047277079593"/>
    <n v="117.67605633802818"/>
    <m/>
    <m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d v="2017-02-28T21:00:00"/>
    <d v="2017-01-24T10:05:11"/>
    <b v="0"/>
    <n v="57"/>
    <b v="1"/>
    <s v="music/rock"/>
    <x v="5"/>
    <x v="13"/>
    <n v="0.95124851367419738"/>
    <n v="73.771929824561397"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d v="2014-12-21T23:59:00"/>
    <d v="2014-11-18T21:24:46"/>
    <b v="0"/>
    <n v="43"/>
    <b v="1"/>
    <s v="music/rock"/>
    <x v="5"/>
    <x v="13"/>
    <n v="1"/>
    <n v="104.65116279069767"/>
    <m/>
    <m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d v="2014-01-19T15:00:30"/>
    <d v="2013-12-20T15:00:30"/>
    <b v="0"/>
    <n v="52"/>
    <b v="1"/>
    <s v="music/rock"/>
    <x v="5"/>
    <x v="13"/>
    <n v="0.96362322331968198"/>
    <n v="79.82692307692308"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d v="2012-08-31T20:21:02"/>
    <d v="2012-08-01T20:21:02"/>
    <b v="0"/>
    <n v="27"/>
    <b v="1"/>
    <s v="music/rock"/>
    <x v="5"/>
    <x v="13"/>
    <n v="0.95238095238095233"/>
    <n v="58.333333333333336"/>
    <m/>
    <m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d v="2013-07-10T11:52:00"/>
    <d v="2013-06-18T10:26:42"/>
    <b v="0"/>
    <n v="12"/>
    <b v="1"/>
    <s v="music/rock"/>
    <x v="5"/>
    <x v="13"/>
    <n v="0.96153846153846156"/>
    <n v="86.666666666666671"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d v="2013-03-01T08:58:00"/>
    <d v="2013-01-07T19:25:52"/>
    <b v="0"/>
    <n v="33"/>
    <b v="1"/>
    <s v="music/rock"/>
    <x v="5"/>
    <x v="13"/>
    <n v="0.65861690450054888"/>
    <n v="27.606060606060606"/>
    <m/>
    <m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d v="2012-07-20T18:02:45"/>
    <d v="2012-06-20T18:02:45"/>
    <b v="0"/>
    <n v="96"/>
    <b v="1"/>
    <s v="music/rock"/>
    <x v="5"/>
    <x v="13"/>
    <n v="0.62501562539063471"/>
    <n v="24.999375000000001"/>
    <m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d v="2011-05-31T13:04:00"/>
    <d v="2011-05-16T12:50:01"/>
    <b v="0"/>
    <n v="28"/>
    <b v="1"/>
    <s v="music/rock"/>
    <x v="5"/>
    <x v="13"/>
    <n v="0.78554595443833464"/>
    <n v="45.464285714285715"/>
    <m/>
    <m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d v="2014-11-01T17:01:43"/>
    <d v="2014-10-02T17:01:43"/>
    <b v="0"/>
    <n v="43"/>
    <b v="1"/>
    <s v="music/rock"/>
    <x v="5"/>
    <x v="13"/>
    <n v="0.93457943925233644"/>
    <n v="99.534883720930239"/>
    <m/>
    <m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d v="2013-04-09T01:30:00"/>
    <d v="2013-03-08T15:54:03"/>
    <b v="0"/>
    <n v="205"/>
    <b v="1"/>
    <s v="music/rock"/>
    <x v="5"/>
    <x v="13"/>
    <n v="0.86864262181161622"/>
    <n v="39.31"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d v="2012-03-10T23:59:00"/>
    <d v="2012-01-17T09:23:31"/>
    <b v="0"/>
    <n v="23"/>
    <b v="1"/>
    <s v="music/rock"/>
    <x v="5"/>
    <x v="13"/>
    <n v="0.72933785846955745"/>
    <n v="89.419999999999987"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d v="2012-08-07T12:01:00"/>
    <d v="2012-07-30T16:11:21"/>
    <b v="0"/>
    <n v="19"/>
    <b v="1"/>
    <s v="music/rock"/>
    <x v="5"/>
    <x v="13"/>
    <n v="0.64220183486238536"/>
    <n v="28.684210526315791"/>
    <m/>
    <m/>
  </r>
  <r>
    <n v="819"/>
    <s v="Winter Tour"/>
    <s v="We are touring the Southeast in support of our new EP"/>
    <n v="400"/>
    <n v="435"/>
    <x v="0"/>
    <s v="US"/>
    <s v="USD"/>
    <n v="1387601040"/>
    <n v="1386806254"/>
    <d v="2013-12-20T23:44:00"/>
    <d v="2013-12-11T18:57:34"/>
    <b v="0"/>
    <n v="14"/>
    <b v="1"/>
    <s v="music/rock"/>
    <x v="5"/>
    <x v="13"/>
    <n v="0.91954022988505746"/>
    <n v="31.071428571428573"/>
    <m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d v="2014-06-09T00:00:00"/>
    <d v="2014-05-09T15:12:22"/>
    <b v="0"/>
    <n v="38"/>
    <b v="1"/>
    <s v="music/rock"/>
    <x v="5"/>
    <x v="13"/>
    <n v="0.74599030212607231"/>
    <n v="70.55263157894737"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d v="2015-05-03T23:01:00"/>
    <d v="2015-03-30T17:07:45"/>
    <b v="0"/>
    <n v="78"/>
    <b v="1"/>
    <s v="music/rock"/>
    <x v="5"/>
    <x v="13"/>
    <n v="1"/>
    <n v="224.12820512820514"/>
    <m/>
    <m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d v="2012-10-05T17:44:10"/>
    <d v="2012-09-05T17:44:10"/>
    <b v="0"/>
    <n v="69"/>
    <b v="1"/>
    <s v="music/rock"/>
    <x v="5"/>
    <x v="13"/>
    <n v="0.83916083916083917"/>
    <n v="51.811594202898547"/>
    <m/>
    <m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d v="2015-03-22T17:20:52"/>
    <d v="2015-02-20T18:20:52"/>
    <b v="0"/>
    <n v="33"/>
    <b v="1"/>
    <s v="music/rock"/>
    <x v="5"/>
    <x v="13"/>
    <n v="0.55710306406685239"/>
    <n v="43.515151515151516"/>
    <m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d v="2010-04-18T01:59:00"/>
    <d v="2010-03-13T00:48:38"/>
    <b v="0"/>
    <n v="54"/>
    <b v="1"/>
    <s v="music/rock"/>
    <x v="5"/>
    <x v="13"/>
    <n v="0.74415143481698531"/>
    <n v="39.816666666666663"/>
    <m/>
    <m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d v="2012-10-29T02:21:24"/>
    <d v="2012-10-04T02:21:24"/>
    <b v="0"/>
    <n v="99"/>
    <b v="1"/>
    <s v="music/rock"/>
    <x v="5"/>
    <x v="13"/>
    <n v="0.995698582125219"/>
    <n v="126.8080808080808"/>
    <m/>
    <m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d v="2012-03-25T18:55:30"/>
    <d v="2012-03-04T19:55:30"/>
    <b v="0"/>
    <n v="49"/>
    <b v="1"/>
    <s v="music/rock"/>
    <x v="5"/>
    <x v="13"/>
    <n v="0.98566308243727596"/>
    <n v="113.87755102040816"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d v="2012-02-14T14:49:00"/>
    <d v="2012-01-19T06:21:47"/>
    <b v="0"/>
    <n v="11"/>
    <b v="1"/>
    <s v="music/rock"/>
    <x v="5"/>
    <x v="13"/>
    <n v="0.967741935483871"/>
    <n v="28.181818181818183"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d v="2012-06-25T11:24:00"/>
    <d v="2012-06-12T20:13:02"/>
    <b v="0"/>
    <n v="38"/>
    <b v="1"/>
    <s v="music/rock"/>
    <x v="5"/>
    <x v="13"/>
    <n v="0.93457943925233644"/>
    <n v="36.60526315789474"/>
    <m/>
    <m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d v="2016-07-13T14:14:00"/>
    <d v="2016-05-14T14:14:00"/>
    <b v="0"/>
    <n v="16"/>
    <b v="1"/>
    <s v="music/rock"/>
    <x v="5"/>
    <x v="13"/>
    <n v="0.96153846153846156"/>
    <n v="32.5"/>
    <m/>
    <m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d v="2013-03-22T06:37:05"/>
    <d v="2013-02-20T07:37:05"/>
    <b v="0"/>
    <n v="32"/>
    <b v="1"/>
    <s v="music/rock"/>
    <x v="5"/>
    <x v="13"/>
    <n v="0.92735703245749612"/>
    <n v="60.65625"/>
    <m/>
    <m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d v="2012-04-27T10:31:34"/>
    <d v="2012-03-28T10:31:34"/>
    <b v="0"/>
    <n v="20"/>
    <b v="1"/>
    <s v="music/rock"/>
    <x v="5"/>
    <x v="13"/>
    <n v="0.42857142857142855"/>
    <n v="175"/>
    <m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d v="2012-01-21T03:13:00"/>
    <d v="2011-11-22T11:12:15"/>
    <b v="0"/>
    <n v="154"/>
    <b v="1"/>
    <s v="music/rock"/>
    <x v="5"/>
    <x v="13"/>
    <n v="0.99396596395481829"/>
    <n v="97.993896103896105"/>
    <m/>
    <m/>
  </r>
  <r>
    <n v="833"/>
    <s v="Ragman Rolls"/>
    <s v="This is an American rock album."/>
    <n v="6000"/>
    <n v="6100"/>
    <x v="0"/>
    <s v="US"/>
    <s v="USD"/>
    <n v="1397941475"/>
    <n v="1395349475"/>
    <d v="2014-04-19T16:04:35"/>
    <d v="2014-03-20T16:04:35"/>
    <b v="0"/>
    <n v="41"/>
    <b v="1"/>
    <s v="music/rock"/>
    <x v="5"/>
    <x v="13"/>
    <n v="0.98360655737704916"/>
    <n v="148.78048780487805"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d v="2013-06-30T22:59:00"/>
    <d v="2013-05-28T14:44:52"/>
    <b v="0"/>
    <n v="75"/>
    <b v="1"/>
    <s v="music/rock"/>
    <x v="5"/>
    <x v="13"/>
    <n v="0.76325284485151268"/>
    <n v="96.08"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d v="2012-05-18T22:00:00"/>
    <d v="2012-04-06T05:59:18"/>
    <b v="0"/>
    <n v="40"/>
    <b v="1"/>
    <s v="music/rock"/>
    <x v="5"/>
    <x v="13"/>
    <n v="0.85287846481876328"/>
    <n v="58.625"/>
    <m/>
    <m/>
  </r>
  <r>
    <n v="836"/>
    <s v="DESMADRE Full Album + Press Kit"/>
    <s v="An album you can bring home to mom."/>
    <n v="5000"/>
    <n v="5046.5200000000004"/>
    <x v="0"/>
    <s v="US"/>
    <s v="USD"/>
    <n v="1381108918"/>
    <n v="1378516918"/>
    <d v="2013-10-06T20:21:58"/>
    <d v="2013-09-06T20:21:58"/>
    <b v="0"/>
    <n v="46"/>
    <b v="1"/>
    <s v="music/rock"/>
    <x v="5"/>
    <x v="13"/>
    <n v="0.99078176644499572"/>
    <n v="109.70695652173914"/>
    <m/>
    <m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d v="2014-05-01T18:57:42"/>
    <d v="2014-04-01T18:57:42"/>
    <b v="0"/>
    <n v="62"/>
    <b v="1"/>
    <s v="music/rock"/>
    <x v="5"/>
    <x v="13"/>
    <n v="0.82101806239737274"/>
    <n v="49.112903225806448"/>
    <m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d v="2012-01-17T16:33:05"/>
    <d v="2011-12-18T16:33:05"/>
    <b v="0"/>
    <n v="61"/>
    <b v="1"/>
    <s v="music/rock"/>
    <x v="5"/>
    <x v="13"/>
    <n v="0.68775790921595603"/>
    <n v="47.672131147540981"/>
    <m/>
    <m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d v="2012-09-22T13:19:16"/>
    <d v="2012-08-23T13:19:16"/>
    <b v="0"/>
    <n v="96"/>
    <b v="1"/>
    <s v="music/rock"/>
    <x v="5"/>
    <x v="13"/>
    <n v="0.85751085179982955"/>
    <n v="60.737812499999997"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d v="2016-09-24T00:26:27"/>
    <d v="2016-08-25T00:26:27"/>
    <b v="0"/>
    <n v="190"/>
    <b v="1"/>
    <s v="music/metal"/>
    <x v="5"/>
    <x v="14"/>
    <n v="0.83045028675448407"/>
    <n v="63.37715789473684"/>
    <m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d v="2014-11-10T16:07:43"/>
    <d v="2014-10-11T15:07:43"/>
    <b v="1"/>
    <n v="94"/>
    <b v="1"/>
    <s v="music/metal"/>
    <x v="5"/>
    <x v="14"/>
    <n v="0.98697196999605208"/>
    <n v="53.893617021276597"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d v="2013-10-13T22:59:00"/>
    <d v="2013-09-09T09:13:03"/>
    <b v="1"/>
    <n v="39"/>
    <b v="1"/>
    <s v="music/metal"/>
    <x v="5"/>
    <x v="14"/>
    <n v="0.95858895705521474"/>
    <n v="66.871794871794876"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d v="2016-12-08T03:00:00"/>
    <d v="2016-11-21T01:11:20"/>
    <b v="0"/>
    <n v="127"/>
    <b v="1"/>
    <s v="music/metal"/>
    <x v="5"/>
    <x v="14"/>
    <n v="0.3743448964312453"/>
    <n v="63.102362204724407"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d v="2014-10-31T23:59:00"/>
    <d v="2014-09-23T11:25:52"/>
    <b v="1"/>
    <n v="159"/>
    <b v="1"/>
    <s v="music/metal"/>
    <x v="5"/>
    <x v="14"/>
    <n v="0.51510989010989006"/>
    <n v="36.628930817610062"/>
    <m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d v="2016-09-04T22:59:00"/>
    <d v="2016-07-26T23:56:36"/>
    <b v="0"/>
    <n v="177"/>
    <b v="1"/>
    <s v="music/metal"/>
    <x v="5"/>
    <x v="14"/>
    <n v="0.83070139441536062"/>
    <n v="34.005706214689269"/>
    <m/>
    <m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d v="2014-03-10T09:00:00"/>
    <d v="2014-02-24T04:24:15"/>
    <b v="0"/>
    <n v="47"/>
    <b v="1"/>
    <s v="music/metal"/>
    <x v="5"/>
    <x v="14"/>
    <n v="0.81966602335303018"/>
    <n v="28.553404255319148"/>
    <m/>
    <m/>
  </r>
  <r>
    <n v="847"/>
    <s v="CENTROPYMUSIC"/>
    <s v="MUSIC WITH MEANING!  MUSIC THAT MATTERS!!!"/>
    <n v="10"/>
    <n v="10"/>
    <x v="0"/>
    <s v="US"/>
    <s v="USD"/>
    <n v="1436555376"/>
    <n v="1433963376"/>
    <d v="2015-07-10T14:09:36"/>
    <d v="2015-06-10T14:09:36"/>
    <b v="0"/>
    <n v="1"/>
    <b v="1"/>
    <s v="music/metal"/>
    <x v="5"/>
    <x v="14"/>
    <n v="1"/>
    <n v="10"/>
    <m/>
    <m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d v="2015-04-14T14:00:33"/>
    <d v="2015-03-15T14:00:33"/>
    <b v="0"/>
    <n v="16"/>
    <b v="1"/>
    <s v="music/metal"/>
    <x v="5"/>
    <x v="14"/>
    <n v="1"/>
    <n v="18.75"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d v="2015-03-15T21:34:24"/>
    <d v="2015-02-15T22:34:24"/>
    <b v="0"/>
    <n v="115"/>
    <b v="1"/>
    <s v="music/metal"/>
    <x v="5"/>
    <x v="14"/>
    <n v="0.8340283569641368"/>
    <n v="41.704347826086959"/>
    <m/>
    <m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d v="2016-04-24T23:59:00"/>
    <d v="2016-03-23T14:51:57"/>
    <b v="0"/>
    <n v="133"/>
    <b v="1"/>
    <s v="music/metal"/>
    <x v="5"/>
    <x v="14"/>
    <n v="0.64443370388271304"/>
    <n v="46.669172932330824"/>
    <m/>
    <m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d v="2016-07-31T14:45:00"/>
    <d v="2016-06-01T16:07:33"/>
    <b v="0"/>
    <n v="70"/>
    <b v="1"/>
    <s v="music/metal"/>
    <x v="5"/>
    <x v="14"/>
    <n v="0.76657723265619016"/>
    <n v="37.271428571428572"/>
    <m/>
    <m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d v="2016-10-24T16:00:00"/>
    <d v="2016-10-13T14:19:55"/>
    <b v="0"/>
    <n v="62"/>
    <b v="1"/>
    <s v="music/metal"/>
    <x v="5"/>
    <x v="14"/>
    <n v="0.95264017419706037"/>
    <n v="59.258064516129032"/>
    <m/>
    <m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d v="2015-02-16T14:58:29"/>
    <d v="2015-01-17T14:58:29"/>
    <b v="0"/>
    <n v="10"/>
    <b v="1"/>
    <s v="music/metal"/>
    <x v="5"/>
    <x v="14"/>
    <n v="1"/>
    <n v="30"/>
    <m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d v="2016-12-28T00:05:46"/>
    <d v="2016-11-28T00:05:46"/>
    <b v="0"/>
    <n v="499"/>
    <b v="1"/>
    <s v="music/metal"/>
    <x v="5"/>
    <x v="14"/>
    <n v="0.84587695837250831"/>
    <n v="65.8623246492986"/>
    <m/>
    <m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d v="2016-07-23T22:00:17"/>
    <d v="2016-06-23T22:00:17"/>
    <b v="0"/>
    <n v="47"/>
    <b v="1"/>
    <s v="music/metal"/>
    <x v="5"/>
    <x v="14"/>
    <n v="0.96666666666666667"/>
    <n v="31.914893617021278"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d v="2016-10-25T14:00:00"/>
    <d v="2016-08-27T02:29:16"/>
    <b v="0"/>
    <n v="28"/>
    <b v="1"/>
    <s v="music/metal"/>
    <x v="5"/>
    <x v="14"/>
    <n v="0.45871559633027525"/>
    <n v="19.464285714285715"/>
    <m/>
    <m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d v="2015-11-25T09:57:11"/>
    <d v="2015-10-14T08:57:11"/>
    <b v="0"/>
    <n v="24"/>
    <b v="1"/>
    <s v="music/metal"/>
    <x v="5"/>
    <x v="14"/>
    <n v="1"/>
    <n v="50"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d v="2015-04-15T17:59:00"/>
    <d v="2015-03-16T12:53:38"/>
    <b v="0"/>
    <n v="76"/>
    <b v="1"/>
    <s v="music/metal"/>
    <x v="5"/>
    <x v="14"/>
    <n v="0.69441631415394056"/>
    <n v="22.737763157894737"/>
    <m/>
    <m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d v="2015-06-03T19:00:00"/>
    <d v="2015-05-04T14:41:08"/>
    <b v="0"/>
    <n v="98"/>
    <b v="1"/>
    <s v="music/metal"/>
    <x v="5"/>
    <x v="14"/>
    <n v="0.95533795080009554"/>
    <n v="42.724489795918366"/>
    <m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d v="2013-11-22T07:35:13"/>
    <d v="2013-10-23T06:35:13"/>
    <b v="0"/>
    <n v="48"/>
    <b v="0"/>
    <s v="music/jazz"/>
    <x v="5"/>
    <x v="15"/>
    <n v="5.5118110236220472"/>
    <n v="52.916666666666664"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d v="2016-09-16T18:10:04"/>
    <d v="2016-08-17T18:10:04"/>
    <b v="0"/>
    <n v="2"/>
    <b v="0"/>
    <s v="music/jazz"/>
    <x v="5"/>
    <x v="15"/>
    <n v="44.554455445544555"/>
    <n v="50.5"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d v="2013-11-11T09:19:08"/>
    <d v="2013-10-12T08:19:08"/>
    <b v="0"/>
    <n v="4"/>
    <b v="0"/>
    <s v="music/jazz"/>
    <x v="5"/>
    <x v="15"/>
    <n v="294.11764705882354"/>
    <n v="42.5"/>
    <m/>
    <m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d v="2012-02-11T21:49:26"/>
    <d v="2012-01-12T21:49:26"/>
    <b v="0"/>
    <n v="5"/>
    <b v="0"/>
    <s v="music/jazz"/>
    <x v="5"/>
    <x v="15"/>
    <n v="22.222222222222221"/>
    <n v="18"/>
    <m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d v="2013-10-16T04:59:00"/>
    <d v="2013-09-23T21:33:58"/>
    <b v="0"/>
    <n v="79"/>
    <b v="0"/>
    <s v="music/jazz"/>
    <x v="5"/>
    <x v="15"/>
    <n v="2.4074074074074074"/>
    <n v="34.177215189873415"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d v="2013-01-16T13:33:17"/>
    <d v="2012-11-17T13:33:17"/>
    <b v="0"/>
    <n v="2"/>
    <b v="0"/>
    <s v="music/jazz"/>
    <x v="5"/>
    <x v="15"/>
    <n v="48.888888888888886"/>
    <n v="22.5"/>
    <m/>
    <m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d v="2015-02-28T10:10:00"/>
    <d v="2015-01-21T10:18:38"/>
    <b v="0"/>
    <n v="11"/>
    <b v="0"/>
    <s v="music/jazz"/>
    <x v="5"/>
    <x v="15"/>
    <n v="5.46875"/>
    <n v="58.18181818181818"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d v="2009-11-30T23:59:00"/>
    <d v="2009-10-01T21:31:46"/>
    <b v="0"/>
    <n v="11"/>
    <b v="0"/>
    <s v="music/jazz"/>
    <x v="5"/>
    <x v="15"/>
    <n v="4.1631973355537051"/>
    <n v="109.18181818181819"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d v="2014-01-06T19:39:58"/>
    <d v="2013-12-07T19:39:58"/>
    <b v="0"/>
    <n v="1"/>
    <b v="0"/>
    <s v="music/jazz"/>
    <x v="5"/>
    <x v="15"/>
    <n v="900"/>
    <n v="50"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d v="2013-04-08T14:17:37"/>
    <d v="2013-03-09T15:17:37"/>
    <b v="0"/>
    <n v="3"/>
    <b v="0"/>
    <s v="music/jazz"/>
    <x v="5"/>
    <x v="15"/>
    <n v="8.4615384615384617"/>
    <n v="346.66666666666669"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d v="2013-08-31T19:32:03"/>
    <d v="2013-08-01T19:32:03"/>
    <b v="0"/>
    <n v="5"/>
    <b v="0"/>
    <s v="music/jazz"/>
    <x v="5"/>
    <x v="15"/>
    <n v="322.58064516129031"/>
    <n v="12.4"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d v="2013-11-29T09:28:15"/>
    <d v="2013-10-30T08:28:15"/>
    <b v="0"/>
    <n v="12"/>
    <b v="0"/>
    <s v="music/jazz"/>
    <x v="5"/>
    <x v="15"/>
    <n v="18.46153846153846"/>
    <n v="27.083333333333332"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d v="2011-03-10T14:48:47"/>
    <d v="2011-01-24T14:48:47"/>
    <b v="0"/>
    <n v="2"/>
    <b v="0"/>
    <s v="music/jazz"/>
    <x v="5"/>
    <x v="15"/>
    <n v="123.07692307692308"/>
    <n v="32.5"/>
    <m/>
    <m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d v="2012-11-11T00:00:40"/>
    <d v="2012-10-01T23:00:40"/>
    <b v="0"/>
    <n v="5"/>
    <b v="0"/>
    <s v="music/jazz"/>
    <x v="5"/>
    <x v="15"/>
    <n v="77.777777777777771"/>
    <n v="9"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d v="2013-05-04T09:00:34"/>
    <d v="2013-04-04T09:00:34"/>
    <b v="0"/>
    <n v="21"/>
    <b v="0"/>
    <s v="music/jazz"/>
    <x v="5"/>
    <x v="15"/>
    <n v="4.1095890410958908"/>
    <n v="34.761904761904759"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d v="2015-09-21T12:22:11"/>
    <d v="2015-09-01T12:22:11"/>
    <b v="0"/>
    <n v="0"/>
    <b v="0"/>
    <s v="music/jazz"/>
    <x v="5"/>
    <x v="15"/>
    <s v="N/A"/>
    <s v="N/A"/>
    <m/>
    <m/>
  </r>
  <r>
    <n v="876"/>
    <s v="Sound Of Dobells"/>
    <s v="What was the greatest record shop ever?  DOBELLS!"/>
    <n v="3152"/>
    <n v="1286"/>
    <x v="2"/>
    <s v="GB"/>
    <s v="GBP"/>
    <n v="1359978927"/>
    <n v="1357127727"/>
    <d v="2013-02-04T06:55:27"/>
    <d v="2013-01-02T06:55:27"/>
    <b v="0"/>
    <n v="45"/>
    <b v="0"/>
    <s v="music/jazz"/>
    <x v="5"/>
    <x v="15"/>
    <n v="2.4510108864696734"/>
    <n v="28.577777777777779"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d v="2013-12-19T13:56:00"/>
    <d v="2013-11-19T13:56:00"/>
    <b v="0"/>
    <n v="29"/>
    <b v="0"/>
    <s v="music/jazz"/>
    <x v="5"/>
    <x v="15"/>
    <n v="1.4803849000740192"/>
    <n v="46.586206896551722"/>
    <m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d v="2010-12-23T00:35:24"/>
    <d v="2010-11-23T00:35:24"/>
    <b v="0"/>
    <n v="2"/>
    <b v="0"/>
    <s v="music/jazz"/>
    <x v="5"/>
    <x v="15"/>
    <n v="76.92307692307692"/>
    <n v="32.5"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d v="2012-05-29T14:55:05"/>
    <d v="2012-05-08T14:55:05"/>
    <b v="0"/>
    <n v="30"/>
    <b v="0"/>
    <s v="music/jazz"/>
    <x v="5"/>
    <x v="15"/>
    <n v="3.2608695652173911"/>
    <n v="21.466666666666665"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d v="2012-10-30T02:42:18"/>
    <d v="2012-09-27T02:42:18"/>
    <b v="0"/>
    <n v="8"/>
    <b v="0"/>
    <s v="music/indie rock"/>
    <x v="5"/>
    <x v="13"/>
    <n v="33.451327433628322"/>
    <n v="14.125"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d v="2012-01-14T01:01:26"/>
    <d v="2011-11-30T01:01:26"/>
    <b v="0"/>
    <n v="1"/>
    <b v="0"/>
    <s v="music/indie rock"/>
    <x v="5"/>
    <x v="13"/>
    <n v="125"/>
    <n v="30"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d v="2011-09-06T15:39:10"/>
    <d v="2011-08-04T15:39:10"/>
    <b v="0"/>
    <n v="14"/>
    <b v="0"/>
    <s v="music/indie rock"/>
    <x v="5"/>
    <x v="13"/>
    <n v="4.9668874172185431"/>
    <n v="21.571428571428573"/>
    <m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d v="2016-03-02T17:27:15"/>
    <d v="2016-01-02T17:27:15"/>
    <b v="0"/>
    <n v="24"/>
    <b v="0"/>
    <s v="music/indie rock"/>
    <x v="5"/>
    <x v="13"/>
    <n v="2.4987506246876561"/>
    <n v="83.375"/>
    <m/>
    <m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d v="2012-05-11T21:31:00"/>
    <d v="2012-03-13T14:15:46"/>
    <b v="0"/>
    <n v="2"/>
    <b v="0"/>
    <s v="music/indie rock"/>
    <x v="5"/>
    <x v="13"/>
    <n v="100"/>
    <n v="10"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d v="2016-12-30T17:35:11"/>
    <d v="2016-12-09T17:35:11"/>
    <b v="0"/>
    <n v="21"/>
    <b v="0"/>
    <s v="music/indie rock"/>
    <x v="5"/>
    <x v="13"/>
    <n v="1.3333333333333333"/>
    <n v="35.714285714285715"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d v="2016-09-15T15:53:33"/>
    <d v="2016-08-21T15:53:33"/>
    <b v="0"/>
    <n v="7"/>
    <b v="0"/>
    <s v="music/indie rock"/>
    <x v="5"/>
    <x v="13"/>
    <n v="2.4390243902439024"/>
    <n v="29.285714285714285"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d v="2012-05-27T18:00:55"/>
    <d v="2012-04-27T18:00:55"/>
    <b v="0"/>
    <n v="0"/>
    <b v="0"/>
    <s v="music/indie rock"/>
    <x v="5"/>
    <x v="13"/>
    <s v="N/A"/>
    <s v="N/A"/>
    <m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d v="2011-09-01T01:00:00"/>
    <d v="2011-07-27T13:04:45"/>
    <b v="0"/>
    <n v="4"/>
    <b v="0"/>
    <s v="music/indie rock"/>
    <x v="5"/>
    <x v="13"/>
    <n v="13.888888888888889"/>
    <n v="18"/>
    <m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d v="2014-10-05T13:49:03"/>
    <d v="2014-09-05T13:49:03"/>
    <b v="0"/>
    <n v="32"/>
    <b v="0"/>
    <s v="music/indie rock"/>
    <x v="5"/>
    <x v="13"/>
    <n v="10.591784164859002"/>
    <n v="73.760000000000005"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d v="2013-11-21T12:46:19"/>
    <d v="2013-10-22T11:46:19"/>
    <b v="0"/>
    <n v="4"/>
    <b v="0"/>
    <s v="music/indie rock"/>
    <x v="5"/>
    <x v="13"/>
    <n v="24"/>
    <n v="31.25"/>
    <m/>
    <m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d v="2014-08-20T19:45:30"/>
    <d v="2014-07-21T19:45:30"/>
    <b v="0"/>
    <n v="9"/>
    <b v="0"/>
    <s v="music/indie rock"/>
    <x v="5"/>
    <x v="13"/>
    <n v="30.76923076923077"/>
    <n v="28.888888888888889"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d v="2010-07-31T23:00:00"/>
    <d v="2010-05-05T23:48:03"/>
    <b v="0"/>
    <n v="17"/>
    <b v="0"/>
    <s v="music/indie rock"/>
    <x v="5"/>
    <x v="13"/>
    <n v="2.4539877300613497"/>
    <n v="143.8235294117647"/>
    <m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d v="2015-04-01T15:32:43"/>
    <d v="2015-03-02T16:32:43"/>
    <b v="0"/>
    <n v="5"/>
    <b v="0"/>
    <s v="music/indie rock"/>
    <x v="5"/>
    <x v="13"/>
    <n v="10"/>
    <n v="40"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d v="2016-06-05T18:33:30"/>
    <d v="2016-05-06T18:33:30"/>
    <b v="0"/>
    <n v="53"/>
    <b v="0"/>
    <s v="music/indie rock"/>
    <x v="5"/>
    <x v="13"/>
    <n v="2.5529742149604289"/>
    <n v="147.81132075471697"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d v="2010-10-24T22:03:49"/>
    <d v="2010-09-09T22:03:49"/>
    <b v="0"/>
    <n v="7"/>
    <b v="0"/>
    <s v="music/indie rock"/>
    <x v="5"/>
    <x v="13"/>
    <n v="41.025641025641029"/>
    <n v="27.857142857142858"/>
    <m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d v="2015-08-27T23:00:00"/>
    <d v="2015-08-02T15:57:06"/>
    <b v="0"/>
    <n v="72"/>
    <b v="0"/>
    <s v="music/indie rock"/>
    <x v="5"/>
    <x v="13"/>
    <n v="2.5"/>
    <n v="44.444444444444443"/>
    <m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d v="2012-11-28T12:31:48"/>
    <d v="2012-10-29T11:31:48"/>
    <b v="0"/>
    <n v="0"/>
    <b v="0"/>
    <s v="music/indie rock"/>
    <x v="5"/>
    <x v="13"/>
    <s v="N/A"/>
    <s v="N/A"/>
    <m/>
    <m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d v="2012-01-15T13:11:50"/>
    <d v="2011-12-01T13:11:50"/>
    <b v="0"/>
    <n v="2"/>
    <b v="0"/>
    <s v="music/indie rock"/>
    <x v="5"/>
    <x v="13"/>
    <n v="35.714285714285715"/>
    <n v="35"/>
    <m/>
    <m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d v="2011-05-27T21:22:42"/>
    <d v="2011-04-12T21:22:42"/>
    <b v="0"/>
    <n v="8"/>
    <b v="0"/>
    <s v="music/indie rock"/>
    <x v="5"/>
    <x v="13"/>
    <n v="2.6785714285714284"/>
    <n v="35"/>
    <m/>
    <m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d v="2016-03-30T14:23:22"/>
    <d v="2016-02-29T15:23:22"/>
    <b v="0"/>
    <n v="2"/>
    <b v="0"/>
    <s v="music/jazz"/>
    <x v="5"/>
    <x v="15"/>
    <n v="238.0952380952381"/>
    <n v="10.5"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d v="2010-06-08T14:11:00"/>
    <d v="2010-04-23T14:28:34"/>
    <b v="0"/>
    <n v="0"/>
    <b v="0"/>
    <s v="music/jazz"/>
    <x v="5"/>
    <x v="15"/>
    <s v="N/A"/>
    <s v="N/A"/>
    <m/>
    <m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d v="2014-08-30T10:30:00"/>
    <d v="2014-07-09T18:10:22"/>
    <b v="0"/>
    <n v="3"/>
    <b v="0"/>
    <s v="music/jazz"/>
    <x v="5"/>
    <x v="15"/>
    <n v="333.33333333333331"/>
    <n v="30"/>
    <m/>
    <m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d v="2012-09-22T21:25:00"/>
    <d v="2012-08-28T14:06:20"/>
    <b v="0"/>
    <n v="4"/>
    <b v="0"/>
    <s v="music/jazz"/>
    <x v="5"/>
    <x v="15"/>
    <n v="31.25"/>
    <n v="40"/>
    <m/>
    <m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d v="2016-01-02T20:55:37"/>
    <d v="2015-12-03T20:55:37"/>
    <b v="0"/>
    <n v="3"/>
    <b v="0"/>
    <s v="music/jazz"/>
    <x v="5"/>
    <x v="15"/>
    <n v="331.12582781456956"/>
    <n v="50.333333333333336"/>
    <m/>
    <m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d v="2011-01-24T00:45:26"/>
    <d v="2010-11-25T00:45:26"/>
    <b v="0"/>
    <n v="6"/>
    <b v="0"/>
    <s v="music/jazz"/>
    <x v="5"/>
    <x v="15"/>
    <n v="33.163265306122447"/>
    <n v="32.666666666666664"/>
    <m/>
    <m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d v="2014-03-12T22:33:10"/>
    <d v="2014-02-10T23:33:10"/>
    <b v="0"/>
    <n v="0"/>
    <b v="0"/>
    <s v="music/jazz"/>
    <x v="5"/>
    <x v="15"/>
    <s v="N/A"/>
    <s v="N/A"/>
    <m/>
    <m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d v="2011-09-10T23:37:03"/>
    <d v="2011-08-11T23:37:03"/>
    <b v="0"/>
    <n v="0"/>
    <b v="0"/>
    <s v="music/jazz"/>
    <x v="5"/>
    <x v="15"/>
    <s v="N/A"/>
    <s v="N/A"/>
    <m/>
    <m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d v="2010-07-26T23:59:00"/>
    <d v="2010-06-11T14:14:15"/>
    <b v="0"/>
    <n v="0"/>
    <b v="0"/>
    <s v="music/jazz"/>
    <x v="5"/>
    <x v="15"/>
    <s v="N/A"/>
    <s v="N/A"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d v="2012-07-22T23:00:00"/>
    <d v="2012-06-21T11:34:00"/>
    <b v="0"/>
    <n v="8"/>
    <b v="0"/>
    <s v="music/jazz"/>
    <x v="5"/>
    <x v="15"/>
    <n v="30.76923076923077"/>
    <n v="65"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d v="2017-03-03T08:05:19"/>
    <d v="2017-01-02T08:05:19"/>
    <b v="0"/>
    <n v="5"/>
    <b v="0"/>
    <s v="music/jazz"/>
    <x v="5"/>
    <x v="15"/>
    <n v="4.4715447154471546"/>
    <n v="24.6"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d v="2014-01-23T19:07:25"/>
    <d v="2014-01-02T19:07:25"/>
    <b v="0"/>
    <n v="0"/>
    <b v="0"/>
    <s v="music/jazz"/>
    <x v="5"/>
    <x v="15"/>
    <s v="N/A"/>
    <s v="N/A"/>
    <m/>
    <m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d v="2012-12-10T22:37:27"/>
    <d v="2012-10-11T21:37:27"/>
    <b v="0"/>
    <n v="2"/>
    <b v="0"/>
    <s v="music/jazz"/>
    <x v="5"/>
    <x v="15"/>
    <n v="116.66666666666667"/>
    <n v="15"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d v="2012-05-04T22:20:19"/>
    <d v="2012-04-04T22:20:19"/>
    <b v="0"/>
    <n v="24"/>
    <b v="0"/>
    <s v="music/jazz"/>
    <x v="5"/>
    <x v="15"/>
    <n v="15.136226034308779"/>
    <n v="82.583333333333329"/>
    <m/>
    <m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d v="2012-08-25T13:19:07"/>
    <d v="2012-07-26T13:19:07"/>
    <b v="0"/>
    <n v="0"/>
    <b v="0"/>
    <s v="music/jazz"/>
    <x v="5"/>
    <x v="15"/>
    <s v="N/A"/>
    <s v="N/A"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d v="2012-02-29T23:59:00"/>
    <d v="2012-01-29T11:18:34"/>
    <b v="0"/>
    <n v="9"/>
    <b v="0"/>
    <s v="music/jazz"/>
    <x v="5"/>
    <x v="15"/>
    <n v="17.333333333333332"/>
    <n v="41.666666666666664"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d v="2010-10-22T00:00:00"/>
    <d v="2010-09-13T15:28:54"/>
    <b v="0"/>
    <n v="0"/>
    <b v="0"/>
    <s v="music/jazz"/>
    <x v="5"/>
    <x v="15"/>
    <s v="N/A"/>
    <s v="N/A"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d v="2014-07-13T21:30:00"/>
    <d v="2014-06-12T17:38:50"/>
    <b v="0"/>
    <n v="1"/>
    <b v="0"/>
    <s v="music/jazz"/>
    <x v="5"/>
    <x v="15"/>
    <n v="166.66666666666666"/>
    <n v="30"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d v="2014-12-01T17:59:21"/>
    <d v="2014-11-01T16:59:21"/>
    <b v="0"/>
    <n v="10"/>
    <b v="0"/>
    <s v="music/jazz"/>
    <x v="5"/>
    <x v="15"/>
    <n v="19.897959183673468"/>
    <n v="19.600000000000001"/>
    <m/>
    <m/>
  </r>
  <r>
    <n v="919"/>
    <s v="Jazz CD:  Out of The Blue"/>
    <s v="Cool jazz with a New Orleans flavor."/>
    <n v="20000"/>
    <n v="100"/>
    <x v="2"/>
    <s v="US"/>
    <s v="USD"/>
    <n v="1355930645"/>
    <n v="1352906645"/>
    <d v="2012-12-19T10:24:05"/>
    <d v="2012-11-14T10:24:05"/>
    <b v="0"/>
    <n v="1"/>
    <b v="0"/>
    <s v="music/jazz"/>
    <x v="5"/>
    <x v="15"/>
    <n v="200"/>
    <n v="100"/>
    <m/>
    <m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d v="2013-11-14T12:07:02"/>
    <d v="2013-10-15T11:07:02"/>
    <b v="0"/>
    <n v="0"/>
    <b v="0"/>
    <s v="music/jazz"/>
    <x v="5"/>
    <x v="15"/>
    <s v="N/A"/>
    <s v="N/A"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d v="2011-12-12T00:06:16"/>
    <d v="2011-10-30T23:06:16"/>
    <b v="0"/>
    <n v="20"/>
    <b v="0"/>
    <s v="music/jazz"/>
    <x v="5"/>
    <x v="15"/>
    <n v="3.2362459546925568"/>
    <n v="231.75"/>
    <m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d v="2014-10-01T07:43:13"/>
    <d v="2014-08-27T07:43:13"/>
    <b v="0"/>
    <n v="30"/>
    <b v="0"/>
    <s v="music/jazz"/>
    <x v="5"/>
    <x v="15"/>
    <n v="4.753521126760563"/>
    <n v="189.33333333333334"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d v="2014-11-21T19:02:03"/>
    <d v="2014-10-22T18:02:03"/>
    <b v="0"/>
    <n v="6"/>
    <b v="0"/>
    <s v="music/jazz"/>
    <x v="5"/>
    <x v="15"/>
    <n v="45.454545454545453"/>
    <n v="55"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d v="2013-02-13T17:37:49"/>
    <d v="2013-01-14T17:37:49"/>
    <b v="0"/>
    <n v="15"/>
    <b v="0"/>
    <s v="music/jazz"/>
    <x v="5"/>
    <x v="15"/>
    <n v="9.1743119266055047"/>
    <n v="21.8"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d v="2013-11-27T17:08:31"/>
    <d v="2013-10-28T16:08:31"/>
    <b v="0"/>
    <n v="5"/>
    <b v="0"/>
    <s v="music/jazz"/>
    <x v="5"/>
    <x v="15"/>
    <n v="37.5"/>
    <n v="32"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d v="2010-07-08T17:40:00"/>
    <d v="2010-06-08T19:28:50"/>
    <b v="0"/>
    <n v="0"/>
    <b v="0"/>
    <s v="music/jazz"/>
    <x v="5"/>
    <x v="15"/>
    <s v="N/A"/>
    <s v="N/A"/>
    <m/>
    <m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d v="2012-05-14T14:44:55"/>
    <d v="2012-04-14T14:44:55"/>
    <b v="0"/>
    <n v="0"/>
    <b v="0"/>
    <s v="music/jazz"/>
    <x v="5"/>
    <x v="15"/>
    <s v="N/A"/>
    <s v="N/A"/>
    <m/>
    <m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d v="2012-11-17T19:00:00"/>
    <d v="2012-09-28T15:41:53"/>
    <b v="0"/>
    <n v="28"/>
    <b v="0"/>
    <s v="music/jazz"/>
    <x v="5"/>
    <x v="15"/>
    <n v="9.2063492063492056"/>
    <n v="56.25"/>
    <m/>
    <m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d v="2012-04-08T23:42:49"/>
    <d v="2012-03-10T00:42:49"/>
    <b v="0"/>
    <n v="0"/>
    <b v="0"/>
    <s v="music/jazz"/>
    <x v="5"/>
    <x v="15"/>
    <s v="N/A"/>
    <s v="N/A"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d v="2010-06-25T16:32:00"/>
    <d v="2010-05-14T16:58:26"/>
    <b v="0"/>
    <n v="5"/>
    <b v="0"/>
    <s v="music/jazz"/>
    <x v="5"/>
    <x v="15"/>
    <n v="2.6086956521739131"/>
    <n v="69"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d v="2014-03-16T17:00:00"/>
    <d v="2014-02-10T03:38:22"/>
    <b v="0"/>
    <n v="7"/>
    <b v="0"/>
    <s v="music/jazz"/>
    <x v="5"/>
    <x v="15"/>
    <n v="15.267175572519085"/>
    <n v="18.714285714285715"/>
    <m/>
    <m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d v="2013-03-22T17:15:45"/>
    <d v="2013-02-05T18:15:45"/>
    <b v="0"/>
    <n v="30"/>
    <b v="0"/>
    <s v="music/jazz"/>
    <x v="5"/>
    <x v="15"/>
    <n v="6.8790731354091239"/>
    <n v="46.033333333333331"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d v="2014-05-11T23:03:29"/>
    <d v="2014-03-12T23:03:29"/>
    <b v="0"/>
    <n v="2"/>
    <b v="0"/>
    <s v="music/jazz"/>
    <x v="5"/>
    <x v="15"/>
    <n v="16.666666666666668"/>
    <n v="60"/>
    <m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d v="2014-05-04T01:00:00"/>
    <d v="2014-04-04T12:41:24"/>
    <b v="0"/>
    <n v="30"/>
    <b v="0"/>
    <s v="music/jazz"/>
    <x v="5"/>
    <x v="15"/>
    <n v="3.2894736842105261"/>
    <n v="50.666666666666664"/>
    <m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d v="2016-01-29T03:00:29"/>
    <d v="2015-12-30T03:00:29"/>
    <b v="0"/>
    <n v="2"/>
    <b v="0"/>
    <s v="music/jazz"/>
    <x v="5"/>
    <x v="15"/>
    <n v="70"/>
    <n v="25"/>
    <m/>
    <m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d v="2012-01-18T15:00:00"/>
    <d v="2011-12-05T19:34:49"/>
    <b v="0"/>
    <n v="0"/>
    <b v="0"/>
    <s v="music/jazz"/>
    <x v="5"/>
    <x v="15"/>
    <s v="N/A"/>
    <s v="N/A"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d v="2013-11-03T15:09:17"/>
    <d v="2013-10-04T14:09:17"/>
    <b v="0"/>
    <n v="2"/>
    <b v="0"/>
    <s v="music/jazz"/>
    <x v="5"/>
    <x v="15"/>
    <n v="87.5"/>
    <n v="20"/>
    <m/>
    <m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d v="2012-09-02T06:30:48"/>
    <d v="2012-08-03T06:30:48"/>
    <b v="0"/>
    <n v="1"/>
    <b v="0"/>
    <s v="music/jazz"/>
    <x v="5"/>
    <x v="15"/>
    <n v="280"/>
    <n v="25"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d v="2013-06-30T14:58:00"/>
    <d v="2013-05-22T13:18:58"/>
    <b v="0"/>
    <n v="2"/>
    <b v="0"/>
    <s v="music/jazz"/>
    <x v="5"/>
    <x v="15"/>
    <n v="68.75"/>
    <n v="20"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d v="2013-07-07T00:28:23"/>
    <d v="2013-05-23T00:28:23"/>
    <b v="0"/>
    <n v="123"/>
    <b v="0"/>
    <s v="games/video games"/>
    <x v="6"/>
    <x v="16"/>
    <n v="11.142751021418844"/>
    <n v="65.666666666666671"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d v="2017-02-09T21:19:05"/>
    <d v="2017-01-10T21:19:05"/>
    <b v="0"/>
    <n v="31"/>
    <b v="0"/>
    <s v="technology/wearables"/>
    <x v="3"/>
    <x v="10"/>
    <n v="43.066322136089575"/>
    <n v="37.451612903225808"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d v="2016-02-18T15:14:20"/>
    <d v="2016-01-13T15:14:20"/>
    <b v="0"/>
    <n v="16"/>
    <b v="0"/>
    <s v="technology/wearables"/>
    <x v="3"/>
    <x v="10"/>
    <n v="11.22754491017964"/>
    <n v="41.75"/>
    <m/>
    <m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d v="2016-11-29T12:01:45"/>
    <d v="2016-10-30T11:01:45"/>
    <b v="0"/>
    <n v="12"/>
    <b v="0"/>
    <s v="technology/wearables"/>
    <x v="3"/>
    <x v="10"/>
    <n v="10.380622837370241"/>
    <n v="24.083333333333332"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d v="2016-04-18T09:00:00"/>
    <d v="2016-03-15T09:00:50"/>
    <b v="0"/>
    <n v="96"/>
    <b v="0"/>
    <s v="technology/wearables"/>
    <x v="3"/>
    <x v="10"/>
    <n v="7.5041272699984995"/>
    <n v="69.40625"/>
    <m/>
    <m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d v="2017-02-18T18:59:00"/>
    <d v="2016-12-28T15:57:06"/>
    <b v="0"/>
    <n v="16"/>
    <b v="0"/>
    <s v="technology/wearables"/>
    <x v="3"/>
    <x v="10"/>
    <n v="40.257648953301128"/>
    <n v="155.25"/>
    <m/>
    <m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d v="2016-09-09T13:00:48"/>
    <d v="2016-08-10T13:00:48"/>
    <b v="0"/>
    <n v="5"/>
    <b v="0"/>
    <s v="technology/wearables"/>
    <x v="3"/>
    <x v="10"/>
    <n v="52.447552447552447"/>
    <n v="57.2"/>
    <m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d v="2016-06-30T13:45:06"/>
    <d v="2016-05-01T13:45:06"/>
    <b v="0"/>
    <n v="0"/>
    <b v="0"/>
    <s v="technology/wearables"/>
    <x v="3"/>
    <x v="10"/>
    <s v="N/A"/>
    <s v="N/A"/>
    <m/>
    <m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d v="2016-03-12T14:52:44"/>
    <d v="2016-02-11T14:52:44"/>
    <b v="0"/>
    <n v="8"/>
    <b v="0"/>
    <s v="technology/wearables"/>
    <x v="3"/>
    <x v="10"/>
    <n v="8.3333333333333339"/>
    <n v="60"/>
    <m/>
    <m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d v="2016-02-20T20:02:56"/>
    <d v="2015-12-22T20:02:56"/>
    <b v="0"/>
    <n v="7"/>
    <b v="0"/>
    <s v="technology/wearables"/>
    <x v="3"/>
    <x v="10"/>
    <n v="73.260073260073256"/>
    <n v="39"/>
    <m/>
    <m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d v="2016-01-17T13:01:01"/>
    <d v="2015-12-18T13:01:01"/>
    <b v="0"/>
    <n v="24"/>
    <b v="0"/>
    <s v="technology/wearables"/>
    <x v="3"/>
    <x v="10"/>
    <n v="3.566333808844508"/>
    <n v="58.416666666666664"/>
    <m/>
    <m/>
  </r>
  <r>
    <n v="951"/>
    <s v="Smart Harness"/>
    <s v="Revolutionizing the way we walk our dogs!"/>
    <n v="50000"/>
    <n v="19195"/>
    <x v="2"/>
    <s v="US"/>
    <s v="USD"/>
    <n v="1465054872"/>
    <n v="1461166872"/>
    <d v="2016-06-04T10:41:12"/>
    <d v="2016-04-20T10:41:12"/>
    <b v="0"/>
    <n v="121"/>
    <b v="0"/>
    <s v="technology/wearables"/>
    <x v="3"/>
    <x v="10"/>
    <n v="2.6048450117218027"/>
    <n v="158.63636363636363"/>
    <m/>
    <m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d v="2016-11-18T10:43:32"/>
    <d v="2016-10-19T09:43:32"/>
    <b v="0"/>
    <n v="196"/>
    <b v="0"/>
    <s v="technology/wearables"/>
    <x v="3"/>
    <x v="10"/>
    <n v="2.503576537911302"/>
    <n v="99.857142857142861"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d v="2015-01-24T22:56:39"/>
    <d v="2014-12-25T22:56:39"/>
    <b v="0"/>
    <n v="5"/>
    <b v="0"/>
    <s v="technology/wearables"/>
    <x v="3"/>
    <x v="10"/>
    <n v="119.04761904761905"/>
    <n v="25.2"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d v="2015-08-20T15:00:39"/>
    <d v="2015-07-09T15:00:39"/>
    <b v="0"/>
    <n v="73"/>
    <b v="0"/>
    <s v="technology/wearables"/>
    <x v="3"/>
    <x v="10"/>
    <n v="2.3037935800952236"/>
    <n v="89.191780821917803"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d v="2016-09-13T02:05:00"/>
    <d v="2016-08-04T02:05:00"/>
    <b v="0"/>
    <n v="93"/>
    <b v="0"/>
    <s v="technology/wearables"/>
    <x v="3"/>
    <x v="10"/>
    <n v="17.663683466792275"/>
    <n v="182.6236559139785"/>
    <m/>
    <m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d v="2015-04-26T15:55:59"/>
    <d v="2015-02-25T16:55:59"/>
    <b v="0"/>
    <n v="17"/>
    <b v="0"/>
    <s v="technology/wearables"/>
    <x v="3"/>
    <x v="10"/>
    <n v="58.072009291521489"/>
    <n v="50.647058823529413"/>
    <m/>
    <m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d v="2016-11-17T09:15:33"/>
    <d v="2016-10-17T08:15:33"/>
    <b v="0"/>
    <n v="7"/>
    <b v="0"/>
    <s v="technology/wearables"/>
    <x v="3"/>
    <x v="10"/>
    <n v="51.502145922746784"/>
    <n v="33.285714285714285"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d v="2015-04-09T23:59:00"/>
    <d v="2015-03-19T14:16:03"/>
    <b v="0"/>
    <n v="17"/>
    <b v="0"/>
    <s v="technology/wearables"/>
    <x v="3"/>
    <x v="10"/>
    <n v="8.827468785471055"/>
    <n v="51.823529411764703"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d v="2015-01-18T23:11:05"/>
    <d v="2014-12-19T23:11:05"/>
    <b v="0"/>
    <n v="171"/>
    <b v="0"/>
    <s v="technology/wearables"/>
    <x v="3"/>
    <x v="10"/>
    <n v="2.5733401955738548"/>
    <n v="113.62573099415205"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d v="2017-03-14T09:02:35"/>
    <d v="2017-01-31T10:02:35"/>
    <b v="0"/>
    <n v="188"/>
    <b v="0"/>
    <s v="technology/wearables"/>
    <x v="3"/>
    <x v="10"/>
    <n v="2.169167803547067"/>
    <n v="136.46276595744681"/>
    <m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d v="2017-02-20T14:00:00"/>
    <d v="2017-01-05T11:38:55"/>
    <b v="0"/>
    <n v="110"/>
    <b v="0"/>
    <s v="technology/wearables"/>
    <x v="3"/>
    <x v="10"/>
    <n v="2.3703186207240701"/>
    <n v="364.35454545454547"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d v="2016-02-11T12:05:53"/>
    <d v="2016-01-04T12:05:53"/>
    <b v="0"/>
    <n v="37"/>
    <b v="0"/>
    <s v="technology/wearables"/>
    <x v="3"/>
    <x v="10"/>
    <n v="3.5112359550561796"/>
    <n v="19.243243243243242"/>
    <m/>
    <m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d v="2016-10-17T10:15:19"/>
    <d v="2016-09-12T10:15:19"/>
    <b v="0"/>
    <n v="9"/>
    <b v="0"/>
    <s v="technology/wearables"/>
    <x v="3"/>
    <x v="10"/>
    <n v="92.838196286472154"/>
    <n v="41.888888888888886"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d v="2015-09-01T10:05:19"/>
    <d v="2015-07-23T10:05:19"/>
    <b v="0"/>
    <n v="29"/>
    <b v="0"/>
    <s v="technology/wearables"/>
    <x v="3"/>
    <x v="10"/>
    <n v="125.14220705346985"/>
    <n v="30.310344827586206"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d v="2016-10-25T22:59:00"/>
    <d v="2016-09-23T19:24:06"/>
    <b v="0"/>
    <n v="6"/>
    <b v="0"/>
    <s v="technology/wearables"/>
    <x v="3"/>
    <x v="10"/>
    <n v="83.892617449664428"/>
    <n v="49.666666666666664"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d v="2016-10-06T10:15:32"/>
    <d v="2016-09-06T10:15:32"/>
    <b v="0"/>
    <n v="30"/>
    <b v="0"/>
    <s v="technology/wearables"/>
    <x v="3"/>
    <x v="10"/>
    <n v="6.756756756756757"/>
    <n v="59.2"/>
    <m/>
    <m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d v="2016-04-22T00:06:14"/>
    <d v="2016-02-22T01:06:14"/>
    <b v="0"/>
    <n v="81"/>
    <b v="0"/>
    <s v="technology/wearables"/>
    <x v="3"/>
    <x v="10"/>
    <n v="5.6148231330713081"/>
    <n v="43.97530864197531"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d v="2014-08-15T15:20:34"/>
    <d v="2014-07-16T15:20:34"/>
    <b v="0"/>
    <n v="4"/>
    <b v="0"/>
    <s v="technology/wearables"/>
    <x v="3"/>
    <x v="10"/>
    <n v="75.471698113207552"/>
    <n v="26.5"/>
    <m/>
    <m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d v="2017-02-09T02:16:47"/>
    <d v="2017-01-07T02:16:47"/>
    <b v="0"/>
    <n v="11"/>
    <b v="0"/>
    <s v="technology/wearables"/>
    <x v="3"/>
    <x v="10"/>
    <n v="2.1428571428571428"/>
    <n v="1272.7272727272727"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d v="2017-01-22T23:59:00"/>
    <d v="2016-12-17T00:17:33"/>
    <b v="0"/>
    <n v="14"/>
    <b v="0"/>
    <s v="technology/wearables"/>
    <x v="3"/>
    <x v="10"/>
    <n v="2.1777003484320558"/>
    <n v="164"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d v="2015-06-01T12:01:00"/>
    <d v="2015-04-17T12:01:00"/>
    <b v="0"/>
    <n v="5"/>
    <b v="0"/>
    <s v="technology/wearables"/>
    <x v="3"/>
    <x v="10"/>
    <n v="442.47787610619469"/>
    <n v="45.2"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d v="2014-09-04T01:59:00"/>
    <d v="2014-08-05T15:46:38"/>
    <b v="0"/>
    <n v="45"/>
    <b v="0"/>
    <s v="technology/wearables"/>
    <x v="3"/>
    <x v="10"/>
    <n v="2.8880866425992782"/>
    <n v="153.88888888888889"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d v="2015-11-08T20:21:33"/>
    <d v="2015-09-09T19:21:33"/>
    <b v="0"/>
    <n v="8"/>
    <b v="0"/>
    <s v="technology/wearables"/>
    <x v="3"/>
    <x v="10"/>
    <n v="48.661800486618006"/>
    <n v="51.375"/>
    <m/>
    <m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d v="2016-03-25T11:59:16"/>
    <d v="2016-02-24T12:59:16"/>
    <b v="0"/>
    <n v="3"/>
    <b v="0"/>
    <s v="technology/wearables"/>
    <x v="3"/>
    <x v="10"/>
    <n v="178.57142857142858"/>
    <n v="93.333333333333329"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d v="2016-06-28T11:43:05"/>
    <d v="2016-04-29T11:43:05"/>
    <b v="0"/>
    <n v="24"/>
    <b v="0"/>
    <s v="technology/wearables"/>
    <x v="3"/>
    <x v="10"/>
    <n v="38.358266206367475"/>
    <n v="108.625"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d v="2015-08-13T20:24:57"/>
    <d v="2015-06-29T20:24:57"/>
    <b v="0"/>
    <n v="18"/>
    <b v="0"/>
    <s v="technology/wearables"/>
    <x v="3"/>
    <x v="10"/>
    <n v="51.921079958463139"/>
    <n v="160.5"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d v="2016-02-21T17:36:37"/>
    <d v="2016-01-22T17:36:37"/>
    <b v="0"/>
    <n v="12"/>
    <b v="0"/>
    <s v="technology/wearables"/>
    <x v="3"/>
    <x v="10"/>
    <n v="2.9702970297029703"/>
    <n v="75.75"/>
    <m/>
    <m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d v="2016-02-25T02:25:01"/>
    <d v="2016-01-26T02:25:01"/>
    <b v="0"/>
    <n v="123"/>
    <b v="0"/>
    <s v="technology/wearables"/>
    <x v="3"/>
    <x v="10"/>
    <n v="1.7773585681535473"/>
    <n v="790.83739837398377"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d v="2016-06-20T13:59:00"/>
    <d v="2016-05-16T05:00:28"/>
    <b v="0"/>
    <n v="96"/>
    <b v="0"/>
    <s v="technology/wearables"/>
    <x v="3"/>
    <x v="10"/>
    <n v="1.2074728077123704"/>
    <n v="301.93916666666667"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d v="2014-11-30T17:42:02"/>
    <d v="2014-10-16T16:42:02"/>
    <b v="0"/>
    <n v="31"/>
    <b v="0"/>
    <s v="technology/wearables"/>
    <x v="3"/>
    <x v="10"/>
    <n v="6.7294751009421265"/>
    <n v="47.935483870967744"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d v="2014-08-09T17:43:42"/>
    <d v="2014-07-10T17:43:42"/>
    <b v="0"/>
    <n v="4"/>
    <b v="0"/>
    <s v="technology/wearables"/>
    <x v="3"/>
    <x v="10"/>
    <n v="8080.727272727273"/>
    <n v="2.75"/>
    <m/>
    <m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d v="2016-10-02T13:04:46"/>
    <d v="2016-09-02T13:04:46"/>
    <b v="0"/>
    <n v="3"/>
    <b v="0"/>
    <s v="technology/wearables"/>
    <x v="3"/>
    <x v="10"/>
    <n v="5833.333333333333"/>
    <n v="1"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d v="2016-08-23T15:54:00"/>
    <d v="2016-07-23T11:01:25"/>
    <b v="0"/>
    <n v="179"/>
    <b v="0"/>
    <s v="technology/wearables"/>
    <x v="3"/>
    <x v="10"/>
    <n v="3.3891255568924588"/>
    <n v="171.79329608938548"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d v="2015-03-27T20:46:48"/>
    <d v="2015-02-25T21:46:48"/>
    <b v="0"/>
    <n v="3"/>
    <b v="0"/>
    <s v="technology/wearables"/>
    <x v="3"/>
    <x v="10"/>
    <n v="94.339622641509436"/>
    <n v="35.333333333333336"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d v="2015-12-31T18:00:00"/>
    <d v="2015-12-01T18:13:30"/>
    <b v="0"/>
    <n v="23"/>
    <b v="0"/>
    <s v="technology/wearables"/>
    <x v="3"/>
    <x v="10"/>
    <n v="15.889830508474576"/>
    <n v="82.086956521739125"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d v="2016-01-09T19:00:00"/>
    <d v="2015-11-16T13:25:00"/>
    <b v="0"/>
    <n v="23"/>
    <b v="0"/>
    <s v="technology/wearables"/>
    <x v="3"/>
    <x v="10"/>
    <n v="7.8431372549019605"/>
    <n v="110.8695652173913"/>
    <m/>
    <m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d v="2014-06-23T02:04:10"/>
    <d v="2014-05-14T02:04:10"/>
    <b v="0"/>
    <n v="41"/>
    <b v="0"/>
    <s v="technology/wearables"/>
    <x v="3"/>
    <x v="10"/>
    <n v="7.5642965204236008"/>
    <n v="161.21951219512195"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d v="2016-10-01T03:33:45"/>
    <d v="2016-09-01T03:33:45"/>
    <b v="0"/>
    <n v="0"/>
    <b v="0"/>
    <s v="technology/wearables"/>
    <x v="3"/>
    <x v="10"/>
    <s v="N/A"/>
    <s v="N/A"/>
    <m/>
    <m/>
  </r>
  <r>
    <n v="989"/>
    <s v="Power Rope"/>
    <s v="The most useful phone charger you will ever buy"/>
    <n v="10000"/>
    <n v="1677"/>
    <x v="2"/>
    <s v="US"/>
    <s v="USD"/>
    <n v="1475101495"/>
    <n v="1472509495"/>
    <d v="2016-09-28T17:24:55"/>
    <d v="2016-08-29T17:24:55"/>
    <b v="0"/>
    <n v="32"/>
    <b v="0"/>
    <s v="technology/wearables"/>
    <x v="3"/>
    <x v="10"/>
    <n v="5.9630292188431726"/>
    <n v="52.40625"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d v="2014-09-03T13:49:24"/>
    <d v="2014-08-04T13:49:24"/>
    <b v="0"/>
    <n v="2"/>
    <b v="0"/>
    <s v="technology/wearables"/>
    <x v="3"/>
    <x v="10"/>
    <n v="961.53846153846155"/>
    <n v="13"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d v="2016-07-12T13:51:00"/>
    <d v="2016-06-17T13:09:48"/>
    <b v="0"/>
    <n v="7"/>
    <b v="0"/>
    <s v="technology/wearables"/>
    <x v="3"/>
    <x v="10"/>
    <n v="23.584905660377359"/>
    <n v="30.285714285714285"/>
    <m/>
    <m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d v="2016-05-07T16:11:59"/>
    <d v="2016-03-08T17:11:59"/>
    <b v="0"/>
    <n v="4"/>
    <b v="0"/>
    <s v="technology/wearables"/>
    <x v="3"/>
    <x v="10"/>
    <n v="214.13276231263384"/>
    <n v="116.75"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d v="2016-11-12T00:00:00"/>
    <d v="2016-10-09T18:09:28"/>
    <b v="0"/>
    <n v="196"/>
    <b v="0"/>
    <s v="technology/wearables"/>
    <x v="3"/>
    <x v="10"/>
    <n v="3.9861055748533682"/>
    <n v="89.59693877551021"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d v="2014-11-30T17:59:00"/>
    <d v="2014-10-09T01:18:50"/>
    <b v="0"/>
    <n v="11"/>
    <b v="0"/>
    <s v="technology/wearables"/>
    <x v="3"/>
    <x v="10"/>
    <n v="42.835724994645531"/>
    <n v="424.45454545454544"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d v="2014-11-29T11:00:00"/>
    <d v="2014-11-04T17:34:40"/>
    <b v="0"/>
    <n v="9"/>
    <b v="0"/>
    <s v="technology/wearables"/>
    <x v="3"/>
    <x v="10"/>
    <n v="13.774104683195592"/>
    <n v="80.666666666666671"/>
    <m/>
    <m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d v="2014-07-27T10:27:00"/>
    <d v="2014-06-27T15:47:40"/>
    <b v="0"/>
    <n v="5"/>
    <b v="0"/>
    <s v="technology/wearables"/>
    <x v="3"/>
    <x v="10"/>
    <n v="61.53846153846154"/>
    <n v="13"/>
    <m/>
    <m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d v="2014-11-27T22:28:17"/>
    <d v="2014-10-28T21:28:17"/>
    <b v="0"/>
    <n v="8"/>
    <b v="0"/>
    <s v="technology/wearables"/>
    <x v="3"/>
    <x v="10"/>
    <n v="76.92307692307692"/>
    <n v="8.125"/>
    <m/>
    <m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d v="2015-11-19T00:03:21"/>
    <d v="2015-10-04T23:03:21"/>
    <b v="0"/>
    <n v="229"/>
    <b v="0"/>
    <s v="technology/wearables"/>
    <x v="3"/>
    <x v="10"/>
    <n v="1.7076988757649068"/>
    <n v="153.42794759825327"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d v="2014-11-13T03:02:00"/>
    <d v="2014-10-14T02:11:30"/>
    <b v="0"/>
    <n v="40"/>
    <b v="0"/>
    <s v="technology/wearables"/>
    <x v="3"/>
    <x v="10"/>
    <n v="12.83916802191218"/>
    <n v="292.07499999999999"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d v="2017-03-14T19:26:00"/>
    <d v="2017-01-13T20:26:00"/>
    <b v="0"/>
    <n v="6"/>
    <b v="0"/>
    <s v="technology/wearables"/>
    <x v="3"/>
    <x v="10"/>
    <n v="45.132163034705407"/>
    <n v="3304"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d v="2017-01-30T12:16:53"/>
    <d v="2016-12-16T12:16:53"/>
    <b v="0"/>
    <n v="4"/>
    <b v="0"/>
    <s v="technology/wearables"/>
    <x v="3"/>
    <x v="10"/>
    <n v="0.96153846153846156"/>
    <n v="1300"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d v="2015-12-17T00:59:00"/>
    <d v="2015-11-17T11:25:14"/>
    <b v="0"/>
    <n v="22"/>
    <b v="0"/>
    <s v="technology/wearables"/>
    <x v="3"/>
    <x v="10"/>
    <n v="3.3780405405405407"/>
    <n v="134.54545454545453"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d v="2017-03-16T11:01:01"/>
    <d v="2017-02-14T12:01:01"/>
    <b v="0"/>
    <n v="15"/>
    <b v="0"/>
    <s v="technology/wearables"/>
    <x v="3"/>
    <x v="10"/>
    <n v="6.2285892245406416"/>
    <n v="214.06666666666666"/>
    <m/>
    <m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d v="2016-02-18T12:00:27"/>
    <d v="2016-01-19T12:00:27"/>
    <b v="0"/>
    <n v="95"/>
    <b v="0"/>
    <s v="technology/wearables"/>
    <x v="3"/>
    <x v="10"/>
    <n v="1.2164266251459712"/>
    <n v="216.33684210526314"/>
    <m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d v="2015-10-30T09:59:43"/>
    <d v="2015-09-29T09:59:43"/>
    <b v="0"/>
    <n v="161"/>
    <b v="0"/>
    <s v="technology/wearables"/>
    <x v="3"/>
    <x v="10"/>
    <n v="1.3324272827810422"/>
    <n v="932.31055900621118"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d v="2014-12-12T02:11:00"/>
    <d v="2014-12-03T19:57:52"/>
    <b v="0"/>
    <n v="8"/>
    <b v="0"/>
    <s v="technology/wearables"/>
    <x v="3"/>
    <x v="10"/>
    <n v="17.094017094017094"/>
    <n v="29.25"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d v="2016-12-14T10:00:23"/>
    <d v="2016-11-02T09:00:23"/>
    <b v="0"/>
    <n v="76"/>
    <b v="0"/>
    <s v="technology/wearables"/>
    <x v="3"/>
    <x v="10"/>
    <n v="2.256317689530686"/>
    <n v="174.94736842105263"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d v="2016-12-28T14:25:15"/>
    <d v="2016-11-28T14:25:15"/>
    <b v="0"/>
    <n v="1"/>
    <b v="0"/>
    <s v="technology/wearables"/>
    <x v="3"/>
    <x v="10"/>
    <n v="374"/>
    <n v="250"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d v="2016-06-19T09:30:46"/>
    <d v="2016-05-20T09:30:46"/>
    <b v="0"/>
    <n v="101"/>
    <b v="0"/>
    <s v="technology/wearables"/>
    <x v="3"/>
    <x v="10"/>
    <n v="7.6161462300076161"/>
    <n v="65"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d v="2016-09-04T21:59:00"/>
    <d v="2016-07-10T14:54:22"/>
    <b v="0"/>
    <n v="4"/>
    <b v="0"/>
    <s v="technology/wearables"/>
    <x v="3"/>
    <x v="10"/>
    <n v="523.86363636363637"/>
    <n v="55"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d v="2014-12-18T16:33:15"/>
    <d v="2014-11-03T16:33:15"/>
    <b v="0"/>
    <n v="1"/>
    <b v="0"/>
    <s v="technology/wearables"/>
    <x v="3"/>
    <x v="10"/>
    <n v="266.66666666666669"/>
    <n v="75"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d v="2017-01-24T05:34:12"/>
    <d v="2016-12-10T05:34:12"/>
    <b v="0"/>
    <n v="775"/>
    <b v="0"/>
    <s v="technology/wearables"/>
    <x v="3"/>
    <x v="10"/>
    <n v="4.6435989080298549E-3"/>
    <n v="1389.3561935483872"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d v="2015-12-29T15:00:00"/>
    <d v="2015-12-01T15:00:56"/>
    <b v="0"/>
    <n v="90"/>
    <b v="0"/>
    <s v="technology/wearables"/>
    <x v="3"/>
    <x v="10"/>
    <n v="2.896200185356812"/>
    <n v="95.911111111111111"/>
    <m/>
    <m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d v="2014-12-31T19:03:35"/>
    <d v="2014-11-11T19:03:35"/>
    <b v="0"/>
    <n v="16"/>
    <b v="0"/>
    <s v="technology/wearables"/>
    <x v="3"/>
    <x v="10"/>
    <n v="3.2679738562091503"/>
    <n v="191.25"/>
    <m/>
    <m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d v="2015-11-25T17:04:55"/>
    <d v="2015-10-26T16:04:55"/>
    <b v="0"/>
    <n v="6"/>
    <b v="0"/>
    <s v="technology/wearables"/>
    <x v="3"/>
    <x v="10"/>
    <n v="37.5"/>
    <n v="40"/>
    <m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d v="2016-04-06T20:34:16"/>
    <d v="2016-02-21T21:34:16"/>
    <b v="0"/>
    <n v="38"/>
    <b v="0"/>
    <s v="technology/wearables"/>
    <x v="3"/>
    <x v="10"/>
    <n v="35.186488388458834"/>
    <n v="74.78947368421052"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d v="2015-11-21T12:12:15"/>
    <d v="2015-10-12T11:12:15"/>
    <b v="0"/>
    <n v="355"/>
    <b v="0"/>
    <s v="technology/wearables"/>
    <x v="3"/>
    <x v="10"/>
    <n v="4.3708586114656365"/>
    <n v="161.11830985915492"/>
    <m/>
    <m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d v="2016-07-14T06:48:53"/>
    <d v="2016-06-14T06:48:53"/>
    <b v="0"/>
    <n v="7"/>
    <b v="0"/>
    <s v="technology/wearables"/>
    <x v="3"/>
    <x v="10"/>
    <n v="32.206119162640903"/>
    <n v="88.714285714285708"/>
    <m/>
    <m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d v="2015-02-04T18:22:29"/>
    <d v="2015-01-05T18:22:29"/>
    <b v="0"/>
    <n v="400"/>
    <b v="0"/>
    <s v="technology/wearables"/>
    <x v="3"/>
    <x v="10"/>
    <n v="2.112676056338028"/>
    <n v="53.25"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d v="2016-08-27T12:00:09"/>
    <d v="2016-07-28T12:00:09"/>
    <b v="0"/>
    <n v="1"/>
    <b v="0"/>
    <s v="journalism/audio"/>
    <x v="7"/>
    <x v="17"/>
    <n v="340"/>
    <n v="250"/>
    <m/>
    <m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d v="2015-10-16T23:00:00"/>
    <d v="2015-09-24T01:02:51"/>
    <b v="1"/>
    <n v="478"/>
    <b v="1"/>
    <s v="music/electronic music"/>
    <x v="5"/>
    <x v="18"/>
    <n v="0.28424945353042558"/>
    <n v="22.079728033472804"/>
    <m/>
    <m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d v="2015-05-17T10:31:17"/>
    <d v="2015-04-17T10:31:17"/>
    <b v="1"/>
    <n v="74"/>
    <b v="1"/>
    <s v="music/electronic music"/>
    <x v="5"/>
    <x v="18"/>
    <n v="0.8703220191470844"/>
    <n v="31.054054054054053"/>
    <m/>
    <m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d v="2015-06-20T17:04:21"/>
    <d v="2015-05-21T17:04:21"/>
    <b v="0"/>
    <n v="131"/>
    <b v="1"/>
    <s v="music/electronic music"/>
    <x v="5"/>
    <x v="18"/>
    <n v="0.42167404596247099"/>
    <n v="36.206106870229007"/>
    <m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d v="2016-01-31T08:56:03"/>
    <d v="2016-01-01T08:56:03"/>
    <b v="1"/>
    <n v="61"/>
    <b v="1"/>
    <s v="music/electronic music"/>
    <x v="5"/>
    <x v="18"/>
    <n v="0.84290202739010145"/>
    <n v="388.9762295081967"/>
    <m/>
    <m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d v="2015-03-16T14:00:37"/>
    <d v="2015-02-14T15:00:37"/>
    <b v="1"/>
    <n v="1071"/>
    <b v="1"/>
    <s v="music/electronic music"/>
    <x v="5"/>
    <x v="18"/>
    <n v="0.90968373935117708"/>
    <n v="71.848571428571432"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d v="2016-03-31T03:46:56"/>
    <d v="2016-02-26T04:46:56"/>
    <b v="1"/>
    <n v="122"/>
    <b v="1"/>
    <s v="music/electronic music"/>
    <x v="5"/>
    <x v="18"/>
    <n v="0.99991714972188017"/>
    <n v="57.381803278688523"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d v="2014-10-22T19:49:07"/>
    <d v="2014-09-22T19:49:07"/>
    <b v="1"/>
    <n v="111"/>
    <b v="1"/>
    <s v="music/electronic music"/>
    <x v="5"/>
    <x v="18"/>
    <n v="0.96999870684081213"/>
    <n v="69.666666666666671"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d v="2017-03-06T15:00:00"/>
    <d v="2017-01-20T10:03:25"/>
    <b v="1"/>
    <n v="255"/>
    <b v="1"/>
    <s v="music/electronic music"/>
    <x v="5"/>
    <x v="18"/>
    <n v="0.85273300929478979"/>
    <n v="45.988235294117644"/>
    <m/>
    <m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d v="2015-04-04T16:59:00"/>
    <d v="2015-02-09T12:05:07"/>
    <b v="0"/>
    <n v="141"/>
    <b v="1"/>
    <s v="music/electronic music"/>
    <x v="5"/>
    <x v="18"/>
    <n v="0.8947745168217609"/>
    <n v="79.262411347517727"/>
    <m/>
    <m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d v="2016-09-12T06:35:49"/>
    <d v="2016-08-29T06:35:49"/>
    <b v="0"/>
    <n v="159"/>
    <b v="1"/>
    <s v="music/electronic music"/>
    <x v="5"/>
    <x v="18"/>
    <n v="0.29231218941829873"/>
    <n v="43.031446540880502"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d v="2015-12-16T13:20:10"/>
    <d v="2015-11-16T13:20:10"/>
    <b v="0"/>
    <n v="99"/>
    <b v="1"/>
    <s v="music/electronic music"/>
    <x v="5"/>
    <x v="18"/>
    <n v="0.93109869646182497"/>
    <n v="108.48484848484848"/>
    <m/>
    <m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d v="2016-06-23T11:00:25"/>
    <d v="2016-05-24T11:00:25"/>
    <b v="0"/>
    <n v="96"/>
    <b v="1"/>
    <s v="music/electronic music"/>
    <x v="5"/>
    <x v="18"/>
    <n v="0.92168415590799546"/>
    <n v="61.029583333333335"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d v="2016-12-12T12:34:40"/>
    <d v="2016-11-14T12:34:40"/>
    <b v="0"/>
    <n v="27"/>
    <b v="1"/>
    <s v="music/electronic music"/>
    <x v="5"/>
    <x v="18"/>
    <n v="0.97218155197657397"/>
    <n v="50.592592592592595"/>
    <m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d v="2016-08-04T22:59:00"/>
    <d v="2016-07-03T23:00:04"/>
    <b v="0"/>
    <n v="166"/>
    <b v="1"/>
    <s v="music/electronic music"/>
    <x v="5"/>
    <x v="18"/>
    <n v="0.76922011849066707"/>
    <n v="39.157168674698795"/>
    <m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d v="2015-02-11T10:23:40"/>
    <d v="2015-01-12T10:23:40"/>
    <b v="0"/>
    <n v="76"/>
    <b v="1"/>
    <s v="music/electronic music"/>
    <x v="5"/>
    <x v="18"/>
    <n v="0.92891760904684972"/>
    <n v="65.15789473684211"/>
    <m/>
    <m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d v="2013-01-07T03:00:00"/>
    <d v="2012-12-06T05:46:30"/>
    <b v="0"/>
    <n v="211"/>
    <b v="1"/>
    <s v="music/electronic music"/>
    <x v="5"/>
    <x v="18"/>
    <n v="0.88999291961188398"/>
    <n v="23.963127962085309"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d v="2015-05-18T00:00:00"/>
    <d v="2015-04-25T14:44:22"/>
    <b v="0"/>
    <n v="21"/>
    <b v="1"/>
    <s v="music/electronic music"/>
    <x v="5"/>
    <x v="18"/>
    <n v="0.97943192948090108"/>
    <n v="48.61904761904762"/>
    <m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d v="2016-03-18T23:33:43"/>
    <d v="2016-02-18T00:33:43"/>
    <b v="0"/>
    <n v="61"/>
    <b v="1"/>
    <s v="music/electronic music"/>
    <x v="5"/>
    <x v="18"/>
    <n v="0.68807339449541283"/>
    <n v="35.73770491803279"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d v="2016-12-13T02:59:00"/>
    <d v="2016-11-17T21:37:26"/>
    <b v="0"/>
    <n v="30"/>
    <b v="1"/>
    <s v="music/electronic music"/>
    <x v="5"/>
    <x v="18"/>
    <n v="0.78003120124804992"/>
    <n v="21.366666666666667"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d v="2011-09-30T22:00:00"/>
    <d v="2011-08-28T19:18:17"/>
    <b v="0"/>
    <n v="86"/>
    <b v="1"/>
    <s v="music/indie rock"/>
    <x v="5"/>
    <x v="19"/>
    <n v="0.96339113680154143"/>
    <n v="90.523255813953483"/>
    <m/>
    <m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d v="2014-07-30T20:26:32"/>
    <d v="2014-07-10T20:26:32"/>
    <b v="0"/>
    <n v="0"/>
    <b v="0"/>
    <s v="journalism/audio"/>
    <x v="7"/>
    <x v="17"/>
    <s v="N/A"/>
    <s v="N/A"/>
    <m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d v="2014-09-12T05:00:00"/>
    <d v="2014-07-31T11:42:28"/>
    <b v="0"/>
    <n v="1"/>
    <b v="0"/>
    <s v="journalism/audio"/>
    <x v="7"/>
    <x v="17"/>
    <n v="65"/>
    <n v="10"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d v="2015-05-20T01:04:15"/>
    <d v="2015-04-20T01:04:15"/>
    <b v="0"/>
    <n v="292"/>
    <b v="0"/>
    <s v="journalism/audio"/>
    <x v="7"/>
    <x v="17"/>
    <n v="11.713716762328687"/>
    <n v="29.236301369863014"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d v="2015-03-05T15:27:00"/>
    <d v="2015-01-07T17:13:21"/>
    <b v="0"/>
    <n v="2"/>
    <b v="0"/>
    <s v="journalism/audio"/>
    <x v="7"/>
    <x v="17"/>
    <n v="1166.6666666666667"/>
    <n v="3"/>
    <m/>
    <m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d v="2014-08-23T15:59:10"/>
    <d v="2014-07-24T15:59:10"/>
    <b v="0"/>
    <n v="8"/>
    <b v="0"/>
    <s v="journalism/audio"/>
    <x v="7"/>
    <x v="17"/>
    <n v="37.593984962406012"/>
    <n v="33.25"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d v="2015-12-26T15:26:00"/>
    <d v="2015-11-11T15:26:00"/>
    <b v="0"/>
    <n v="0"/>
    <b v="0"/>
    <s v="journalism/audio"/>
    <x v="7"/>
    <x v="17"/>
    <s v="N/A"/>
    <s v="N/A"/>
    <m/>
    <m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d v="2014-11-05T15:38:35"/>
    <d v="2014-10-06T14:38:35"/>
    <b v="0"/>
    <n v="1"/>
    <b v="0"/>
    <s v="journalism/audio"/>
    <x v="7"/>
    <x v="17"/>
    <n v="2000"/>
    <n v="1"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d v="2016-09-24T20:16:29"/>
    <d v="2016-08-15T20:16:29"/>
    <b v="0"/>
    <n v="4"/>
    <b v="0"/>
    <s v="journalism/audio"/>
    <x v="7"/>
    <x v="17"/>
    <n v="70.754716981132077"/>
    <n v="53"/>
    <m/>
    <m/>
  </r>
  <r>
    <n v="1049"/>
    <s v="J1 (Canceled)"/>
    <s v="------"/>
    <n v="12000"/>
    <n v="0"/>
    <x v="1"/>
    <s v="US"/>
    <s v="USD"/>
    <n v="1455272445"/>
    <n v="1452680445"/>
    <d v="2016-02-12T05:20:45"/>
    <d v="2016-01-13T05:20:45"/>
    <b v="0"/>
    <n v="0"/>
    <b v="0"/>
    <s v="journalism/audio"/>
    <x v="7"/>
    <x v="17"/>
    <s v="N/A"/>
    <s v="N/A"/>
    <m/>
    <m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d v="2015-09-14T14:07:57"/>
    <d v="2015-08-15T14:07:57"/>
    <b v="0"/>
    <n v="0"/>
    <b v="0"/>
    <s v="journalism/audio"/>
    <x v="7"/>
    <x v="17"/>
    <s v="N/A"/>
    <s v="N/A"/>
    <m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d v="2014-08-26T19:20:25"/>
    <d v="2014-07-29T19:20:25"/>
    <b v="0"/>
    <n v="0"/>
    <b v="0"/>
    <s v="journalism/audio"/>
    <x v="7"/>
    <x v="17"/>
    <s v="N/A"/>
    <s v="N/A"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d v="2016-06-06T15:09:00"/>
    <d v="2016-04-23T14:08:15"/>
    <b v="0"/>
    <n v="0"/>
    <b v="0"/>
    <s v="journalism/audio"/>
    <x v="7"/>
    <x v="17"/>
    <s v="N/A"/>
    <s v="N/A"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d v="2017-03-05T23:08:52"/>
    <d v="2017-02-08T23:08:52"/>
    <b v="0"/>
    <n v="1"/>
    <b v="0"/>
    <s v="journalism/audio"/>
    <x v="7"/>
    <x v="17"/>
    <n v="100"/>
    <n v="15"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d v="2014-08-10T17:00:00"/>
    <d v="2014-07-11T15:26:39"/>
    <b v="0"/>
    <n v="0"/>
    <b v="0"/>
    <s v="journalism/audio"/>
    <x v="7"/>
    <x v="17"/>
    <s v="N/A"/>
    <s v="N/A"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d v="2016-03-07T18:49:05"/>
    <d v="2016-02-06T18:49:05"/>
    <b v="0"/>
    <n v="0"/>
    <b v="0"/>
    <s v="journalism/audio"/>
    <x v="7"/>
    <x v="17"/>
    <s v="N/A"/>
    <s v="N/A"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d v="2015-04-24T11:16:17"/>
    <d v="2015-02-23T12:16:17"/>
    <b v="0"/>
    <n v="0"/>
    <b v="0"/>
    <s v="journalism/audio"/>
    <x v="7"/>
    <x v="17"/>
    <s v="N/A"/>
    <s v="N/A"/>
    <m/>
    <m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d v="2016-12-04T16:54:43"/>
    <d v="2016-11-04T15:54:43"/>
    <b v="0"/>
    <n v="0"/>
    <b v="0"/>
    <s v="journalism/audio"/>
    <x v="7"/>
    <x v="17"/>
    <s v="N/A"/>
    <s v="N/A"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d v="2015-03-25T19:00:00"/>
    <d v="2015-02-12T16:37:23"/>
    <b v="0"/>
    <n v="0"/>
    <b v="0"/>
    <s v="journalism/audio"/>
    <x v="7"/>
    <x v="17"/>
    <s v="N/A"/>
    <s v="N/A"/>
    <m/>
    <m/>
  </r>
  <r>
    <n v="1059"/>
    <s v="Voice Over Artist (Canceled)"/>
    <s v="Turning myself into a vocal artist."/>
    <n v="1100"/>
    <n v="0"/>
    <x v="1"/>
    <s v="US"/>
    <s v="USD"/>
    <n v="1426269456"/>
    <n v="1423681056"/>
    <d v="2015-03-13T12:57:36"/>
    <d v="2015-02-11T13:57:36"/>
    <b v="0"/>
    <n v="0"/>
    <b v="0"/>
    <s v="journalism/audio"/>
    <x v="7"/>
    <x v="17"/>
    <s v="N/A"/>
    <s v="N/A"/>
    <m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d v="2015-04-15T16:54:53"/>
    <d v="2015-03-16T16:54:53"/>
    <b v="0"/>
    <n v="1"/>
    <b v="0"/>
    <s v="journalism/audio"/>
    <x v="7"/>
    <x v="17"/>
    <n v="100"/>
    <n v="50"/>
    <m/>
    <m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d v="2016-05-01T20:00:00"/>
    <d v="2016-03-03T01:38:28"/>
    <b v="0"/>
    <n v="0"/>
    <b v="0"/>
    <s v="journalism/audio"/>
    <x v="7"/>
    <x v="17"/>
    <s v="N/A"/>
    <s v="N/A"/>
    <m/>
    <m/>
  </r>
  <r>
    <n v="1062"/>
    <s v="RETURNING AT A LATER DATE"/>
    <s v="SEE US ON PATREON www.badgirlartwork.com"/>
    <n v="199"/>
    <n v="190"/>
    <x v="1"/>
    <s v="US"/>
    <s v="USD"/>
    <n v="1468351341"/>
    <n v="1467746541"/>
    <d v="2016-07-12T14:22:21"/>
    <d v="2016-07-05T14:22:21"/>
    <b v="0"/>
    <n v="4"/>
    <b v="0"/>
    <s v="journalism/audio"/>
    <x v="7"/>
    <x v="17"/>
    <n v="1.0473684210526315"/>
    <n v="47.5"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d v="2016-08-30T19:44:22"/>
    <d v="2016-07-31T19:44:22"/>
    <b v="0"/>
    <n v="0"/>
    <b v="0"/>
    <s v="journalism/audio"/>
    <x v="7"/>
    <x v="17"/>
    <s v="N/A"/>
    <s v="N/A"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d v="2015-10-13T18:13:41"/>
    <d v="2015-09-22T18:13:41"/>
    <b v="0"/>
    <n v="132"/>
    <b v="1"/>
    <s v="music/classical music"/>
    <x v="5"/>
    <x v="20"/>
    <n v="0.91334276877303"/>
    <n v="103.68174242424243"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d v="2014-02-19T04:08:42"/>
    <d v="2014-01-22T04:08:42"/>
    <b v="0"/>
    <n v="5"/>
    <b v="0"/>
    <s v="games/video games"/>
    <x v="6"/>
    <x v="16"/>
    <n v="37.037037037037038"/>
    <n v="16.2"/>
    <m/>
    <m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d v="2013-08-04T18:06:22"/>
    <d v="2013-06-20T18:06:22"/>
    <b v="0"/>
    <n v="148"/>
    <b v="0"/>
    <s v="games/video games"/>
    <x v="6"/>
    <x v="16"/>
    <n v="29.697089685210848"/>
    <n v="34.128378378378379"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d v="2013-12-21T15:32:11"/>
    <d v="2013-11-21T15:32:11"/>
    <b v="0"/>
    <n v="10"/>
    <b v="0"/>
    <s v="games/video games"/>
    <x v="6"/>
    <x v="16"/>
    <n v="3.8461538461538463"/>
    <n v="13"/>
    <m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d v="2016-04-10T02:54:24"/>
    <d v="2016-03-11T03:54:24"/>
    <b v="0"/>
    <n v="4"/>
    <b v="0"/>
    <s v="games/video games"/>
    <x v="6"/>
    <x v="16"/>
    <n v="666.66666666666663"/>
    <n v="11.25"/>
    <m/>
    <m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d v="2013-11-26T01:30:59"/>
    <d v="2013-10-25T00:30:59"/>
    <b v="0"/>
    <n v="21"/>
    <b v="0"/>
    <s v="games/video games"/>
    <x v="6"/>
    <x v="16"/>
    <n v="2.5882352941176472"/>
    <n v="40.476190476190474"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d v="2012-09-30T19:17:02"/>
    <d v="2012-09-10T19:17:02"/>
    <b v="0"/>
    <n v="2"/>
    <b v="0"/>
    <s v="games/video games"/>
    <x v="6"/>
    <x v="16"/>
    <n v="142.85714285714286"/>
    <n v="35"/>
    <m/>
    <m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d v="2015-11-17T14:04:53"/>
    <d v="2015-10-18T13:04:53"/>
    <b v="0"/>
    <n v="0"/>
    <b v="0"/>
    <s v="games/video games"/>
    <x v="6"/>
    <x v="16"/>
    <s v="N/A"/>
    <s v="N/A"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d v="2014-02-05T14:58:17"/>
    <d v="2014-01-06T14:58:17"/>
    <b v="0"/>
    <n v="4"/>
    <b v="0"/>
    <s v="games/video games"/>
    <x v="6"/>
    <x v="16"/>
    <n v="1470.5882352941176"/>
    <n v="12.75"/>
    <m/>
    <m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d v="2011-10-16T18:09:01"/>
    <d v="2011-09-16T18:09:01"/>
    <b v="0"/>
    <n v="1"/>
    <b v="0"/>
    <s v="games/video games"/>
    <x v="6"/>
    <x v="16"/>
    <n v="75"/>
    <n v="10"/>
    <m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d v="2014-01-03T23:09:05"/>
    <d v="2013-12-04T23:09:05"/>
    <b v="0"/>
    <n v="30"/>
    <b v="0"/>
    <s v="games/video games"/>
    <x v="6"/>
    <x v="16"/>
    <n v="15.849721162312886"/>
    <n v="113.56666666666666"/>
    <m/>
    <m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d v="2012-05-06T16:41:56"/>
    <d v="2012-04-06T16:41:56"/>
    <b v="0"/>
    <n v="3"/>
    <b v="0"/>
    <s v="games/video games"/>
    <x v="6"/>
    <x v="16"/>
    <n v="22.222222222222221"/>
    <n v="15"/>
    <m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d v="2014-09-11T04:04:10"/>
    <d v="2014-07-18T04:04:10"/>
    <b v="0"/>
    <n v="975"/>
    <b v="0"/>
    <s v="games/video games"/>
    <x v="6"/>
    <x v="16"/>
    <n v="1.5932361813315206"/>
    <n v="48.281025641025643"/>
    <m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d v="2016-01-13T23:00:11"/>
    <d v="2015-12-14T23:00:11"/>
    <b v="0"/>
    <n v="167"/>
    <b v="0"/>
    <s v="games/video games"/>
    <x v="6"/>
    <x v="16"/>
    <n v="3.4041394335511983"/>
    <n v="43.976047904191617"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d v="2011-07-21T23:42:01"/>
    <d v="2011-06-06T23:42:01"/>
    <b v="0"/>
    <n v="5"/>
    <b v="0"/>
    <s v="games/video games"/>
    <x v="6"/>
    <x v="16"/>
    <n v="13.333333333333334"/>
    <n v="9"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d v="2016-05-14T08:35:36"/>
    <d v="2016-04-19T08:35:36"/>
    <b v="0"/>
    <n v="18"/>
    <b v="0"/>
    <s v="games/video games"/>
    <x v="6"/>
    <x v="16"/>
    <n v="38.34808259587021"/>
    <n v="37.666666666666664"/>
    <m/>
    <m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d v="2014-05-10T22:18:53"/>
    <d v="2014-04-10T22:18:53"/>
    <b v="0"/>
    <n v="98"/>
    <b v="0"/>
    <s v="games/video games"/>
    <x v="6"/>
    <x v="16"/>
    <n v="10.982976386600768"/>
    <n v="18.581632653061224"/>
    <m/>
    <m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d v="2015-01-28T17:14:52"/>
    <d v="2014-12-29T17:14:52"/>
    <b v="0"/>
    <n v="4"/>
    <b v="0"/>
    <s v="games/video games"/>
    <x v="6"/>
    <x v="16"/>
    <n v="5666.666666666667"/>
    <n v="3"/>
    <m/>
    <m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d v="2012-08-10T16:44:48"/>
    <d v="2012-07-11T16:44:48"/>
    <b v="0"/>
    <n v="3"/>
    <b v="0"/>
    <s v="games/video games"/>
    <x v="6"/>
    <x v="16"/>
    <n v="178.57142857142858"/>
    <n v="18.666666666666668"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d v="2014-08-02T10:49:43"/>
    <d v="2014-06-03T10:49:43"/>
    <b v="0"/>
    <n v="1"/>
    <b v="0"/>
    <s v="games/video games"/>
    <x v="6"/>
    <x v="16"/>
    <n v="121.95121951219512"/>
    <n v="410"/>
    <m/>
    <m/>
  </r>
  <r>
    <n v="1084"/>
    <s v="My own channel"/>
    <s v="I want to start my own channel for gaming"/>
    <n v="550"/>
    <n v="0"/>
    <x v="2"/>
    <s v="US"/>
    <s v="USD"/>
    <n v="1407534804"/>
    <n v="1404942804"/>
    <d v="2014-08-08T16:53:24"/>
    <d v="2014-07-09T16:53:24"/>
    <b v="0"/>
    <n v="0"/>
    <b v="0"/>
    <s v="games/video games"/>
    <x v="6"/>
    <x v="16"/>
    <s v="N/A"/>
    <s v="N/A"/>
    <m/>
    <m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d v="2016-03-14T10:06:15"/>
    <d v="2016-02-13T11:06:15"/>
    <b v="0"/>
    <n v="9"/>
    <b v="0"/>
    <s v="games/video games"/>
    <x v="6"/>
    <x v="16"/>
    <n v="29.239766081871345"/>
    <n v="114"/>
    <m/>
    <m/>
  </r>
  <r>
    <n v="1086"/>
    <s v="Cyber Universe Online"/>
    <s v="Humanity's future in the Galaxy"/>
    <n v="18000"/>
    <n v="15"/>
    <x v="2"/>
    <s v="US"/>
    <s v="USD"/>
    <n v="1408913291"/>
    <n v="1406321291"/>
    <d v="2014-08-24T15:48:11"/>
    <d v="2014-07-25T15:48:11"/>
    <b v="0"/>
    <n v="2"/>
    <b v="0"/>
    <s v="games/video games"/>
    <x v="6"/>
    <x v="16"/>
    <n v="1200"/>
    <n v="7.5"/>
    <m/>
    <m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d v="2014-06-15T12:08:07"/>
    <d v="2014-05-16T12:08:07"/>
    <b v="0"/>
    <n v="0"/>
    <b v="0"/>
    <s v="games/video games"/>
    <x v="6"/>
    <x v="16"/>
    <s v="N/A"/>
    <s v="N/A"/>
    <m/>
    <m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d v="2014-04-24T14:11:07"/>
    <d v="2014-03-25T14:11:07"/>
    <b v="0"/>
    <n v="147"/>
    <b v="0"/>
    <s v="games/video games"/>
    <x v="6"/>
    <x v="16"/>
    <n v="7.0507055406010961"/>
    <n v="43.41727891156463"/>
    <m/>
    <m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d v="2015-06-25T23:32:55"/>
    <d v="2015-05-26T23:32:55"/>
    <b v="0"/>
    <n v="49"/>
    <b v="0"/>
    <s v="games/video games"/>
    <x v="6"/>
    <x v="16"/>
    <n v="12.776831345826235"/>
    <n v="23.959183673469386"/>
    <m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d v="2015-05-28T23:27:33"/>
    <d v="2015-04-28T23:27:33"/>
    <b v="0"/>
    <n v="1"/>
    <b v="0"/>
    <s v="games/video games"/>
    <x v="6"/>
    <x v="16"/>
    <n v="2599.8000000000002"/>
    <n v="5"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d v="2016-04-10T13:41:12"/>
    <d v="2016-03-11T14:41:12"/>
    <b v="0"/>
    <n v="2"/>
    <b v="0"/>
    <s v="games/video games"/>
    <x v="6"/>
    <x v="16"/>
    <n v="8"/>
    <n v="12.5"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d v="2013-01-05T19:37:18"/>
    <d v="2012-12-06T19:37:18"/>
    <b v="0"/>
    <n v="7"/>
    <b v="0"/>
    <s v="games/video games"/>
    <x v="6"/>
    <x v="16"/>
    <n v="95.238095238095241"/>
    <n v="3"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d v="2016-02-11T18:22:17"/>
    <d v="2016-01-27T18:22:17"/>
    <b v="0"/>
    <n v="4"/>
    <b v="0"/>
    <s v="games/video games"/>
    <x v="6"/>
    <x v="16"/>
    <n v="7.1005917159763312"/>
    <n v="10.5625"/>
    <m/>
    <m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d v="2011-10-09T12:07:13"/>
    <d v="2011-09-09T12:07:13"/>
    <b v="0"/>
    <n v="27"/>
    <b v="0"/>
    <s v="games/video games"/>
    <x v="6"/>
    <x v="16"/>
    <n v="5.4644642851721761"/>
    <n v="122.00037037037038"/>
    <m/>
    <m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d v="2013-08-30T07:53:40"/>
    <d v="2013-07-31T07:53:40"/>
    <b v="0"/>
    <n v="94"/>
    <b v="0"/>
    <s v="games/video games"/>
    <x v="6"/>
    <x v="16"/>
    <n v="19.861762135536665"/>
    <n v="267.80851063829789"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d v="2014-10-03T22:30:00"/>
    <d v="2014-09-03T07:25:54"/>
    <b v="0"/>
    <n v="29"/>
    <b v="0"/>
    <s v="games/video games"/>
    <x v="6"/>
    <x v="16"/>
    <n v="5.5762081784386615"/>
    <n v="74.206896551724142"/>
    <m/>
    <m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d v="2014-03-02T14:01:17"/>
    <d v="2014-01-21T14:01:17"/>
    <b v="0"/>
    <n v="7"/>
    <b v="0"/>
    <s v="games/video games"/>
    <x v="6"/>
    <x v="16"/>
    <n v="2127.6595744680849"/>
    <n v="6.7142857142857144"/>
    <m/>
    <m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d v="2014-04-13T13:18:15"/>
    <d v="2014-03-14T13:18:15"/>
    <b v="0"/>
    <n v="22"/>
    <b v="0"/>
    <s v="games/video games"/>
    <x v="6"/>
    <x v="16"/>
    <n v="13.865779256794232"/>
    <n v="81.954545454545453"/>
    <m/>
    <m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d v="2015-05-13T15:04:28"/>
    <d v="2015-04-13T15:04:28"/>
    <b v="0"/>
    <n v="1"/>
    <b v="0"/>
    <s v="games/video games"/>
    <x v="6"/>
    <x v="16"/>
    <n v="200"/>
    <n v="25"/>
    <m/>
    <m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d v="2016-02-13T21:39:31"/>
    <d v="2016-01-14T21:39:31"/>
    <b v="0"/>
    <n v="10"/>
    <b v="0"/>
    <s v="games/video games"/>
    <x v="6"/>
    <x v="16"/>
    <n v="40"/>
    <n v="10"/>
    <m/>
    <m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d v="2016-07-14T13:12:00"/>
    <d v="2016-06-17T13:32:18"/>
    <b v="0"/>
    <n v="6"/>
    <b v="0"/>
    <s v="games/video games"/>
    <x v="6"/>
    <x v="16"/>
    <n v="2439.0243902439024"/>
    <n v="6.833333333333333"/>
    <m/>
    <m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d v="2013-12-09T00:59:00"/>
    <d v="2013-10-29T20:05:25"/>
    <b v="0"/>
    <n v="24"/>
    <b v="0"/>
    <s v="games/video games"/>
    <x v="6"/>
    <x v="16"/>
    <n v="18.823529411764707"/>
    <n v="17.708333333333332"/>
    <m/>
    <m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d v="2016-06-18T00:19:50"/>
    <d v="2016-04-19T00:19:50"/>
    <b v="0"/>
    <n v="15"/>
    <b v="0"/>
    <s v="games/video games"/>
    <x v="6"/>
    <x v="16"/>
    <n v="61.728395061728392"/>
    <n v="16.2"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d v="2014-06-11T04:50:21"/>
    <d v="2014-05-12T04:50:21"/>
    <b v="0"/>
    <n v="37"/>
    <b v="0"/>
    <s v="games/video games"/>
    <x v="6"/>
    <x v="16"/>
    <n v="20.19522046449007"/>
    <n v="80.297297297297291"/>
    <m/>
    <m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d v="2014-03-23T21:15:27"/>
    <d v="2014-02-21T22:15:27"/>
    <b v="0"/>
    <n v="20"/>
    <b v="0"/>
    <s v="games/video games"/>
    <x v="6"/>
    <x v="16"/>
    <n v="628.93081761006295"/>
    <n v="71.55"/>
    <m/>
    <m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d v="2012-04-04T11:46:15"/>
    <d v="2012-03-05T12:46:15"/>
    <b v="0"/>
    <n v="7"/>
    <b v="0"/>
    <s v="games/video games"/>
    <x v="6"/>
    <x v="16"/>
    <n v="2.4242424242424243"/>
    <n v="23.571428571428573"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d v="2014-07-23T15:40:24"/>
    <d v="2014-06-23T15:40:24"/>
    <b v="0"/>
    <n v="0"/>
    <b v="0"/>
    <s v="games/video games"/>
    <x v="6"/>
    <x v="16"/>
    <s v="N/A"/>
    <s v="N/A"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d v="2012-04-13T09:17:15"/>
    <d v="2012-02-13T10:17:15"/>
    <b v="0"/>
    <n v="21"/>
    <b v="0"/>
    <s v="games/video games"/>
    <x v="6"/>
    <x v="16"/>
    <n v="34.129692832764505"/>
    <n v="34.88095238095238"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d v="2016-11-18T14:03:10"/>
    <d v="2016-10-19T13:03:10"/>
    <b v="0"/>
    <n v="3"/>
    <b v="0"/>
    <s v="games/video games"/>
    <x v="6"/>
    <x v="16"/>
    <n v="222.22222222222223"/>
    <n v="15"/>
    <m/>
    <m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d v="2012-12-07T17:23:42"/>
    <d v="2012-11-07T17:23:42"/>
    <b v="0"/>
    <n v="11"/>
    <b v="0"/>
    <s v="games/video games"/>
    <x v="6"/>
    <x v="16"/>
    <n v="196.07843137254903"/>
    <n v="23.181818181818183"/>
    <m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d v="2016-01-07T23:53:10"/>
    <d v="2015-12-08T23:53:10"/>
    <b v="0"/>
    <n v="1"/>
    <b v="0"/>
    <s v="games/video games"/>
    <x v="6"/>
    <x v="16"/>
    <n v="2500"/>
    <n v="1"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d v="2015-01-19T03:30:00"/>
    <d v="2014-11-20T13:13:31"/>
    <b v="0"/>
    <n v="312"/>
    <b v="0"/>
    <s v="games/video games"/>
    <x v="6"/>
    <x v="16"/>
    <n v="2.8139361466725847"/>
    <n v="100.23371794871794"/>
    <m/>
    <m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d v="2014-08-14T18:27:00"/>
    <d v="2014-07-15T18:27:00"/>
    <b v="0"/>
    <n v="1"/>
    <b v="0"/>
    <s v="games/video games"/>
    <x v="6"/>
    <x v="16"/>
    <n v="200"/>
    <n v="5"/>
    <m/>
    <m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d v="2013-10-09T03:18:07"/>
    <d v="2013-09-09T03:18:07"/>
    <b v="0"/>
    <n v="3"/>
    <b v="0"/>
    <s v="games/video games"/>
    <x v="6"/>
    <x v="16"/>
    <n v="600"/>
    <n v="3.3333333333333335"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d v="2016-03-30T10:41:35"/>
    <d v="2016-02-29T11:41:35"/>
    <b v="0"/>
    <n v="4"/>
    <b v="0"/>
    <s v="games/video games"/>
    <x v="6"/>
    <x v="16"/>
    <n v="754.71698113207549"/>
    <n v="13.25"/>
    <m/>
    <m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d v="2012-06-09T15:20:08"/>
    <d v="2012-04-10T15:20:08"/>
    <b v="0"/>
    <n v="10"/>
    <b v="0"/>
    <s v="games/video games"/>
    <x v="6"/>
    <x v="16"/>
    <n v="2800.8066323101052"/>
    <n v="17.852"/>
    <m/>
    <m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d v="2015-12-25T09:21:53"/>
    <d v="2015-11-25T09:21:53"/>
    <b v="0"/>
    <n v="8"/>
    <b v="0"/>
    <s v="games/video games"/>
    <x v="6"/>
    <x v="16"/>
    <n v="12.048192771084338"/>
    <n v="10.375"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d v="2014-04-04T21:59:39"/>
    <d v="2014-03-05T22:59:39"/>
    <b v="0"/>
    <n v="3"/>
    <b v="0"/>
    <s v="games/video games"/>
    <x v="6"/>
    <x v="16"/>
    <n v="41.284403669724767"/>
    <n v="36.333333333333336"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d v="2014-04-06T14:01:04"/>
    <d v="2014-03-24T14:01:04"/>
    <b v="0"/>
    <n v="1"/>
    <b v="0"/>
    <s v="games/video games"/>
    <x v="6"/>
    <x v="16"/>
    <n v="420"/>
    <n v="5"/>
    <m/>
    <m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d v="2011-10-28T15:56:40"/>
    <d v="2011-09-13T15:56:40"/>
    <b v="0"/>
    <n v="0"/>
    <b v="0"/>
    <s v="games/video games"/>
    <x v="6"/>
    <x v="16"/>
    <s v="N/A"/>
    <s v="N/A"/>
    <m/>
    <m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d v="2016-03-13T16:25:16"/>
    <d v="2016-02-12T17:25:16"/>
    <b v="0"/>
    <n v="5"/>
    <b v="0"/>
    <s v="games/video games"/>
    <x v="6"/>
    <x v="16"/>
    <n v="8620.689655172413"/>
    <n v="5.8"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d v="2013-05-30T11:53:45"/>
    <d v="2013-05-16T11:53:45"/>
    <b v="0"/>
    <n v="0"/>
    <b v="0"/>
    <s v="games/video games"/>
    <x v="6"/>
    <x v="16"/>
    <s v="N/A"/>
    <s v="N/A"/>
    <m/>
    <m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d v="2014-04-19T07:34:08"/>
    <d v="2014-03-20T07:34:08"/>
    <b v="0"/>
    <n v="3"/>
    <b v="0"/>
    <s v="games/video games"/>
    <x v="6"/>
    <x v="16"/>
    <n v="454.54545454545456"/>
    <n v="3.6666666666666665"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d v="2015-04-30T11:00:51"/>
    <d v="2015-03-31T11:00:51"/>
    <b v="0"/>
    <n v="7"/>
    <b v="0"/>
    <s v="games/mobile games"/>
    <x v="6"/>
    <x v="21"/>
    <n v="211.76470588235293"/>
    <n v="60.714285714285715"/>
    <m/>
    <m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d v="2015-09-25T09:58:50"/>
    <d v="2015-07-27T09:58:50"/>
    <b v="0"/>
    <n v="0"/>
    <b v="0"/>
    <s v="games/mobile games"/>
    <x v="6"/>
    <x v="21"/>
    <s v="N/A"/>
    <s v="N/A"/>
    <m/>
    <m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d v="2016-07-14T02:51:34"/>
    <d v="2016-06-14T02:51:34"/>
    <b v="0"/>
    <n v="2"/>
    <b v="0"/>
    <s v="games/mobile games"/>
    <x v="6"/>
    <x v="21"/>
    <n v="200"/>
    <n v="5"/>
    <m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d v="2014-11-14T16:30:00"/>
    <d v="2014-10-14T15:30:00"/>
    <b v="0"/>
    <n v="23"/>
    <b v="0"/>
    <s v="games/mobile games"/>
    <x v="6"/>
    <x v="21"/>
    <n v="59.82905982905983"/>
    <n v="25.434782608695652"/>
    <m/>
    <m/>
  </r>
  <r>
    <n v="1128"/>
    <s v="Flying Turds"/>
    <s v="#havingfunFTW"/>
    <n v="1000"/>
    <n v="1"/>
    <x v="2"/>
    <s v="GB"/>
    <s v="GBP"/>
    <n v="1407425717"/>
    <n v="1404833717"/>
    <d v="2014-08-07T10:35:17"/>
    <d v="2014-07-08T10:35:17"/>
    <b v="0"/>
    <n v="1"/>
    <b v="0"/>
    <s v="games/mobile games"/>
    <x v="6"/>
    <x v="21"/>
    <n v="1000"/>
    <n v="1"/>
    <m/>
    <m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d v="2016-06-05T01:21:33"/>
    <d v="2016-05-06T01:21:33"/>
    <b v="0"/>
    <n v="2"/>
    <b v="0"/>
    <s v="games/mobile games"/>
    <x v="6"/>
    <x v="21"/>
    <n v="952.38095238095241"/>
    <n v="10.5"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d v="2014-11-25T19:55:00"/>
    <d v="2014-09-26T18:55:00"/>
    <b v="0"/>
    <n v="3"/>
    <b v="0"/>
    <s v="games/mobile games"/>
    <x v="6"/>
    <x v="21"/>
    <n v="454.54545454545456"/>
    <n v="3.6666666666666665"/>
    <m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d v="2015-12-24T16:47:48"/>
    <d v="2015-11-24T16:47:48"/>
    <b v="0"/>
    <n v="0"/>
    <b v="0"/>
    <s v="games/mobile games"/>
    <x v="6"/>
    <x v="21"/>
    <s v="N/A"/>
    <s v="N/A"/>
    <m/>
    <m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d v="2016-12-31T21:46:11"/>
    <d v="2016-12-01T21:46:11"/>
    <b v="0"/>
    <n v="13"/>
    <b v="0"/>
    <s v="games/mobile games"/>
    <x v="6"/>
    <x v="21"/>
    <n v="6.9541029207232263"/>
    <n v="110.61538461538461"/>
    <m/>
    <m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d v="2014-07-31T04:46:21"/>
    <d v="2014-07-01T04:46:21"/>
    <b v="0"/>
    <n v="1"/>
    <b v="0"/>
    <s v="games/mobile games"/>
    <x v="6"/>
    <x v="21"/>
    <n v="150"/>
    <n v="20"/>
    <m/>
    <m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d v="2014-11-28T23:33:00"/>
    <d v="2014-11-15T01:50:28"/>
    <b v="0"/>
    <n v="1"/>
    <b v="0"/>
    <s v="games/mobile games"/>
    <x v="6"/>
    <x v="21"/>
    <n v="25000"/>
    <n v="1"/>
    <m/>
    <m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d v="2016-08-06T18:44:54"/>
    <d v="2016-07-07T18:44:54"/>
    <b v="0"/>
    <n v="1"/>
    <b v="0"/>
    <s v="games/mobile games"/>
    <x v="6"/>
    <x v="21"/>
    <n v="20"/>
    <n v="50"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d v="2015-12-19T11:07:09"/>
    <d v="2015-11-19T11:07:09"/>
    <b v="0"/>
    <n v="6"/>
    <b v="0"/>
    <s v="games/mobile games"/>
    <x v="6"/>
    <x v="21"/>
    <n v="15.518518518518519"/>
    <n v="45"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d v="2016-04-23T14:40:21"/>
    <d v="2016-03-24T14:40:21"/>
    <b v="0"/>
    <n v="39"/>
    <b v="0"/>
    <s v="games/mobile games"/>
    <x v="6"/>
    <x v="21"/>
    <n v="2.5316455696202533"/>
    <n v="253.2051282051282"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d v="2017-01-21T16:45:31"/>
    <d v="2017-01-01T16:45:31"/>
    <b v="0"/>
    <n v="4"/>
    <b v="0"/>
    <s v="games/mobile games"/>
    <x v="6"/>
    <x v="21"/>
    <n v="280"/>
    <n v="31.25"/>
    <m/>
    <m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d v="2015-01-01T03:20:26"/>
    <d v="2014-12-02T03:20:26"/>
    <b v="0"/>
    <n v="1"/>
    <b v="0"/>
    <s v="games/mobile games"/>
    <x v="6"/>
    <x v="21"/>
    <n v="1600"/>
    <n v="5"/>
    <m/>
    <m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d v="2015-08-06T06:05:21"/>
    <d v="2015-07-07T06:05:21"/>
    <b v="0"/>
    <n v="0"/>
    <b v="0"/>
    <s v="games/mobile games"/>
    <x v="6"/>
    <x v="21"/>
    <s v="N/A"/>
    <s v="N/A"/>
    <m/>
    <m/>
  </r>
  <r>
    <n v="1141"/>
    <s v="Arena Z - Zombie Survival"/>
    <s v="I think this will be a great game!"/>
    <n v="500"/>
    <n v="0"/>
    <x v="2"/>
    <s v="DE"/>
    <s v="EUR"/>
    <n v="1436460450"/>
    <n v="1433868450"/>
    <d v="2015-07-09T11:47:30"/>
    <d v="2015-06-09T11:47:30"/>
    <b v="0"/>
    <n v="0"/>
    <b v="0"/>
    <s v="games/mobile games"/>
    <x v="6"/>
    <x v="21"/>
    <s v="N/A"/>
    <s v="N/A"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d v="2015-02-16T19:08:47"/>
    <d v="2015-01-17T19:08:47"/>
    <b v="0"/>
    <n v="0"/>
    <b v="0"/>
    <s v="games/mobile games"/>
    <x v="6"/>
    <x v="21"/>
    <s v="N/A"/>
    <s v="N/A"/>
    <m/>
    <m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d v="2015-12-16T23:38:46"/>
    <d v="2015-11-16T23:38:46"/>
    <b v="0"/>
    <n v="8"/>
    <b v="0"/>
    <s v="games/mobile games"/>
    <x v="6"/>
    <x v="21"/>
    <n v="241.93548387096774"/>
    <n v="23.25"/>
    <m/>
    <m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d v="2015-04-28T23:22:00"/>
    <d v="2015-03-29T23:22:00"/>
    <b v="0"/>
    <n v="0"/>
    <b v="0"/>
    <s v="food/food trucks"/>
    <x v="2"/>
    <x v="8"/>
    <s v="N/A"/>
    <s v="N/A"/>
    <m/>
    <m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d v="2014-10-02T12:56:32"/>
    <d v="2014-08-03T12:56:32"/>
    <b v="0"/>
    <n v="1"/>
    <b v="0"/>
    <s v="food/food trucks"/>
    <x v="2"/>
    <x v="8"/>
    <n v="800"/>
    <n v="100"/>
    <m/>
    <m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d v="2014-05-02T17:52:53"/>
    <d v="2014-03-25T17:52:53"/>
    <b v="0"/>
    <n v="12"/>
    <b v="0"/>
    <s v="food/food trucks"/>
    <x v="2"/>
    <x v="8"/>
    <n v="11.320754716981131"/>
    <n v="44.166666666666664"/>
    <m/>
    <m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d v="2014-10-19T18:19:43"/>
    <d v="2014-08-20T18:19:43"/>
    <b v="0"/>
    <n v="0"/>
    <b v="0"/>
    <s v="food/food trucks"/>
    <x v="2"/>
    <x v="8"/>
    <s v="N/A"/>
    <s v="N/A"/>
    <m/>
    <m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d v="2016-12-01T00:06:21"/>
    <d v="2016-10-31T23:06:21"/>
    <b v="0"/>
    <n v="3"/>
    <b v="0"/>
    <s v="food/food trucks"/>
    <x v="2"/>
    <x v="8"/>
    <n v="205.47945205479451"/>
    <n v="24.333333333333332"/>
    <m/>
    <m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d v="2016-06-16T12:02:46"/>
    <d v="2016-05-17T12:02:46"/>
    <b v="0"/>
    <n v="2"/>
    <b v="0"/>
    <s v="food/food trucks"/>
    <x v="2"/>
    <x v="8"/>
    <n v="666.66666666666663"/>
    <n v="37.5"/>
    <m/>
    <m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d v="2016-01-08T17:54:35"/>
    <d v="2015-11-09T17:54:35"/>
    <b v="0"/>
    <n v="6"/>
    <b v="0"/>
    <s v="food/food trucks"/>
    <x v="2"/>
    <x v="8"/>
    <n v="9.9206349206349209"/>
    <n v="42"/>
    <m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d v="2015-09-06T21:27:43"/>
    <d v="2015-08-07T21:27:43"/>
    <b v="0"/>
    <n v="0"/>
    <b v="0"/>
    <s v="food/food trucks"/>
    <x v="2"/>
    <x v="8"/>
    <s v="N/A"/>
    <s v="N/A"/>
    <m/>
    <m/>
  </r>
  <r>
    <n v="1152"/>
    <s v="Peruvian King Food Truck"/>
    <s v="Peruvian food truck with an LA twist."/>
    <n v="16000"/>
    <n v="911"/>
    <x v="2"/>
    <s v="US"/>
    <s v="USD"/>
    <n v="1431709312"/>
    <n v="1429117312"/>
    <d v="2015-05-15T12:01:52"/>
    <d v="2015-04-15T12:01:52"/>
    <b v="0"/>
    <n v="15"/>
    <b v="0"/>
    <s v="food/food trucks"/>
    <x v="2"/>
    <x v="8"/>
    <n v="17.563117453347971"/>
    <n v="60.733333333333334"/>
    <m/>
    <m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d v="2015-06-18T12:08:25"/>
    <d v="2015-05-19T12:08:25"/>
    <b v="0"/>
    <n v="1"/>
    <b v="0"/>
    <s v="food/food trucks"/>
    <x v="2"/>
    <x v="8"/>
    <n v="160"/>
    <n v="50"/>
    <m/>
    <m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d v="2015-09-05T21:36:46"/>
    <d v="2015-08-06T21:36:46"/>
    <b v="0"/>
    <n v="3"/>
    <b v="0"/>
    <s v="food/food trucks"/>
    <x v="2"/>
    <x v="8"/>
    <n v="15.384615384615385"/>
    <n v="108.33333333333333"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d v="2014-08-14T13:20:08"/>
    <d v="2014-07-15T13:20:08"/>
    <b v="0"/>
    <n v="8"/>
    <b v="0"/>
    <s v="food/food trucks"/>
    <x v="2"/>
    <x v="8"/>
    <n v="132.97872340425531"/>
    <n v="23.5"/>
    <m/>
    <m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d v="2015-02-23T20:42:42"/>
    <d v="2015-01-24T20:42:42"/>
    <b v="0"/>
    <n v="0"/>
    <b v="0"/>
    <s v="food/food trucks"/>
    <x v="2"/>
    <x v="8"/>
    <s v="N/A"/>
    <s v="N/A"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d v="2014-12-05T11:04:40"/>
    <d v="2014-10-06T10:04:40"/>
    <b v="0"/>
    <n v="3"/>
    <b v="0"/>
    <s v="food/food trucks"/>
    <x v="2"/>
    <x v="8"/>
    <n v="66.225165562913901"/>
    <n v="50.333333333333336"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d v="2014-12-08T21:12:08"/>
    <d v="2014-11-08T21:12:08"/>
    <b v="0"/>
    <n v="3"/>
    <b v="0"/>
    <s v="food/food trucks"/>
    <x v="2"/>
    <x v="8"/>
    <n v="214.28571428571428"/>
    <n v="11.666666666666666"/>
    <m/>
    <m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d v="2015-06-30T10:45:00"/>
    <d v="2015-05-30T12:26:05"/>
    <b v="0"/>
    <n v="0"/>
    <b v="0"/>
    <s v="food/food trucks"/>
    <x v="2"/>
    <x v="8"/>
    <s v="N/A"/>
    <s v="N/A"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d v="2015-03-27T21:43:06"/>
    <d v="2015-02-25T22:43:06"/>
    <b v="0"/>
    <n v="19"/>
    <b v="0"/>
    <s v="food/food trucks"/>
    <x v="2"/>
    <x v="8"/>
    <n v="25.974025974025974"/>
    <n v="60.789473684210527"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d v="2015-05-19T10:06:29"/>
    <d v="2015-04-28T10:06:29"/>
    <b v="0"/>
    <n v="0"/>
    <b v="0"/>
    <s v="food/food trucks"/>
    <x v="2"/>
    <x v="8"/>
    <s v="N/A"/>
    <s v="N/A"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d v="2014-09-25T11:24:24"/>
    <d v="2014-08-25T11:24:24"/>
    <b v="0"/>
    <n v="2"/>
    <b v="0"/>
    <s v="food/food trucks"/>
    <x v="2"/>
    <x v="8"/>
    <n v="1714.2857142857142"/>
    <n v="17.5"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d v="2014-08-09T12:22:00"/>
    <d v="2014-07-10T12:22:00"/>
    <b v="0"/>
    <n v="0"/>
    <b v="0"/>
    <s v="food/food trucks"/>
    <x v="2"/>
    <x v="8"/>
    <s v="N/A"/>
    <s v="N/A"/>
    <m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d v="2016-06-18T12:23:02"/>
    <d v="2016-05-19T12:23:02"/>
    <b v="0"/>
    <n v="0"/>
    <b v="0"/>
    <s v="food/food trucks"/>
    <x v="2"/>
    <x v="8"/>
    <s v="N/A"/>
    <s v="N/A"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d v="2014-07-06T00:08:50"/>
    <d v="2014-06-02T00:08:50"/>
    <b v="0"/>
    <n v="25"/>
    <b v="0"/>
    <s v="food/food trucks"/>
    <x v="2"/>
    <x v="8"/>
    <n v="4.8297512678097076"/>
    <n v="82.82"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d v="2015-06-25T23:00:00"/>
    <d v="2015-05-26T06:39:02"/>
    <b v="0"/>
    <n v="8"/>
    <b v="0"/>
    <s v="food/food trucks"/>
    <x v="2"/>
    <x v="8"/>
    <n v="5.2246603970741905"/>
    <n v="358.875"/>
    <m/>
    <m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d v="2014-09-12T12:38:15"/>
    <d v="2014-08-12T12:38:15"/>
    <b v="0"/>
    <n v="16"/>
    <b v="0"/>
    <s v="food/food trucks"/>
    <x v="2"/>
    <x v="8"/>
    <n v="61.287027579162412"/>
    <n v="61.1875"/>
    <m/>
    <m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d v="2016-09-21T20:17:45"/>
    <d v="2016-08-22T20:17:45"/>
    <b v="0"/>
    <n v="3"/>
    <b v="0"/>
    <s v="food/food trucks"/>
    <x v="2"/>
    <x v="8"/>
    <n v="17.647058823529413"/>
    <n v="340"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d v="2015-02-22T03:29:23"/>
    <d v="2015-01-23T03:29:23"/>
    <b v="0"/>
    <n v="3"/>
    <b v="0"/>
    <s v="food/food trucks"/>
    <x v="2"/>
    <x v="8"/>
    <n v="588.23529411764707"/>
    <n v="5.666666666666667"/>
    <m/>
    <m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d v="2015-05-30T16:26:11"/>
    <d v="2015-04-30T16:26:11"/>
    <b v="0"/>
    <n v="2"/>
    <b v="0"/>
    <s v="food/food trucks"/>
    <x v="2"/>
    <x v="8"/>
    <n v="250"/>
    <n v="50"/>
    <m/>
    <m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d v="2014-11-13T15:18:47"/>
    <d v="2014-10-26T14:18:47"/>
    <b v="0"/>
    <n v="1"/>
    <b v="0"/>
    <s v="food/food trucks"/>
    <x v="2"/>
    <x v="8"/>
    <n v="1000"/>
    <n v="25"/>
    <m/>
    <m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d v="2014-08-20T11:22:32"/>
    <d v="2014-07-21T11:22:32"/>
    <b v="0"/>
    <n v="0"/>
    <b v="0"/>
    <s v="food/food trucks"/>
    <x v="2"/>
    <x v="8"/>
    <s v="N/A"/>
    <s v="N/A"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d v="2015-08-02T23:27:37"/>
    <d v="2015-06-28T23:27:37"/>
    <b v="0"/>
    <n v="1"/>
    <b v="0"/>
    <s v="food/food trucks"/>
    <x v="2"/>
    <x v="8"/>
    <n v="4166.666666666667"/>
    <n v="30"/>
    <m/>
    <m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d v="2016-05-08T15:12:07"/>
    <d v="2016-04-08T15:12:07"/>
    <b v="0"/>
    <n v="19"/>
    <b v="0"/>
    <s v="food/food trucks"/>
    <x v="2"/>
    <x v="8"/>
    <n v="16.930022573363431"/>
    <n v="46.631578947368418"/>
    <m/>
    <m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d v="2015-07-15T12:28:59"/>
    <d v="2015-06-15T12:28:59"/>
    <b v="0"/>
    <n v="9"/>
    <b v="0"/>
    <s v="food/food trucks"/>
    <x v="2"/>
    <x v="8"/>
    <n v="34.188034188034187"/>
    <n v="65"/>
    <m/>
    <m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d v="2017-03-06T08:00:00"/>
    <d v="2017-01-10T19:28:18"/>
    <b v="0"/>
    <n v="1"/>
    <b v="0"/>
    <s v="food/food trucks"/>
    <x v="2"/>
    <x v="8"/>
    <n v="17500"/>
    <n v="10"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d v="2014-10-15T10:51:36"/>
    <d v="2014-09-15T10:51:36"/>
    <b v="0"/>
    <n v="0"/>
    <b v="0"/>
    <s v="food/food trucks"/>
    <x v="2"/>
    <x v="8"/>
    <s v="N/A"/>
    <s v="N/A"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d v="2014-08-16T16:44:12"/>
    <d v="2014-07-17T16:44:12"/>
    <b v="0"/>
    <n v="1"/>
    <b v="0"/>
    <s v="food/food trucks"/>
    <x v="2"/>
    <x v="8"/>
    <n v="15000"/>
    <n v="5"/>
    <m/>
    <m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d v="2015-10-28T12:17:07"/>
    <d v="2015-09-28T12:17:07"/>
    <b v="0"/>
    <n v="5"/>
    <b v="0"/>
    <s v="food/food trucks"/>
    <x v="2"/>
    <x v="8"/>
    <n v="18.75"/>
    <n v="640"/>
    <m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d v="2014-06-28T14:21:54"/>
    <d v="2014-05-22T14:21:54"/>
    <b v="0"/>
    <n v="85"/>
    <b v="0"/>
    <s v="food/food trucks"/>
    <x v="2"/>
    <x v="8"/>
    <n v="8.5106382978723403"/>
    <n v="69.117647058823536"/>
    <m/>
    <m/>
  </r>
  <r>
    <n v="1181"/>
    <s v="Gringo Loco Tacos Food Truck"/>
    <s v="Bringing the best tacos to the streets of Chicago!"/>
    <n v="50000"/>
    <n v="4"/>
    <x v="2"/>
    <s v="US"/>
    <s v="USD"/>
    <n v="1425197321"/>
    <n v="1422605321"/>
    <d v="2015-03-01T03:08:41"/>
    <d v="2015-01-30T03:08:41"/>
    <b v="0"/>
    <n v="3"/>
    <b v="0"/>
    <s v="food/food trucks"/>
    <x v="2"/>
    <x v="8"/>
    <n v="12500"/>
    <n v="1.3333333333333333"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d v="2017-01-12T11:42:00"/>
    <d v="2016-12-24T14:51:28"/>
    <b v="0"/>
    <n v="4"/>
    <b v="0"/>
    <s v="food/food trucks"/>
    <x v="2"/>
    <x v="8"/>
    <n v="23.80952380952381"/>
    <n v="10.5"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d v="2016-11-01T22:59:00"/>
    <d v="2016-10-13T15:40:23"/>
    <b v="0"/>
    <n v="3"/>
    <b v="0"/>
    <s v="food/food trucks"/>
    <x v="2"/>
    <x v="8"/>
    <n v="25"/>
    <n v="33.333333333333336"/>
    <m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d v="2015-06-01T19:47:00"/>
    <d v="2015-05-02T20:40:09"/>
    <b v="0"/>
    <n v="30"/>
    <b v="1"/>
    <s v="music/electronic music"/>
    <x v="5"/>
    <x v="18"/>
    <n v="0.48650345260514755"/>
    <n v="106.2"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d v="2015-06-07T23:00:00"/>
    <d v="2015-05-06T15:45:49"/>
    <b v="0"/>
    <n v="111"/>
    <b v="1"/>
    <s v="photography/photobooks"/>
    <x v="8"/>
    <x v="22"/>
    <n v="0.9484066767830045"/>
    <n v="118.73873873873873"/>
    <m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d v="2015-06-01T17:42:00"/>
    <d v="2015-04-29T15:43:15"/>
    <b v="0"/>
    <n v="123"/>
    <b v="1"/>
    <s v="photography/photobooks"/>
    <x v="8"/>
    <x v="22"/>
    <n v="0.93691442848219864"/>
    <n v="65.081300813008127"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d v="2015-05-17T13:00:00"/>
    <d v="2015-04-15T16:28:43"/>
    <b v="0"/>
    <n v="70"/>
    <b v="1"/>
    <s v="photography/photobooks"/>
    <x v="8"/>
    <x v="22"/>
    <n v="0.96037756558006804"/>
    <n v="130.15714285714284"/>
    <m/>
    <m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d v="2016-12-28T11:49:00"/>
    <d v="2016-12-07T11:49:00"/>
    <b v="0"/>
    <n v="85"/>
    <b v="1"/>
    <s v="photography/photobooks"/>
    <x v="8"/>
    <x v="22"/>
    <n v="0.62285892245406416"/>
    <n v="37.776470588235291"/>
    <m/>
    <m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d v="2016-06-29T18:29:55"/>
    <d v="2016-06-08T18:29:55"/>
    <b v="0"/>
    <n v="86"/>
    <b v="1"/>
    <s v="photography/photobooks"/>
    <x v="8"/>
    <x v="22"/>
    <n v="0.92783505154639179"/>
    <n v="112.79069767441861"/>
    <m/>
    <m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d v="2014-08-31T10:58:45"/>
    <d v="2014-08-01T10:58:45"/>
    <b v="0"/>
    <n v="13"/>
    <b v="1"/>
    <s v="photography/photobooks"/>
    <x v="8"/>
    <x v="22"/>
    <n v="0.7407407407407407"/>
    <n v="51.92307692307692"/>
    <m/>
    <m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d v="2016-03-20T08:29:20"/>
    <d v="2016-02-19T09:29:20"/>
    <b v="0"/>
    <n v="33"/>
    <b v="1"/>
    <s v="photography/photobooks"/>
    <x v="8"/>
    <x v="22"/>
    <n v="0.91680814940577249"/>
    <n v="89.242424242424249"/>
    <m/>
    <m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d v="2017-02-11T07:09:38"/>
    <d v="2017-01-12T07:09:38"/>
    <b v="0"/>
    <n v="15"/>
    <b v="1"/>
    <s v="photography/photobooks"/>
    <x v="8"/>
    <x v="22"/>
    <n v="0.34482758620689657"/>
    <n v="19.333333333333332"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d v="2016-04-09T12:37:33"/>
    <d v="2016-02-09T13:37:33"/>
    <b v="0"/>
    <n v="273"/>
    <b v="1"/>
    <s v="photography/photobooks"/>
    <x v="8"/>
    <x v="22"/>
    <n v="0.96193486326783018"/>
    <n v="79.967032967032964"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d v="2015-04-08T06:42:59"/>
    <d v="2015-03-09T06:42:59"/>
    <b v="0"/>
    <n v="714"/>
    <b v="1"/>
    <s v="photography/photobooks"/>
    <x v="8"/>
    <x v="22"/>
    <n v="0.3103277060575968"/>
    <n v="56.414565826330531"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d v="2015-12-20T04:00:00"/>
    <d v="2015-10-21T03:20:53"/>
    <b v="0"/>
    <n v="170"/>
    <b v="1"/>
    <s v="photography/photobooks"/>
    <x v="8"/>
    <x v="22"/>
    <n v="0.7407407407407407"/>
    <n v="79.411764705882348"/>
    <m/>
    <m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d v="2015-12-18T14:38:59"/>
    <d v="2015-11-18T14:38:59"/>
    <b v="0"/>
    <n v="512"/>
    <b v="1"/>
    <s v="photography/photobooks"/>
    <x v="8"/>
    <x v="22"/>
    <n v="0.37049339499706163"/>
    <n v="76.439453125"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d v="2016-06-13T00:59:00"/>
    <d v="2016-05-13T10:57:14"/>
    <b v="0"/>
    <n v="314"/>
    <b v="1"/>
    <s v="photography/photobooks"/>
    <x v="8"/>
    <x v="22"/>
    <n v="0.39479917881770804"/>
    <n v="121"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d v="2015-12-30T22:00:00"/>
    <d v="2015-11-25T09:51:26"/>
    <b v="0"/>
    <n v="167"/>
    <b v="1"/>
    <s v="photography/photobooks"/>
    <x v="8"/>
    <x v="22"/>
    <n v="0.38372985418265543"/>
    <n v="54.616766467065865"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d v="2015-07-08T13:30:00"/>
    <d v="2015-06-06T13:30:00"/>
    <b v="0"/>
    <n v="9"/>
    <b v="1"/>
    <s v="photography/photobooks"/>
    <x v="8"/>
    <x v="22"/>
    <n v="0.98700334199777195"/>
    <n v="299.22222222222223"/>
    <m/>
    <m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d v="2015-04-16T06:27:36"/>
    <d v="2015-03-26T06:27:36"/>
    <b v="0"/>
    <n v="103"/>
    <b v="1"/>
    <s v="photography/photobooks"/>
    <x v="8"/>
    <x v="22"/>
    <n v="0.7961519323270857"/>
    <n v="58.533980582524272"/>
    <m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d v="2016-07-15T09:34:06"/>
    <d v="2016-06-15T09:34:06"/>
    <b v="0"/>
    <n v="111"/>
    <b v="1"/>
    <s v="photography/photobooks"/>
    <x v="8"/>
    <x v="22"/>
    <n v="0.97620182647361731"/>
    <n v="55.371801801801809"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d v="2015-06-27T01:55:54"/>
    <d v="2015-05-28T01:55:54"/>
    <b v="0"/>
    <n v="271"/>
    <b v="1"/>
    <s v="photography/photobooks"/>
    <x v="8"/>
    <x v="22"/>
    <n v="0.50189717130754252"/>
    <n v="183.80442804428046"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d v="2015-05-31T09:45:27"/>
    <d v="2015-05-01T09:45:27"/>
    <b v="0"/>
    <n v="101"/>
    <b v="1"/>
    <s v="photography/photobooks"/>
    <x v="8"/>
    <x v="22"/>
    <n v="0.9760479041916168"/>
    <n v="165.34653465346534"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d v="2015-12-04T00:00:00"/>
    <d v="2015-10-20T12:57:13"/>
    <b v="0"/>
    <n v="57"/>
    <b v="1"/>
    <s v="photography/photobooks"/>
    <x v="8"/>
    <x v="22"/>
    <n v="0.97138160352686242"/>
    <n v="234.78947368421052"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d v="2015-06-13T07:09:11"/>
    <d v="2015-05-14T07:09:11"/>
    <b v="0"/>
    <n v="62"/>
    <b v="1"/>
    <s v="photography/photobooks"/>
    <x v="8"/>
    <x v="22"/>
    <n v="0.99145820622330694"/>
    <n v="211.48387096774192"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d v="2017-03-11T08:29:00"/>
    <d v="2017-02-06T13:37:33"/>
    <b v="0"/>
    <n v="32"/>
    <b v="1"/>
    <s v="photography/photobooks"/>
    <x v="8"/>
    <x v="22"/>
    <n v="0.86956521739130432"/>
    <n v="32.34375"/>
    <m/>
    <m/>
  </r>
  <r>
    <n v="1207"/>
    <s v="ITALIANA"/>
    <s v="A humanistic photo book about ancestral &amp; post-modern Italy."/>
    <n v="16700"/>
    <n v="17396"/>
    <x v="0"/>
    <s v="IT"/>
    <s v="EUR"/>
    <n v="1459418400"/>
    <n v="1456827573"/>
    <d v="2016-03-31T05:00:00"/>
    <d v="2016-03-01T05:19:33"/>
    <b v="0"/>
    <n v="141"/>
    <b v="1"/>
    <s v="photography/photobooks"/>
    <x v="8"/>
    <x v="22"/>
    <n v="0.95999080248332946"/>
    <n v="123.37588652482269"/>
    <m/>
    <m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d v="2016-03-24T11:01:04"/>
    <d v="2016-02-23T12:01:04"/>
    <b v="0"/>
    <n v="75"/>
    <b v="1"/>
    <s v="photography/photobooks"/>
    <x v="8"/>
    <x v="22"/>
    <n v="0.64391500321957507"/>
    <n v="207.06666666666666"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d v="2017-02-25T15:18:25"/>
    <d v="2017-01-26T15:18:25"/>
    <b v="0"/>
    <n v="46"/>
    <b v="1"/>
    <s v="photography/photobooks"/>
    <x v="8"/>
    <x v="22"/>
    <n v="0.94339622641509435"/>
    <n v="138.2608695652174"/>
    <m/>
    <m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d v="2015-05-31T16:00:00"/>
    <d v="2015-05-08T17:36:12"/>
    <b v="0"/>
    <n v="103"/>
    <b v="1"/>
    <s v="photography/photobooks"/>
    <x v="8"/>
    <x v="22"/>
    <n v="0.39321314118317835"/>
    <n v="493.81553398058253"/>
    <m/>
    <m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d v="2016-06-09T15:47:41"/>
    <d v="2016-05-25T15:47:41"/>
    <b v="0"/>
    <n v="6"/>
    <b v="1"/>
    <s v="photography/photobooks"/>
    <x v="8"/>
    <x v="22"/>
    <n v="0.98911968348170132"/>
    <n v="168.5"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d v="2015-11-26T20:00:00"/>
    <d v="2015-11-10T17:48:15"/>
    <b v="0"/>
    <n v="83"/>
    <b v="1"/>
    <s v="photography/photobooks"/>
    <x v="8"/>
    <x v="22"/>
    <n v="0.77495350278983266"/>
    <n v="38.867469879518069"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d v="2017-01-31T13:08:20"/>
    <d v="2016-12-27T13:08:20"/>
    <b v="0"/>
    <n v="108"/>
    <b v="1"/>
    <s v="photography/photobooks"/>
    <x v="8"/>
    <x v="22"/>
    <n v="0.97817908201655379"/>
    <n v="61.527777777777779"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d v="2015-06-09T15:10:05"/>
    <d v="2015-04-10T15:10:05"/>
    <b v="0"/>
    <n v="25"/>
    <b v="1"/>
    <s v="photography/photobooks"/>
    <x v="8"/>
    <x v="22"/>
    <n v="0.75872534142640369"/>
    <n v="105.44"/>
    <m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d v="2014-05-30T17:09:16"/>
    <d v="2014-04-30T17:09:16"/>
    <b v="0"/>
    <n v="549"/>
    <b v="1"/>
    <s v="photography/photobooks"/>
    <x v="8"/>
    <x v="22"/>
    <n v="0.12721348279730235"/>
    <n v="71.592003642987251"/>
    <m/>
    <m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d v="2015-10-02T18:03:00"/>
    <d v="2015-08-31T09:47:37"/>
    <b v="0"/>
    <n v="222"/>
    <b v="1"/>
    <s v="photography/photobooks"/>
    <x v="8"/>
    <x v="22"/>
    <n v="0.68634179821551133"/>
    <n v="91.882882882882882"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d v="2016-07-14T14:25:40"/>
    <d v="2016-06-14T14:25:40"/>
    <b v="0"/>
    <n v="183"/>
    <b v="1"/>
    <s v="photography/photobooks"/>
    <x v="8"/>
    <x v="22"/>
    <n v="0.97465886939571145"/>
    <n v="148.57377049180329"/>
    <m/>
    <m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d v="2015-10-31T22:00:00"/>
    <d v="2015-10-01T10:53:20"/>
    <b v="0"/>
    <n v="89"/>
    <b v="1"/>
    <s v="photography/photobooks"/>
    <x v="8"/>
    <x v="22"/>
    <n v="0.58045791680103187"/>
    <n v="174.2134831460674"/>
    <m/>
    <m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d v="2016-10-20T06:05:13"/>
    <d v="2016-09-20T06:05:13"/>
    <b v="0"/>
    <n v="253"/>
    <b v="1"/>
    <s v="photography/photobooks"/>
    <x v="8"/>
    <x v="22"/>
    <n v="0.62826621580079922"/>
    <n v="102.86166007905139"/>
    <m/>
    <m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d v="2015-08-25T10:05:12"/>
    <d v="2015-07-26T10:05:12"/>
    <b v="0"/>
    <n v="140"/>
    <b v="1"/>
    <s v="photography/photobooks"/>
    <x v="8"/>
    <x v="22"/>
    <n v="0.9637006103437199"/>
    <n v="111.17857142857143"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d v="2016-12-03T19:00:00"/>
    <d v="2016-11-06T06:24:48"/>
    <b v="0"/>
    <n v="103"/>
    <b v="1"/>
    <s v="photography/photobooks"/>
    <x v="8"/>
    <x v="22"/>
    <n v="0.89758915712298193"/>
    <n v="23.796213592233013"/>
    <m/>
    <m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d v="2016-03-31T23:00:00"/>
    <d v="2016-03-01T12:17:27"/>
    <b v="0"/>
    <n v="138"/>
    <b v="1"/>
    <s v="photography/photobooks"/>
    <x v="8"/>
    <x v="22"/>
    <n v="0.35666518056174767"/>
    <n v="81.268115942028984"/>
    <m/>
    <m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d v="2016-11-10T00:15:09"/>
    <d v="2016-10-10T23:15:09"/>
    <b v="0"/>
    <n v="191"/>
    <b v="1"/>
    <s v="photography/photobooks"/>
    <x v="8"/>
    <x v="22"/>
    <n v="0.89201243411271791"/>
    <n v="116.21465968586388"/>
    <m/>
    <m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d v="2012-07-14T00:19:03"/>
    <d v="2012-06-14T00:19:03"/>
    <b v="0"/>
    <n v="38"/>
    <b v="1"/>
    <s v="music/indie rock"/>
    <x v="5"/>
    <x v="19"/>
    <n v="0.73099415204678364"/>
    <n v="54"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d v="2013-10-22T16:44:38"/>
    <d v="2013-08-23T16:44:38"/>
    <b v="0"/>
    <n v="3"/>
    <b v="0"/>
    <s v="music/world music"/>
    <x v="5"/>
    <x v="23"/>
    <n v="22.727272727272727"/>
    <n v="44"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d v="2014-04-20T20:00:00"/>
    <d v="2014-03-17T15:59:41"/>
    <b v="0"/>
    <n v="40"/>
    <b v="0"/>
    <s v="music/world music"/>
    <x v="5"/>
    <x v="23"/>
    <n v="25.81311306143521"/>
    <n v="48.424999999999997"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d v="2014-08-07T02:00:00"/>
    <d v="2014-07-07T17:03:36"/>
    <b v="0"/>
    <n v="0"/>
    <b v="0"/>
    <s v="music/world music"/>
    <x v="5"/>
    <x v="23"/>
    <s v="N/A"/>
    <s v="N/A"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d v="2011-09-28T12:30:08"/>
    <d v="2011-07-30T12:30:08"/>
    <b v="0"/>
    <n v="24"/>
    <b v="0"/>
    <s v="music/world music"/>
    <x v="5"/>
    <x v="23"/>
    <n v="3.4129692832764507"/>
    <n v="61.041666666666664"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d v="2012-04-16T11:00:00"/>
    <d v="2012-03-17T06:02:07"/>
    <b v="0"/>
    <n v="1"/>
    <b v="0"/>
    <s v="music/world music"/>
    <x v="5"/>
    <x v="23"/>
    <n v="110"/>
    <n v="25"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d v="2011-02-24T18:20:30"/>
    <d v="2011-01-25T18:20:30"/>
    <b v="0"/>
    <n v="0"/>
    <b v="0"/>
    <s v="music/world music"/>
    <x v="5"/>
    <x v="23"/>
    <s v="N/A"/>
    <s v="N/A"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d v="2015-08-27T20:00:00"/>
    <d v="2015-07-08T17:36:08"/>
    <b v="0"/>
    <n v="0"/>
    <b v="0"/>
    <s v="music/world music"/>
    <x v="5"/>
    <x v="23"/>
    <s v="N/A"/>
    <s v="N/A"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d v="2013-10-06T15:21:10"/>
    <d v="2013-08-20T15:21:10"/>
    <b v="0"/>
    <n v="1"/>
    <b v="0"/>
    <s v="music/world music"/>
    <x v="5"/>
    <x v="23"/>
    <n v="125"/>
    <n v="40"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d v="2012-02-21T17:46:14"/>
    <d v="2012-01-31T17:46:14"/>
    <b v="0"/>
    <n v="6"/>
    <b v="0"/>
    <s v="music/world music"/>
    <x v="5"/>
    <x v="23"/>
    <n v="8.6206896551724146"/>
    <n v="19.333333333333332"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d v="2015-02-02T13:55:42"/>
    <d v="2015-01-03T13:55:42"/>
    <b v="0"/>
    <n v="0"/>
    <b v="0"/>
    <s v="music/world music"/>
    <x v="5"/>
    <x v="23"/>
    <s v="N/A"/>
    <s v="N/A"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d v="2013-12-14T22:14:59"/>
    <d v="2013-11-04T22:14:59"/>
    <b v="0"/>
    <n v="6"/>
    <b v="0"/>
    <s v="music/world music"/>
    <x v="5"/>
    <x v="23"/>
    <n v="35.876190476190473"/>
    <n v="35"/>
    <m/>
    <m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d v="2012-07-28T11:00:00"/>
    <d v="2012-07-20T11:19:24"/>
    <b v="0"/>
    <n v="0"/>
    <b v="0"/>
    <s v="music/world music"/>
    <x v="5"/>
    <x v="23"/>
    <s v="N/A"/>
    <s v="N/A"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d v="2012-08-24T01:47:45"/>
    <d v="2012-08-04T01:47:45"/>
    <b v="0"/>
    <n v="0"/>
    <b v="0"/>
    <s v="music/world music"/>
    <x v="5"/>
    <x v="23"/>
    <s v="N/A"/>
    <s v="N/A"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d v="2011-08-06T09:38:56"/>
    <d v="2011-07-07T09:38:56"/>
    <b v="0"/>
    <n v="3"/>
    <b v="0"/>
    <s v="music/world music"/>
    <x v="5"/>
    <x v="23"/>
    <n v="5.617977528089888"/>
    <n v="59.333333333333336"/>
    <m/>
    <m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d v="2012-01-05T18:06:07"/>
    <d v="2011-12-06T18:06:07"/>
    <b v="0"/>
    <n v="0"/>
    <b v="0"/>
    <s v="music/world music"/>
    <x v="5"/>
    <x v="23"/>
    <s v="N/A"/>
    <s v="N/A"/>
    <m/>
    <m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d v="2013-07-12T16:51:00"/>
    <d v="2013-05-14T19:57:37"/>
    <b v="0"/>
    <n v="8"/>
    <b v="0"/>
    <s v="music/world music"/>
    <x v="5"/>
    <x v="23"/>
    <n v="33.19502074688797"/>
    <n v="30.125"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d v="2014-11-03T00:59:00"/>
    <d v="2014-10-11T15:06:20"/>
    <b v="0"/>
    <n v="34"/>
    <b v="0"/>
    <s v="music/world music"/>
    <x v="5"/>
    <x v="23"/>
    <n v="1.9708316909735908"/>
    <n v="74.617647058823536"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d v="2011-09-11T08:18:00"/>
    <d v="2011-08-26T22:58:22"/>
    <b v="0"/>
    <n v="1"/>
    <b v="0"/>
    <s v="music/world music"/>
    <x v="5"/>
    <x v="23"/>
    <n v="182.2"/>
    <n v="5"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d v="2011-07-08T16:00:00"/>
    <d v="2011-05-08T16:06:11"/>
    <b v="0"/>
    <n v="38"/>
    <b v="0"/>
    <s v="music/world music"/>
    <x v="5"/>
    <x v="23"/>
    <n v="7.0963926670609103"/>
    <n v="44.5"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d v="2013-04-22T16:00:00"/>
    <d v="2013-03-22T14:48:43"/>
    <b v="1"/>
    <n v="45"/>
    <b v="1"/>
    <s v="music/rock"/>
    <x v="5"/>
    <x v="13"/>
    <n v="0.96339113680154143"/>
    <n v="46.133333333333333"/>
    <m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d v="2014-06-14T09:23:54"/>
    <d v="2014-05-15T09:23:54"/>
    <b v="1"/>
    <n v="17"/>
    <b v="1"/>
    <s v="music/rock"/>
    <x v="5"/>
    <x v="13"/>
    <n v="0.83160083160083165"/>
    <n v="141.47058823529412"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d v="2011-12-05T21:02:29"/>
    <d v="2011-10-21T20:02:29"/>
    <b v="1"/>
    <n v="31"/>
    <b v="1"/>
    <s v="music/rock"/>
    <x v="5"/>
    <x v="13"/>
    <n v="0.85470085470085466"/>
    <n v="75.483870967741936"/>
    <m/>
    <m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d v="2013-05-06T02:00:55"/>
    <d v="2013-04-06T02:00:55"/>
    <b v="1"/>
    <n v="50"/>
    <b v="1"/>
    <s v="music/rock"/>
    <x v="5"/>
    <x v="13"/>
    <n v="0.81871345029239762"/>
    <n v="85.5"/>
    <m/>
    <m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d v="2014-06-13T01:59:00"/>
    <d v="2014-05-08T10:45:53"/>
    <b v="1"/>
    <n v="59"/>
    <b v="1"/>
    <s v="music/rock"/>
    <x v="5"/>
    <x v="13"/>
    <n v="0.65945660775520976"/>
    <n v="64.254237288135599"/>
    <m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d v="2012-07-07T12:46:51"/>
    <d v="2012-06-07T12:46:51"/>
    <b v="1"/>
    <n v="81"/>
    <b v="1"/>
    <s v="music/rock"/>
    <x v="5"/>
    <x v="13"/>
    <n v="0.9574875526618154"/>
    <n v="64.46913580246914"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d v="2014-09-06T10:25:31"/>
    <d v="2014-07-23T10:25:31"/>
    <b v="1"/>
    <n v="508"/>
    <b v="1"/>
    <s v="music/rock"/>
    <x v="5"/>
    <x v="13"/>
    <n v="0.49961696033041336"/>
    <n v="118.2007874015748"/>
    <m/>
    <m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d v="2011-09-25T14:32:47"/>
    <d v="2011-07-27T14:32:47"/>
    <b v="1"/>
    <n v="74"/>
    <b v="1"/>
    <s v="music/rock"/>
    <x v="5"/>
    <x v="13"/>
    <n v="0.98231827111984282"/>
    <n v="82.540540540540547"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d v="2013-10-24T18:42:49"/>
    <d v="2013-09-26T18:42:49"/>
    <b v="1"/>
    <n v="141"/>
    <b v="1"/>
    <s v="music/rock"/>
    <x v="5"/>
    <x v="13"/>
    <n v="0.72644250726442505"/>
    <n v="34.170212765957444"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d v="2014-09-03T13:48:27"/>
    <d v="2014-08-04T13:48:27"/>
    <b v="1"/>
    <n v="711"/>
    <b v="1"/>
    <s v="music/rock"/>
    <x v="5"/>
    <x v="13"/>
    <n v="3.2912795573360648E-4"/>
    <n v="42.73322081575246"/>
    <m/>
    <m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d v="2010-12-31T23:59:00"/>
    <d v="2010-11-05T09:54:46"/>
    <b v="1"/>
    <n v="141"/>
    <b v="1"/>
    <s v="music/rock"/>
    <x v="5"/>
    <x v="13"/>
    <n v="0.50288973954814986"/>
    <n v="94.489361702127653"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d v="2013-12-01T16:17:32"/>
    <d v="2013-11-01T15:17:32"/>
    <b v="1"/>
    <n v="109"/>
    <b v="1"/>
    <s v="music/rock"/>
    <x v="5"/>
    <x v="13"/>
    <n v="0.49415252841377039"/>
    <n v="55.697247706422019"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d v="2012-02-12T17:03:51"/>
    <d v="2012-01-13T17:03:51"/>
    <b v="1"/>
    <n v="361"/>
    <b v="1"/>
    <s v="music/rock"/>
    <x v="5"/>
    <x v="13"/>
    <n v="0.84771792920594546"/>
    <n v="98.030831024930734"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d v="2011-04-02T20:03:10"/>
    <d v="2011-02-12T21:03:10"/>
    <b v="1"/>
    <n v="176"/>
    <b v="1"/>
    <s v="music/rock"/>
    <x v="5"/>
    <x v="13"/>
    <n v="0.33929673041332509"/>
    <n v="92.102272727272734"/>
    <m/>
    <m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d v="2013-08-31T09:40:12"/>
    <d v="2013-08-01T09:40:12"/>
    <b v="1"/>
    <n v="670"/>
    <b v="1"/>
    <s v="music/rock"/>
    <x v="5"/>
    <x v="13"/>
    <n v="0.46916124915746454"/>
    <n v="38.175462686567165"/>
    <m/>
    <m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d v="2014-06-08T22:59:00"/>
    <d v="2014-05-07T18:17:44"/>
    <b v="1"/>
    <n v="96"/>
    <b v="1"/>
    <s v="music/rock"/>
    <x v="5"/>
    <x v="13"/>
    <n v="0.95932463545663849"/>
    <n v="27.145833333333332"/>
    <m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d v="2014-02-26T15:13:40"/>
    <d v="2014-01-27T15:13:40"/>
    <b v="1"/>
    <n v="74"/>
    <b v="1"/>
    <s v="music/rock"/>
    <x v="5"/>
    <x v="13"/>
    <n v="0.87976539589442815"/>
    <n v="50.689189189189186"/>
    <m/>
    <m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d v="2014-01-29T03:13:47"/>
    <d v="2013-12-30T03:13:47"/>
    <b v="1"/>
    <n v="52"/>
    <b v="1"/>
    <s v="music/rock"/>
    <x v="5"/>
    <x v="13"/>
    <n v="0.98765432098765427"/>
    <n v="38.942307692307693"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d v="2014-02-16T13:18:12"/>
    <d v="2014-01-17T13:18:12"/>
    <b v="1"/>
    <n v="105"/>
    <b v="1"/>
    <s v="music/rock"/>
    <x v="5"/>
    <x v="13"/>
    <n v="0.79735034347399414"/>
    <n v="77.638095238095232"/>
    <m/>
    <m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d v="2014-03-28T20:00:00"/>
    <d v="2014-02-21T21:01:10"/>
    <b v="1"/>
    <n v="41"/>
    <b v="1"/>
    <s v="music/rock"/>
    <x v="5"/>
    <x v="13"/>
    <n v="0.84033613445378152"/>
    <n v="43.536585365853661"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d v="2013-10-29T10:54:43"/>
    <d v="2013-09-30T10:54:43"/>
    <b v="1"/>
    <n v="34"/>
    <b v="1"/>
    <s v="music/rock"/>
    <x v="5"/>
    <x v="13"/>
    <n v="0.60073937153419599"/>
    <n v="31.823529411764707"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d v="2010-11-30T10:43:35"/>
    <d v="2010-10-14T10:43:35"/>
    <b v="1"/>
    <n v="66"/>
    <b v="1"/>
    <s v="music/rock"/>
    <x v="5"/>
    <x v="13"/>
    <n v="0.83929432133462178"/>
    <n v="63.184393939393942"/>
    <m/>
    <m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d v="2014-01-11T16:02:25"/>
    <d v="2013-12-12T16:02:25"/>
    <b v="1"/>
    <n v="50"/>
    <b v="1"/>
    <s v="music/rock"/>
    <x v="5"/>
    <x v="13"/>
    <n v="0.99528548978522791"/>
    <n v="190.9"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d v="2013-07-24T09:02:38"/>
    <d v="2013-06-24T09:02:38"/>
    <b v="1"/>
    <n v="159"/>
    <b v="1"/>
    <s v="music/rock"/>
    <x v="5"/>
    <x v="13"/>
    <n v="0.98231827111984282"/>
    <n v="140.85534591194968"/>
    <m/>
    <m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d v="2013-09-20T15:17:27"/>
    <d v="2013-08-21T15:17:27"/>
    <b v="1"/>
    <n v="182"/>
    <b v="1"/>
    <s v="music/rock"/>
    <x v="5"/>
    <x v="13"/>
    <n v="0.8571428571428571"/>
    <n v="76.92307692307692"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d v="2016-04-15T19:00:00"/>
    <d v="2016-03-16T14:45:12"/>
    <b v="1"/>
    <n v="206"/>
    <b v="1"/>
    <s v="music/rock"/>
    <x v="5"/>
    <x v="13"/>
    <n v="0.92039557426808971"/>
    <n v="99.15533980582525"/>
    <m/>
    <m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d v="2012-03-25T14:34:02"/>
    <d v="2012-01-25T15:34:02"/>
    <b v="1"/>
    <n v="169"/>
    <b v="1"/>
    <s v="music/rock"/>
    <x v="5"/>
    <x v="13"/>
    <n v="0.87168758716875872"/>
    <n v="67.881656804733723"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d v="2013-11-13T12:24:19"/>
    <d v="2013-10-14T11:24:19"/>
    <b v="1"/>
    <n v="31"/>
    <b v="1"/>
    <s v="music/rock"/>
    <x v="5"/>
    <x v="13"/>
    <n v="0.98231827111984282"/>
    <n v="246.29032258064515"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d v="2010-06-14T23:00:00"/>
    <d v="2010-04-06T12:52:59"/>
    <b v="1"/>
    <n v="28"/>
    <b v="1"/>
    <s v="music/rock"/>
    <x v="5"/>
    <x v="13"/>
    <n v="0.94339622641509435"/>
    <n v="189.28571428571428"/>
    <m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d v="2014-08-31T12:31:31"/>
    <d v="2014-08-01T12:31:31"/>
    <b v="1"/>
    <n v="54"/>
    <b v="1"/>
    <s v="music/rock"/>
    <x v="5"/>
    <x v="13"/>
    <n v="0.96618357487922701"/>
    <n v="76.666666666666671"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d v="2012-08-30T11:33:45"/>
    <d v="2012-07-26T11:33:45"/>
    <b v="1"/>
    <n v="467"/>
    <b v="1"/>
    <s v="music/rock"/>
    <x v="5"/>
    <x v="13"/>
    <n v="0.64526386646238476"/>
    <n v="82.963254817987149"/>
    <m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d v="2013-08-07T15:49:47"/>
    <d v="2013-07-03T15:49:47"/>
    <b v="1"/>
    <n v="389"/>
    <b v="1"/>
    <s v="music/rock"/>
    <x v="5"/>
    <x v="13"/>
    <n v="0.61674842009613051"/>
    <n v="62.522107969151669"/>
    <m/>
    <m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d v="2009-08-31T23:00:00"/>
    <d v="2009-07-13T11:54:07"/>
    <b v="1"/>
    <n v="68"/>
    <b v="1"/>
    <s v="music/rock"/>
    <x v="5"/>
    <x v="13"/>
    <n v="0.95766177301500655"/>
    <n v="46.06808823529412"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d v="2012-09-04T08:29:07"/>
    <d v="2012-07-31T08:29:07"/>
    <b v="1"/>
    <n v="413"/>
    <b v="1"/>
    <s v="music/rock"/>
    <x v="5"/>
    <x v="13"/>
    <n v="0.94229096060281492"/>
    <n v="38.543946731234868"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d v="2014-06-24T21:00:00"/>
    <d v="2014-05-27T08:19:26"/>
    <b v="1"/>
    <n v="190"/>
    <b v="1"/>
    <s v="music/rock"/>
    <x v="5"/>
    <x v="13"/>
    <n v="0.64541753549796443"/>
    <n v="53.005263157894738"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d v="2014-03-23T20:22:50"/>
    <d v="2014-02-11T21:22:50"/>
    <b v="1"/>
    <n v="189"/>
    <b v="1"/>
    <s v="music/rock"/>
    <x v="5"/>
    <x v="13"/>
    <n v="0.90275869381290041"/>
    <n v="73.355396825396824"/>
    <m/>
    <m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d v="2011-03-01T13:10:54"/>
    <d v="2010-12-01T13:10:54"/>
    <b v="1"/>
    <n v="130"/>
    <b v="1"/>
    <s v="music/rock"/>
    <x v="5"/>
    <x v="13"/>
    <n v="0.90161677920847672"/>
    <n v="127.97523076923076"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d v="2013-07-28T12:50:36"/>
    <d v="2013-07-08T12:50:36"/>
    <b v="1"/>
    <n v="74"/>
    <b v="1"/>
    <s v="music/rock"/>
    <x v="5"/>
    <x v="13"/>
    <n v="0.90322580645161288"/>
    <n v="104.72972972972973"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d v="2013-12-08T23:59:00"/>
    <d v="2013-11-08T06:24:15"/>
    <b v="1"/>
    <n v="274"/>
    <b v="1"/>
    <s v="music/rock"/>
    <x v="5"/>
    <x v="13"/>
    <n v="0.80897422068816738"/>
    <n v="67.671532846715323"/>
    <m/>
    <m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d v="2013-03-10T23:00:00"/>
    <d v="2013-02-15T12:13:09"/>
    <b v="1"/>
    <n v="22"/>
    <b v="1"/>
    <s v="music/rock"/>
    <x v="5"/>
    <x v="13"/>
    <n v="0.4738213693437574"/>
    <n v="95.931818181818187"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d v="2016-07-04T20:11:47"/>
    <d v="2016-06-13T20:11:47"/>
    <b v="0"/>
    <n v="20"/>
    <b v="1"/>
    <s v="theater/plays"/>
    <x v="1"/>
    <x v="7"/>
    <n v="0.99360120821906917"/>
    <n v="25.161000000000001"/>
    <m/>
    <m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d v="2015-06-20T08:59:35"/>
    <d v="2015-06-05T08:59:35"/>
    <b v="0"/>
    <n v="63"/>
    <b v="1"/>
    <s v="theater/plays"/>
    <x v="1"/>
    <x v="7"/>
    <n v="0.98376783079193308"/>
    <n v="32.269841269841272"/>
    <m/>
    <m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d v="2015-02-17T09:00:00"/>
    <d v="2015-02-04T04:13:47"/>
    <b v="0"/>
    <n v="20"/>
    <b v="1"/>
    <s v="theater/plays"/>
    <x v="1"/>
    <x v="7"/>
    <n v="0.92307692307692313"/>
    <n v="81.25"/>
    <m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d v="2015-06-12T09:54:16"/>
    <d v="2015-04-13T09:54:16"/>
    <b v="0"/>
    <n v="25"/>
    <b v="1"/>
    <s v="theater/plays"/>
    <x v="1"/>
    <x v="7"/>
    <n v="0.41322314049586778"/>
    <n v="24.2"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d v="2016-08-09T23:00:00"/>
    <d v="2016-07-09T22:42:43"/>
    <b v="0"/>
    <n v="61"/>
    <b v="1"/>
    <s v="theater/plays"/>
    <x v="1"/>
    <x v="7"/>
    <n v="0.99552015928322546"/>
    <n v="65.868852459016395"/>
    <m/>
    <m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d v="2017-01-03T22:14:05"/>
    <d v="2016-12-04T22:14:05"/>
    <b v="0"/>
    <n v="52"/>
    <b v="1"/>
    <s v="theater/plays"/>
    <x v="1"/>
    <x v="7"/>
    <n v="0.79957356076759056"/>
    <n v="36.07692307692308"/>
    <m/>
    <m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d v="2015-04-23T01:59:00"/>
    <d v="2015-03-23T09:45:31"/>
    <b v="0"/>
    <n v="86"/>
    <b v="1"/>
    <s v="theater/plays"/>
    <x v="1"/>
    <x v="7"/>
    <n v="0.92105263157894735"/>
    <n v="44.186046511627907"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d v="2015-04-07T02:00:00"/>
    <d v="2015-03-01T10:39:51"/>
    <b v="0"/>
    <n v="42"/>
    <b v="1"/>
    <s v="theater/plays"/>
    <x v="1"/>
    <x v="7"/>
    <n v="0.68634179821551133"/>
    <n v="104.07142857142857"/>
    <m/>
    <m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d v="2015-10-06T17:59:00"/>
    <d v="2015-09-09T13:20:28"/>
    <b v="0"/>
    <n v="52"/>
    <b v="1"/>
    <s v="theater/plays"/>
    <x v="1"/>
    <x v="7"/>
    <n v="0.90909090909090906"/>
    <n v="35.96153846153846"/>
    <m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d v="2015-11-14T12:49:31"/>
    <d v="2015-10-15T11:49:31"/>
    <b v="0"/>
    <n v="120"/>
    <b v="1"/>
    <s v="theater/plays"/>
    <x v="1"/>
    <x v="7"/>
    <n v="0.97815454841865013"/>
    <n v="127.79166666666667"/>
    <m/>
    <m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d v="2015-10-19T06:00:00"/>
    <d v="2015-10-01T05:53:17"/>
    <b v="0"/>
    <n v="22"/>
    <b v="1"/>
    <s v="theater/plays"/>
    <x v="1"/>
    <x v="7"/>
    <n v="0.81967213114754101"/>
    <n v="27.727272727272727"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d v="2015-07-29T12:00:00"/>
    <d v="2015-06-29T08:44:57"/>
    <b v="0"/>
    <n v="64"/>
    <b v="1"/>
    <s v="theater/plays"/>
    <x v="1"/>
    <x v="7"/>
    <n v="0.98077677520596307"/>
    <n v="39.828125"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d v="2016-03-13T19:12:53"/>
    <d v="2016-02-22T20:12:53"/>
    <b v="0"/>
    <n v="23"/>
    <b v="1"/>
    <s v="theater/plays"/>
    <x v="1"/>
    <x v="7"/>
    <n v="0.70833333333333337"/>
    <n v="52.173913043478258"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d v="2016-05-01T12:55:58"/>
    <d v="2016-04-01T12:55:58"/>
    <b v="0"/>
    <n v="238"/>
    <b v="1"/>
    <s v="theater/plays"/>
    <x v="1"/>
    <x v="7"/>
    <n v="0.91303355398310893"/>
    <n v="92.037815126050418"/>
    <m/>
    <m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d v="2016-04-28T11:20:32"/>
    <d v="2016-03-29T11:20:32"/>
    <b v="0"/>
    <n v="33"/>
    <b v="1"/>
    <s v="theater/plays"/>
    <x v="1"/>
    <x v="7"/>
    <n v="0.95556617295747726"/>
    <n v="63.424242424242422"/>
    <m/>
    <m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d v="2015-07-14T14:32:39"/>
    <d v="2015-06-14T14:32:39"/>
    <b v="0"/>
    <n v="32"/>
    <b v="1"/>
    <s v="theater/plays"/>
    <x v="1"/>
    <x v="7"/>
    <n v="0.80645161290322576"/>
    <n v="135.625"/>
    <m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d v="2016-06-01T13:57:00"/>
    <d v="2016-04-23T11:12:18"/>
    <b v="0"/>
    <n v="24"/>
    <b v="1"/>
    <s v="theater/plays"/>
    <x v="1"/>
    <x v="7"/>
    <n v="0.7407407407407407"/>
    <n v="168.75"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d v="2015-07-20T22:00:00"/>
    <d v="2015-07-10T12:59:38"/>
    <b v="0"/>
    <n v="29"/>
    <b v="1"/>
    <s v="theater/plays"/>
    <x v="1"/>
    <x v="7"/>
    <n v="0.97323600973236013"/>
    <n v="70.862068965517238"/>
    <m/>
    <m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d v="2016-11-30T21:23:31"/>
    <d v="2016-10-31T20:23:31"/>
    <b v="0"/>
    <n v="50"/>
    <b v="1"/>
    <s v="theater/plays"/>
    <x v="1"/>
    <x v="7"/>
    <n v="1"/>
    <n v="50"/>
    <m/>
    <m/>
  </r>
  <r>
    <n v="1303"/>
    <s v="Forward Arena Theatre Company: Summer Season"/>
    <s v="Groundbreaking queer theatre."/>
    <n v="3500"/>
    <n v="4559.13"/>
    <x v="0"/>
    <s v="GB"/>
    <s v="GBP"/>
    <n v="1469962800"/>
    <n v="1468578920"/>
    <d v="2016-07-31T06:00:00"/>
    <d v="2016-07-15T05:35:20"/>
    <b v="0"/>
    <n v="108"/>
    <b v="1"/>
    <s v="theater/plays"/>
    <x v="1"/>
    <x v="7"/>
    <n v="0.76769032688254113"/>
    <n v="42.214166666666671"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d v="2012-05-15T23:59:00"/>
    <d v="2012-04-04T22:45:55"/>
    <b v="0"/>
    <n v="55"/>
    <b v="1"/>
    <s v="music/indie rock"/>
    <x v="5"/>
    <x v="19"/>
    <n v="0.87281795511221949"/>
    <n v="72.909090909090907"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d v="2016-07-21T12:30:00"/>
    <d v="2016-06-22T10:58:28"/>
    <b v="0"/>
    <n v="86"/>
    <b v="0"/>
    <s v="technology/wearables"/>
    <x v="3"/>
    <x v="10"/>
    <n v="3.849608623123316"/>
    <n v="90.616279069767444"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d v="2014-12-04T05:58:54"/>
    <d v="2014-11-04T05:58:54"/>
    <b v="0"/>
    <n v="356"/>
    <b v="0"/>
    <s v="technology/wearables"/>
    <x v="3"/>
    <x v="10"/>
    <n v="1.5326524640871662"/>
    <n v="201.60393258426967"/>
    <m/>
    <m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d v="2016-02-17T07:04:39"/>
    <d v="2016-01-18T07:04:39"/>
    <b v="0"/>
    <n v="45"/>
    <b v="0"/>
    <s v="technology/wearables"/>
    <x v="3"/>
    <x v="10"/>
    <n v="8.6850790342192106"/>
    <n v="127.93333333333334"/>
    <m/>
    <m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d v="2016-10-08T09:43:32"/>
    <d v="2016-08-29T09:43:32"/>
    <b v="0"/>
    <n v="38"/>
    <b v="0"/>
    <s v="technology/wearables"/>
    <x v="3"/>
    <x v="10"/>
    <n v="8.8028169014084501"/>
    <n v="29.894736842105264"/>
    <m/>
    <m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d v="2015-10-15T16:11:08"/>
    <d v="2015-09-10T16:11:08"/>
    <b v="0"/>
    <n v="35"/>
    <b v="0"/>
    <s v="technology/wearables"/>
    <x v="3"/>
    <x v="10"/>
    <n v="0.89292646944638554"/>
    <n v="367.97142857142859"/>
    <m/>
    <m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d v="2016-08-19T11:00:50"/>
    <d v="2016-07-05T11:00:50"/>
    <b v="0"/>
    <n v="24"/>
    <b v="0"/>
    <s v="technology/wearables"/>
    <x v="3"/>
    <x v="10"/>
    <n v="6.4516129032258061"/>
    <n v="129.16666666666666"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d v="2016-11-30T15:15:19"/>
    <d v="2016-10-26T14:15:19"/>
    <b v="0"/>
    <n v="100"/>
    <b v="0"/>
    <s v="technology/wearables"/>
    <x v="3"/>
    <x v="10"/>
    <n v="3.1222680154864495"/>
    <n v="800.7"/>
    <m/>
    <m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d v="2015-04-18T11:52:02"/>
    <d v="2015-03-19T11:52:02"/>
    <b v="0"/>
    <n v="1"/>
    <b v="0"/>
    <s v="technology/wearables"/>
    <x v="3"/>
    <x v="10"/>
    <n v="164.28571428571428"/>
    <n v="28"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d v="2016-03-03T12:01:54"/>
    <d v="2016-02-02T12:01:54"/>
    <b v="0"/>
    <n v="122"/>
    <b v="0"/>
    <s v="technology/wearables"/>
    <x v="3"/>
    <x v="10"/>
    <n v="3.213883978788366"/>
    <n v="102.01639344262296"/>
    <m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d v="2016-10-21T11:04:20"/>
    <d v="2016-08-22T11:04:20"/>
    <b v="0"/>
    <n v="11"/>
    <b v="0"/>
    <s v="technology/wearables"/>
    <x v="3"/>
    <x v="10"/>
    <n v="88.757396449704146"/>
    <n v="184.36363636363637"/>
    <m/>
    <m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d v="2015-11-05T20:00:00"/>
    <d v="2015-10-01T06:57:28"/>
    <b v="0"/>
    <n v="248"/>
    <b v="0"/>
    <s v="technology/wearables"/>
    <x v="3"/>
    <x v="10"/>
    <n v="2.4750024750024751"/>
    <n v="162.91935483870967"/>
    <m/>
    <m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d v="2016-02-28T18:05:09"/>
    <d v="2016-01-24T18:05:09"/>
    <b v="0"/>
    <n v="1"/>
    <b v="0"/>
    <s v="technology/wearables"/>
    <x v="3"/>
    <x v="10"/>
    <n v="75000"/>
    <n v="1"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d v="2016-07-21T09:00:00"/>
    <d v="2016-05-30T00:39:06"/>
    <b v="0"/>
    <n v="19"/>
    <b v="0"/>
    <s v="technology/wearables"/>
    <x v="3"/>
    <x v="10"/>
    <n v="17.441353449027645"/>
    <n v="603.52631578947364"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d v="2015-01-10T20:02:52"/>
    <d v="2014-12-11T20:02:52"/>
    <b v="0"/>
    <n v="135"/>
    <b v="0"/>
    <s v="technology/wearables"/>
    <x v="3"/>
    <x v="10"/>
    <n v="6.5252854812398047"/>
    <n v="45.407407407407405"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d v="2014-07-11T11:00:00"/>
    <d v="2014-06-26T14:29:25"/>
    <b v="0"/>
    <n v="9"/>
    <b v="0"/>
    <s v="technology/wearables"/>
    <x v="3"/>
    <x v="10"/>
    <n v="6.6210045662100461"/>
    <n v="97.333333333333329"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d v="2016-12-30T18:00:00"/>
    <d v="2016-12-01T11:34:06"/>
    <b v="0"/>
    <n v="3"/>
    <b v="0"/>
    <s v="technology/wearables"/>
    <x v="3"/>
    <x v="10"/>
    <n v="198.80715705765408"/>
    <n v="167.66666666666666"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d v="2016-12-23T12:58:57"/>
    <d v="2016-11-23T12:58:57"/>
    <b v="0"/>
    <n v="7"/>
    <b v="0"/>
    <s v="technology/wearables"/>
    <x v="3"/>
    <x v="10"/>
    <n v="76.756936368167473"/>
    <n v="859.85714285714289"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d v="2015-05-21T10:45:25"/>
    <d v="2015-04-21T10:45:25"/>
    <b v="0"/>
    <n v="4"/>
    <b v="0"/>
    <s v="technology/wearables"/>
    <x v="3"/>
    <x v="10"/>
    <n v="330.18867924528303"/>
    <n v="26.5"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d v="2016-04-26T01:55:00"/>
    <d v="2016-03-22T11:45:46"/>
    <b v="0"/>
    <n v="44"/>
    <b v="0"/>
    <s v="technology/wearables"/>
    <x v="3"/>
    <x v="10"/>
    <n v="11.261261261261261"/>
    <n v="30.272727272727273"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d v="2016-10-13T10:12:32"/>
    <d v="2016-09-13T10:12:32"/>
    <b v="0"/>
    <n v="90"/>
    <b v="0"/>
    <s v="technology/wearables"/>
    <x v="3"/>
    <x v="10"/>
    <n v="10.16260162601626"/>
    <n v="54.666666666666664"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d v="2016-12-29T21:03:55"/>
    <d v="2016-11-29T21:03:55"/>
    <b v="0"/>
    <n v="8"/>
    <b v="0"/>
    <s v="technology/wearables"/>
    <x v="3"/>
    <x v="10"/>
    <n v="41.152263374485599"/>
    <n v="60.75"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d v="2015-01-15T14:00:28"/>
    <d v="2014-12-01T14:00:28"/>
    <b v="0"/>
    <n v="11"/>
    <b v="0"/>
    <s v="technology/wearables"/>
    <x v="3"/>
    <x v="10"/>
    <n v="88.495575221238937"/>
    <n v="102.72727272727273"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d v="2015-05-29T11:17:15"/>
    <d v="2015-04-29T11:17:15"/>
    <b v="0"/>
    <n v="41"/>
    <b v="0"/>
    <s v="technology/wearables"/>
    <x v="3"/>
    <x v="10"/>
    <n v="28.152492668621701"/>
    <n v="41.585365853658537"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d v="2016-10-14T10:25:34"/>
    <d v="2016-08-30T10:25:34"/>
    <b v="0"/>
    <n v="15"/>
    <b v="0"/>
    <s v="technology/wearables"/>
    <x v="3"/>
    <x v="10"/>
    <n v="42.906178489702519"/>
    <n v="116.53333333333333"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d v="2014-12-02T01:19:05"/>
    <d v="2014-10-23T00:19:05"/>
    <b v="0"/>
    <n v="9"/>
    <b v="0"/>
    <s v="technology/wearables"/>
    <x v="3"/>
    <x v="10"/>
    <n v="122.54901960784314"/>
    <n v="45.333333333333336"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d v="2016-07-01T23:00:00"/>
    <d v="2016-06-01T01:38:29"/>
    <b v="0"/>
    <n v="50"/>
    <b v="0"/>
    <s v="technology/wearables"/>
    <x v="3"/>
    <x v="10"/>
    <n v="4.4455734789787886"/>
    <n v="157.46"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d v="2016-08-17T07:05:54"/>
    <d v="2016-07-18T07:05:54"/>
    <b v="0"/>
    <n v="34"/>
    <b v="0"/>
    <s v="technology/wearables"/>
    <x v="3"/>
    <x v="10"/>
    <n v="73.163593795727252"/>
    <n v="100.5"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d v="2017-01-26T20:26:48"/>
    <d v="2016-12-27T20:26:48"/>
    <b v="0"/>
    <n v="0"/>
    <b v="0"/>
    <s v="technology/wearables"/>
    <x v="3"/>
    <x v="10"/>
    <s v="N/A"/>
    <s v="N/A"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d v="2014-07-15T21:33:45"/>
    <d v="2014-06-15T21:33:45"/>
    <b v="0"/>
    <n v="0"/>
    <b v="0"/>
    <s v="technology/wearables"/>
    <x v="3"/>
    <x v="10"/>
    <s v="N/A"/>
    <s v="N/A"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d v="2016-03-11T13:34:47"/>
    <d v="2016-02-10T13:34:47"/>
    <b v="0"/>
    <n v="276"/>
    <b v="0"/>
    <s v="technology/wearables"/>
    <x v="3"/>
    <x v="10"/>
    <n v="9.2987485142976993"/>
    <n v="51.822463768115945"/>
    <m/>
    <m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d v="2015-12-05T17:28:22"/>
    <d v="2015-11-05T17:28:22"/>
    <b v="0"/>
    <n v="16"/>
    <b v="0"/>
    <s v="technology/wearables"/>
    <x v="3"/>
    <x v="10"/>
    <n v="5.0607287449392713"/>
    <n v="308.75"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d v="2014-12-17T15:43:48"/>
    <d v="2014-11-12T15:43:48"/>
    <b v="0"/>
    <n v="224"/>
    <b v="0"/>
    <s v="technology/wearables"/>
    <x v="3"/>
    <x v="10"/>
    <n v="1.1772046099332525"/>
    <n v="379.22767857142856"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d v="2017-03-03T08:51:19"/>
    <d v="2017-02-01T08:51:19"/>
    <b v="0"/>
    <n v="140"/>
    <b v="0"/>
    <s v="technology/wearables"/>
    <x v="3"/>
    <x v="10"/>
    <n v="2.0250293629257623"/>
    <n v="176.36428571428573"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d v="2015-08-02T14:17:13"/>
    <d v="2015-07-03T14:17:13"/>
    <b v="0"/>
    <n v="15"/>
    <b v="0"/>
    <s v="technology/wearables"/>
    <x v="3"/>
    <x v="10"/>
    <n v="30.272452068617557"/>
    <n v="66.066666666666663"/>
    <m/>
    <m/>
  </r>
  <r>
    <n v="1339"/>
    <s v="Linkoo (Canceled)"/>
    <s v="World's Smallest customizable Phone &amp; GPS Watch for kids !"/>
    <n v="50000"/>
    <n v="3317"/>
    <x v="1"/>
    <s v="US"/>
    <s v="USD"/>
    <n v="1418056315"/>
    <n v="1414164715"/>
    <d v="2014-12-08T11:31:55"/>
    <d v="2014-10-24T10:31:55"/>
    <b v="0"/>
    <n v="37"/>
    <b v="0"/>
    <s v="technology/wearables"/>
    <x v="3"/>
    <x v="10"/>
    <n v="15.073861923424781"/>
    <n v="89.648648648648646"/>
    <m/>
    <m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d v="2014-08-15T09:17:33"/>
    <d v="2014-07-16T09:17:33"/>
    <b v="0"/>
    <n v="0"/>
    <b v="0"/>
    <s v="technology/wearables"/>
    <x v="3"/>
    <x v="10"/>
    <s v="N/A"/>
    <s v="N/A"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d v="2016-10-01T09:58:37"/>
    <d v="2016-08-30T09:58:37"/>
    <b v="0"/>
    <n v="46"/>
    <b v="0"/>
    <s v="technology/wearables"/>
    <x v="3"/>
    <x v="10"/>
    <n v="1.4212620807276861"/>
    <n v="382.39130434782606"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d v="2015-07-17T14:35:39"/>
    <d v="2015-06-17T14:35:39"/>
    <b v="0"/>
    <n v="1"/>
    <b v="0"/>
    <s v="technology/wearables"/>
    <x v="3"/>
    <x v="10"/>
    <n v="500"/>
    <n v="100"/>
    <m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d v="2016-08-18T22:59:00"/>
    <d v="2016-06-21T07:38:03"/>
    <b v="0"/>
    <n v="323"/>
    <b v="0"/>
    <s v="technology/wearables"/>
    <x v="3"/>
    <x v="10"/>
    <n v="0.97753621771686638"/>
    <n v="158.35603715170279"/>
    <m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d v="2016-06-30T13:57:19"/>
    <d v="2016-06-01T13:57:19"/>
    <b v="0"/>
    <n v="139"/>
    <b v="1"/>
    <s v="publishing/nonfiction"/>
    <x v="4"/>
    <x v="11"/>
    <n v="0.26473702788563358"/>
    <n v="40.762589928057551"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d v="2014-07-14T14:32:39"/>
    <d v="2014-06-09T14:32:39"/>
    <b v="0"/>
    <n v="7"/>
    <b v="1"/>
    <s v="publishing/nonfiction"/>
    <x v="4"/>
    <x v="11"/>
    <n v="0.8"/>
    <n v="53.571428571428569"/>
    <m/>
    <m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d v="2013-06-26T20:49:11"/>
    <d v="2013-05-27T20:49:11"/>
    <b v="0"/>
    <n v="149"/>
    <b v="1"/>
    <s v="publishing/nonfiction"/>
    <x v="4"/>
    <x v="11"/>
    <n v="0.67876437179664773"/>
    <n v="48.449664429530202"/>
    <m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d v="2015-03-07T10:18:45"/>
    <d v="2015-02-05T10:18:45"/>
    <b v="0"/>
    <n v="31"/>
    <b v="1"/>
    <s v="publishing/nonfiction"/>
    <x v="4"/>
    <x v="11"/>
    <n v="0.97847358121330719"/>
    <n v="82.41935483870968"/>
    <m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d v="2014-12-18T07:08:53"/>
    <d v="2014-11-20T07:08:53"/>
    <b v="0"/>
    <n v="26"/>
    <b v="1"/>
    <s v="publishing/nonfiction"/>
    <x v="4"/>
    <x v="11"/>
    <n v="0.98162071846282373"/>
    <n v="230.19230769230768"/>
    <m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d v="2015-12-16T01:59:00"/>
    <d v="2015-11-09T02:58:55"/>
    <b v="0"/>
    <n v="172"/>
    <b v="1"/>
    <s v="publishing/nonfiction"/>
    <x v="4"/>
    <x v="11"/>
    <n v="0.48971596474045054"/>
    <n v="59.360465116279073"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d v="2015-12-25T19:18:54"/>
    <d v="2015-11-25T19:18:54"/>
    <b v="0"/>
    <n v="78"/>
    <b v="1"/>
    <s v="publishing/nonfiction"/>
    <x v="4"/>
    <x v="11"/>
    <n v="0.96107640557424312"/>
    <n v="66.698717948717942"/>
    <m/>
    <m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d v="2016-02-12T12:45:44"/>
    <d v="2016-01-13T12:45:44"/>
    <b v="0"/>
    <n v="120"/>
    <b v="1"/>
    <s v="publishing/nonfiction"/>
    <x v="4"/>
    <x v="11"/>
    <n v="0.98750802350269096"/>
    <n v="168.77500000000001"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d v="2015-09-04T22:59:00"/>
    <d v="2015-07-15T08:52:46"/>
    <b v="0"/>
    <n v="227"/>
    <b v="1"/>
    <s v="publishing/nonfiction"/>
    <x v="4"/>
    <x v="11"/>
    <n v="0.73453797561333922"/>
    <n v="59.973568281938327"/>
    <m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d v="2013-03-10T19:00:00"/>
    <d v="2013-02-03T21:49:48"/>
    <b v="0"/>
    <n v="42"/>
    <b v="1"/>
    <s v="publishing/nonfiction"/>
    <x v="4"/>
    <x v="11"/>
    <n v="0.74850299401197606"/>
    <n v="31.80952380952381"/>
    <m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d v="2016-06-11T14:22:59"/>
    <d v="2016-05-12T14:22:59"/>
    <b v="0"/>
    <n v="64"/>
    <b v="1"/>
    <s v="publishing/nonfiction"/>
    <x v="4"/>
    <x v="11"/>
    <n v="0.76775431861804222"/>
    <n v="24.421875"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d v="2012-11-30T05:00:00"/>
    <d v="2012-10-31T01:06:45"/>
    <b v="0"/>
    <n v="121"/>
    <b v="1"/>
    <s v="publishing/nonfiction"/>
    <x v="4"/>
    <x v="11"/>
    <n v="0.81512879034887509"/>
    <n v="25.347107438016529"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d v="2013-07-04T19:56:00"/>
    <d v="2013-06-04T19:56:00"/>
    <b v="0"/>
    <n v="87"/>
    <b v="1"/>
    <s v="publishing/nonfiction"/>
    <x v="4"/>
    <x v="11"/>
    <n v="0.54701426741918668"/>
    <n v="71.443218390804603"/>
    <m/>
    <m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d v="2013-03-01T00:59:00"/>
    <d v="2013-01-30T18:05:37"/>
    <b v="0"/>
    <n v="65"/>
    <b v="1"/>
    <s v="publishing/nonfiction"/>
    <x v="4"/>
    <x v="11"/>
    <n v="0.79808459696727851"/>
    <n v="38.553846153846152"/>
    <m/>
    <m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d v="2011-06-25T08:42:03"/>
    <d v="2011-05-26T08:42:03"/>
    <b v="0"/>
    <n v="49"/>
    <b v="1"/>
    <s v="publishing/nonfiction"/>
    <x v="4"/>
    <x v="11"/>
    <n v="0.89552238805970152"/>
    <n v="68.367346938775512"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d v="2011-07-06T14:33:10"/>
    <d v="2011-05-05T14:33:10"/>
    <b v="0"/>
    <n v="19"/>
    <b v="1"/>
    <s v="publishing/nonfiction"/>
    <x v="4"/>
    <x v="11"/>
    <n v="0.86387434554973819"/>
    <n v="40.210526315789473"/>
    <m/>
    <m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d v="2012-08-02T16:37:00"/>
    <d v="2012-07-05T16:37:00"/>
    <b v="0"/>
    <n v="81"/>
    <b v="1"/>
    <s v="publishing/nonfiction"/>
    <x v="4"/>
    <x v="11"/>
    <n v="0.57736720554272514"/>
    <n v="32.074074074074076"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d v="2014-06-21T12:12:52"/>
    <d v="2014-05-22T12:12:52"/>
    <b v="0"/>
    <n v="264"/>
    <b v="1"/>
    <s v="publishing/nonfiction"/>
    <x v="4"/>
    <x v="11"/>
    <n v="0.79375578780261935"/>
    <n v="28.632575757575758"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d v="2013-09-07T17:25:31"/>
    <d v="2013-07-09T17:25:31"/>
    <b v="0"/>
    <n v="25"/>
    <b v="1"/>
    <s v="publishing/nonfiction"/>
    <x v="4"/>
    <x v="11"/>
    <n v="0.91659028414298804"/>
    <n v="43.64"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d v="2016-02-15T02:59:00"/>
    <d v="2016-01-27T15:15:27"/>
    <b v="0"/>
    <n v="5"/>
    <b v="1"/>
    <s v="publishing/nonfiction"/>
    <x v="4"/>
    <x v="11"/>
    <n v="1"/>
    <n v="40"/>
    <m/>
    <m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d v="2011-05-03T11:10:25"/>
    <d v="2011-04-03T11:10:25"/>
    <b v="0"/>
    <n v="27"/>
    <b v="1"/>
    <s v="music/rock"/>
    <x v="5"/>
    <x v="13"/>
    <n v="0.96153846153846156"/>
    <n v="38.518518518518519"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d v="2015-03-16T11:35:52"/>
    <d v="2015-02-14T12:35:52"/>
    <b v="0"/>
    <n v="92"/>
    <b v="1"/>
    <s v="music/rock"/>
    <x v="5"/>
    <x v="13"/>
    <n v="0.99734042553191493"/>
    <n v="81.739130434782609"/>
    <m/>
    <m/>
  </r>
  <r>
    <n v="1366"/>
    <s v="Kick It! A Tribute to the A.K.s"/>
    <s v="A musical memorial for Alexi Petersen."/>
    <n v="7500"/>
    <n v="9486.69"/>
    <x v="0"/>
    <s v="US"/>
    <s v="USD"/>
    <n v="1417049663"/>
    <n v="1413158063"/>
    <d v="2014-11-26T19:54:23"/>
    <d v="2014-10-12T18:54:23"/>
    <b v="0"/>
    <n v="147"/>
    <b v="1"/>
    <s v="music/rock"/>
    <x v="5"/>
    <x v="13"/>
    <n v="0.79058133026376953"/>
    <n v="64.535306122448986"/>
    <m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d v="2015-11-13T20:04:10"/>
    <d v="2015-10-14T19:04:10"/>
    <b v="0"/>
    <n v="90"/>
    <b v="1"/>
    <s v="music/rock"/>
    <x v="5"/>
    <x v="13"/>
    <n v="0.87519691930684407"/>
    <n v="63.477777777777774"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d v="2015-06-14T23:34:54"/>
    <d v="2015-05-21T23:34:54"/>
    <b v="0"/>
    <n v="87"/>
    <b v="1"/>
    <s v="music/rock"/>
    <x v="5"/>
    <x v="13"/>
    <n v="0.90334236675700086"/>
    <n v="63.620689655172413"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d v="2014-04-11T09:15:46"/>
    <d v="2014-03-12T09:15:46"/>
    <b v="0"/>
    <n v="406"/>
    <b v="1"/>
    <s v="music/rock"/>
    <x v="5"/>
    <x v="13"/>
    <n v="0.94923443773259697"/>
    <n v="83.967068965517228"/>
    <m/>
    <m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d v="2013-10-15T19:04:50"/>
    <d v="2013-09-30T19:04:50"/>
    <b v="0"/>
    <n v="20"/>
    <b v="1"/>
    <s v="music/rock"/>
    <x v="5"/>
    <x v="13"/>
    <n v="0.96463022508038587"/>
    <n v="77.75"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d v="2015-05-07T13:12:22"/>
    <d v="2015-04-07T13:12:22"/>
    <b v="0"/>
    <n v="70"/>
    <b v="1"/>
    <s v="music/rock"/>
    <x v="5"/>
    <x v="13"/>
    <n v="0.9338225483655771"/>
    <n v="107.07142857142857"/>
    <m/>
    <m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d v="2012-07-12T12:45:32"/>
    <d v="2012-06-12T12:45:32"/>
    <b v="0"/>
    <n v="16"/>
    <b v="1"/>
    <s v="music/rock"/>
    <x v="5"/>
    <x v="13"/>
    <n v="0.80645161290322576"/>
    <n v="38.75"/>
    <m/>
    <m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d v="2016-12-30T17:50:33"/>
    <d v="2016-11-30T17:50:33"/>
    <b v="0"/>
    <n v="52"/>
    <b v="1"/>
    <s v="music/rock"/>
    <x v="5"/>
    <x v="13"/>
    <n v="0.95229025807065992"/>
    <n v="201.94230769230768"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d v="2016-03-24T21:53:08"/>
    <d v="2016-02-23T22:53:08"/>
    <b v="0"/>
    <n v="66"/>
    <b v="1"/>
    <s v="music/rock"/>
    <x v="5"/>
    <x v="13"/>
    <n v="0.52779732582688244"/>
    <n v="43.060606060606062"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d v="2017-01-14T20:35:19"/>
    <d v="2016-12-15T20:35:19"/>
    <b v="0"/>
    <n v="109"/>
    <b v="1"/>
    <s v="music/rock"/>
    <x v="5"/>
    <x v="13"/>
    <n v="0.58368597694440394"/>
    <n v="62.871559633027523"/>
    <m/>
    <m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d v="2016-12-03T12:03:26"/>
    <d v="2016-11-03T11:03:26"/>
    <b v="0"/>
    <n v="168"/>
    <b v="1"/>
    <s v="music/rock"/>
    <x v="5"/>
    <x v="13"/>
    <n v="0.39606080068507815"/>
    <n v="55.607142857142854"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d v="2017-02-02T23:11:00"/>
    <d v="2017-01-12T00:16:10"/>
    <b v="0"/>
    <n v="31"/>
    <b v="1"/>
    <s v="music/rock"/>
    <x v="5"/>
    <x v="13"/>
    <n v="0.86092715231788075"/>
    <n v="48.70967741935484"/>
    <m/>
    <m/>
  </r>
  <r>
    <n v="1378"/>
    <s v="SIX BY SEVEN"/>
    <s v="A psychedelic post rock masterpiece!"/>
    <n v="2000"/>
    <n v="4067"/>
    <x v="0"/>
    <s v="GB"/>
    <s v="GBP"/>
    <n v="1470075210"/>
    <n v="1468779210"/>
    <d v="2016-08-01T13:13:30"/>
    <d v="2016-07-17T13:13:30"/>
    <b v="0"/>
    <n v="133"/>
    <b v="1"/>
    <s v="music/rock"/>
    <x v="5"/>
    <x v="13"/>
    <n v="0.49176297024834031"/>
    <n v="30.578947368421051"/>
    <m/>
    <m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d v="2015-06-05T06:47:56"/>
    <d v="2015-05-06T06:47:56"/>
    <b v="0"/>
    <n v="151"/>
    <b v="1"/>
    <s v="music/rock"/>
    <x v="5"/>
    <x v="13"/>
    <n v="0.89605734767025091"/>
    <n v="73.907284768211923"/>
    <m/>
    <m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d v="2015-06-08T21:00:00"/>
    <d v="2015-05-17T13:18:26"/>
    <b v="0"/>
    <n v="5"/>
    <b v="1"/>
    <s v="music/rock"/>
    <x v="5"/>
    <x v="13"/>
    <n v="0.23584905660377359"/>
    <n v="21.2"/>
    <m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d v="2016-12-29T00:08:45"/>
    <d v="2016-11-29T00:08:45"/>
    <b v="0"/>
    <n v="73"/>
    <b v="1"/>
    <s v="music/rock"/>
    <x v="5"/>
    <x v="13"/>
    <n v="0.93370681605975725"/>
    <n v="73.356164383561648"/>
    <m/>
    <m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d v="2013-05-06T14:12:16"/>
    <d v="2013-04-06T14:12:16"/>
    <b v="0"/>
    <n v="148"/>
    <b v="1"/>
    <s v="music/rock"/>
    <x v="5"/>
    <x v="13"/>
    <n v="0.95819858665708468"/>
    <n v="56.412162162162161"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d v="2016-12-22T20:47:58"/>
    <d v="2016-12-02T20:47:58"/>
    <b v="0"/>
    <n v="93"/>
    <b v="1"/>
    <s v="music/rock"/>
    <x v="5"/>
    <x v="13"/>
    <n v="0.47078964262786216"/>
    <n v="50.247311827956992"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d v="2015-07-05T12:38:42"/>
    <d v="2015-06-05T12:38:42"/>
    <b v="0"/>
    <n v="63"/>
    <b v="1"/>
    <s v="music/rock"/>
    <x v="5"/>
    <x v="13"/>
    <n v="0.80589454294266638"/>
    <n v="68.936507936507937"/>
    <m/>
    <m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d v="2016-04-29T07:11:00"/>
    <d v="2016-03-04T11:32:01"/>
    <b v="0"/>
    <n v="134"/>
    <b v="1"/>
    <s v="music/rock"/>
    <x v="5"/>
    <x v="13"/>
    <n v="0.90574685054837312"/>
    <n v="65.914104477611943"/>
    <m/>
    <m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d v="2015-07-29T10:31:29"/>
    <d v="2015-06-29T10:31:29"/>
    <b v="0"/>
    <n v="14"/>
    <b v="1"/>
    <s v="music/rock"/>
    <x v="5"/>
    <x v="13"/>
    <n v="0.45714285714285713"/>
    <n v="62.5"/>
    <m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d v="2015-06-02T23:30:00"/>
    <d v="2015-05-02T17:06:35"/>
    <b v="0"/>
    <n v="78"/>
    <b v="1"/>
    <s v="music/rock"/>
    <x v="5"/>
    <x v="13"/>
    <n v="0.73193046660567251"/>
    <n v="70.064102564102569"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d v="2016-10-17T11:14:00"/>
    <d v="2016-09-21T09:45:17"/>
    <b v="0"/>
    <n v="112"/>
    <b v="1"/>
    <s v="music/rock"/>
    <x v="5"/>
    <x v="13"/>
    <n v="0.74179904070548053"/>
    <n v="60.181874999999998"/>
    <m/>
    <m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d v="2016-08-13T06:32:37"/>
    <d v="2016-07-14T06:32:37"/>
    <b v="0"/>
    <n v="34"/>
    <b v="1"/>
    <s v="music/rock"/>
    <x v="5"/>
    <x v="13"/>
    <n v="0.68775790921595603"/>
    <n v="21.382352941176471"/>
    <m/>
    <m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d v="2015-04-27T12:12:00"/>
    <d v="2015-03-24T14:16:46"/>
    <b v="0"/>
    <n v="19"/>
    <b v="1"/>
    <s v="music/rock"/>
    <x v="5"/>
    <x v="13"/>
    <n v="0.91653027823240585"/>
    <n v="160.78947368421052"/>
    <m/>
    <m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d v="2015-08-21T23:59:00"/>
    <d v="2015-07-08T10:36:58"/>
    <b v="0"/>
    <n v="13"/>
    <b v="1"/>
    <s v="music/rock"/>
    <x v="5"/>
    <x v="13"/>
    <n v="0.90744101633393826"/>
    <n v="42.384615384615387"/>
    <m/>
    <m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d v="2016-03-02T22:43:06"/>
    <d v="2016-01-31T22:43:06"/>
    <b v="0"/>
    <n v="104"/>
    <b v="1"/>
    <s v="music/rock"/>
    <x v="5"/>
    <x v="13"/>
    <n v="0.87997184090109115"/>
    <n v="27.317307692307693"/>
    <m/>
    <m/>
  </r>
  <r>
    <n v="1393"/>
    <s v="WolfHunt | Social Commentary Rock Project"/>
    <s v="Rock n' Roll tales of our times"/>
    <n v="10000"/>
    <n v="10235"/>
    <x v="0"/>
    <s v="US"/>
    <s v="USD"/>
    <n v="1470068523"/>
    <n v="1467476523"/>
    <d v="2016-08-01T11:22:03"/>
    <d v="2016-07-02T11:22:03"/>
    <b v="0"/>
    <n v="52"/>
    <b v="1"/>
    <s v="music/rock"/>
    <x v="5"/>
    <x v="13"/>
    <n v="0.97703957010258913"/>
    <n v="196.82692307692307"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d v="2017-02-28T22:00:00"/>
    <d v="2017-01-16T22:28:46"/>
    <b v="0"/>
    <n v="17"/>
    <b v="1"/>
    <s v="music/rock"/>
    <x v="5"/>
    <x v="13"/>
    <n v="0.81877729257641918"/>
    <n v="53.882352941176471"/>
    <m/>
    <m/>
  </r>
  <r>
    <n v="1395"/>
    <s v="Quiet Oaks Full Length Album"/>
    <s v="Help Quiet Oaks record their debut album!!!"/>
    <n v="3500"/>
    <n v="3916"/>
    <x v="0"/>
    <s v="US"/>
    <s v="USD"/>
    <n v="1484430481"/>
    <n v="1481838481"/>
    <d v="2017-01-14T16:48:01"/>
    <d v="2016-12-15T16:48:01"/>
    <b v="0"/>
    <n v="82"/>
    <b v="1"/>
    <s v="music/rock"/>
    <x v="5"/>
    <x v="13"/>
    <n v="0.89376915219611852"/>
    <n v="47.756097560975611"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d v="2015-02-13T18:58:02"/>
    <d v="2015-01-14T18:58:02"/>
    <b v="0"/>
    <n v="73"/>
    <b v="1"/>
    <s v="music/rock"/>
    <x v="5"/>
    <x v="13"/>
    <n v="0.93196644920782856"/>
    <n v="88.191780821917803"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d v="2016-10-27T16:19:00"/>
    <d v="2016-09-27T17:01:50"/>
    <b v="0"/>
    <n v="158"/>
    <b v="1"/>
    <s v="music/rock"/>
    <x v="5"/>
    <x v="13"/>
    <n v="0.87834870443566093"/>
    <n v="72.056962025316452"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d v="2016-07-05T15:58:54"/>
    <d v="2016-06-05T15:58:54"/>
    <b v="0"/>
    <n v="65"/>
    <b v="1"/>
    <s v="music/rock"/>
    <x v="5"/>
    <x v="13"/>
    <n v="0.91172813924575213"/>
    <n v="74.246153846153845"/>
    <m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d v="2014-10-06T19:06:13"/>
    <d v="2014-09-06T19:06:13"/>
    <b v="0"/>
    <n v="184"/>
    <b v="1"/>
    <s v="music/rock"/>
    <x v="5"/>
    <x v="13"/>
    <n v="0.79274200651810089"/>
    <n v="61.701086956521742"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d v="2016-06-12T00:30:00"/>
    <d v="2016-05-08T03:11:13"/>
    <b v="0"/>
    <n v="34"/>
    <b v="1"/>
    <s v="music/rock"/>
    <x v="5"/>
    <x v="13"/>
    <n v="0.59726962457337884"/>
    <n v="17.235294117647058"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d v="2013-05-26T18:54:34"/>
    <d v="2013-05-05T18:54:34"/>
    <b v="0"/>
    <n v="240"/>
    <b v="1"/>
    <s v="music/rock"/>
    <x v="5"/>
    <x v="13"/>
    <n v="0.20140175622331427"/>
    <n v="51.720833333333331"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d v="2015-04-30T19:16:51"/>
    <d v="2015-03-01T20:16:51"/>
    <b v="0"/>
    <n v="113"/>
    <b v="1"/>
    <s v="music/rock"/>
    <x v="5"/>
    <x v="13"/>
    <n v="0.91608647856357639"/>
    <n v="24.150442477876105"/>
    <m/>
    <m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d v="2013-07-25T20:30:35"/>
    <d v="2013-06-25T20:30:35"/>
    <b v="0"/>
    <n v="66"/>
    <b v="1"/>
    <s v="music/rock"/>
    <x v="5"/>
    <x v="13"/>
    <n v="0.97489641725566656"/>
    <n v="62.166666666666664"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d v="2015-01-07T11:41:46"/>
    <d v="2014-11-08T11:41:46"/>
    <b v="0"/>
    <n v="144"/>
    <b v="1"/>
    <s v="music/rock"/>
    <x v="5"/>
    <x v="13"/>
    <n v="0.84286574352799515"/>
    <n v="346.04166666666669"/>
    <m/>
    <m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d v="2014-11-28T12:20:01"/>
    <d v="2014-10-29T11:20:01"/>
    <b v="1"/>
    <n v="17"/>
    <b v="0"/>
    <s v="publishing/translations"/>
    <x v="4"/>
    <x v="24"/>
    <n v="238.0952380952381"/>
    <n v="6.1764705882352944"/>
    <m/>
    <m/>
  </r>
  <r>
    <n v="1406"/>
    <s v="Man Down! Translation project"/>
    <s v="The White coat and the battle dress uniform"/>
    <n v="12000"/>
    <n v="15"/>
    <x v="2"/>
    <s v="IT"/>
    <s v="EUR"/>
    <n v="1449914400"/>
    <n v="1445336607"/>
    <d v="2015-12-12T05:00:00"/>
    <d v="2015-10-20T05:23:27"/>
    <b v="0"/>
    <n v="3"/>
    <b v="0"/>
    <s v="publishing/translations"/>
    <x v="4"/>
    <x v="24"/>
    <n v="800"/>
    <n v="5"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d v="2014-08-12T07:52:58"/>
    <d v="2014-07-18T07:52:58"/>
    <b v="0"/>
    <n v="2"/>
    <b v="0"/>
    <s v="publishing/translations"/>
    <x v="4"/>
    <x v="24"/>
    <n v="200"/>
    <n v="7.5"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d v="2015-11-13T16:55:56"/>
    <d v="2015-10-14T15:55:56"/>
    <b v="0"/>
    <n v="6"/>
    <b v="0"/>
    <s v="publishing/translations"/>
    <x v="4"/>
    <x v="24"/>
    <n v="13.888888888888889"/>
    <n v="12"/>
    <m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d v="2014-12-31T23:12:15"/>
    <d v="2014-11-01T22:12:15"/>
    <b v="0"/>
    <n v="0"/>
    <b v="0"/>
    <s v="publishing/translations"/>
    <x v="4"/>
    <x v="24"/>
    <s v="N/A"/>
    <s v="N/A"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d v="2016-06-03T02:38:40"/>
    <d v="2016-04-19T02:38:40"/>
    <b v="0"/>
    <n v="1"/>
    <b v="0"/>
    <s v="publishing/translations"/>
    <x v="4"/>
    <x v="24"/>
    <n v="6000"/>
    <n v="1"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d v="2015-02-05T20:25:00"/>
    <d v="2015-01-08T20:25:00"/>
    <b v="0"/>
    <n v="3"/>
    <b v="0"/>
    <s v="publishing/translations"/>
    <x v="4"/>
    <x v="24"/>
    <n v="428.57142857142856"/>
    <n v="2.3333333333333335"/>
    <m/>
    <m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d v="2014-12-03T20:31:39"/>
    <d v="2014-11-03T20:31:39"/>
    <b v="0"/>
    <n v="13"/>
    <b v="0"/>
    <s v="publishing/translations"/>
    <x v="4"/>
    <x v="24"/>
    <n v="21.875"/>
    <n v="24.615384615384617"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d v="2016-02-20T05:29:30"/>
    <d v="2015-12-22T05:29:30"/>
    <b v="0"/>
    <n v="1"/>
    <b v="0"/>
    <s v="publishing/translations"/>
    <x v="4"/>
    <x v="24"/>
    <n v="20"/>
    <n v="100"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d v="2017-01-03T01:04:27"/>
    <d v="2016-12-04T01:04:27"/>
    <b v="0"/>
    <n v="1"/>
    <b v="0"/>
    <s v="publishing/translations"/>
    <x v="4"/>
    <x v="24"/>
    <n v="500"/>
    <n v="1"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d v="2015-08-16T11:13:11"/>
    <d v="2015-07-07T11:13:11"/>
    <b v="0"/>
    <n v="9"/>
    <b v="0"/>
    <s v="publishing/translations"/>
    <x v="4"/>
    <x v="24"/>
    <n v="5.5"/>
    <n v="88.888888888888886"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d v="2015-11-21T18:13:39"/>
    <d v="2015-10-22T17:13:39"/>
    <b v="0"/>
    <n v="0"/>
    <b v="0"/>
    <s v="publishing/translations"/>
    <x v="4"/>
    <x v="24"/>
    <s v="N/A"/>
    <s v="N/A"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d v="2015-09-15T06:11:00"/>
    <d v="2015-08-15T22:36:14"/>
    <b v="0"/>
    <n v="2"/>
    <b v="0"/>
    <s v="publishing/translations"/>
    <x v="4"/>
    <x v="24"/>
    <n v="81.818181818181813"/>
    <n v="27.5"/>
    <m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d v="2016-02-25T05:57:14"/>
    <d v="2016-01-26T05:57:14"/>
    <b v="0"/>
    <n v="1"/>
    <b v="0"/>
    <s v="publishing/translations"/>
    <x v="4"/>
    <x v="24"/>
    <n v="500"/>
    <n v="6"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d v="2016-10-09T05:56:59"/>
    <d v="2016-09-09T05:56:59"/>
    <b v="0"/>
    <n v="10"/>
    <b v="0"/>
    <s v="publishing/translations"/>
    <x v="4"/>
    <x v="24"/>
    <n v="14.157303370786517"/>
    <n v="44.5"/>
    <m/>
    <m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d v="2016-06-28T11:01:26"/>
    <d v="2016-06-03T11:01:26"/>
    <b v="0"/>
    <n v="3"/>
    <b v="0"/>
    <s v="publishing/translations"/>
    <x v="4"/>
    <x v="24"/>
    <n v="36.666666666666664"/>
    <n v="1"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d v="2015-02-08T16:58:29"/>
    <d v="2015-01-09T16:58:29"/>
    <b v="0"/>
    <n v="2"/>
    <b v="0"/>
    <s v="publishing/translations"/>
    <x v="4"/>
    <x v="24"/>
    <n v="1000"/>
    <n v="100"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d v="2016-09-21T00:45:04"/>
    <d v="2016-08-22T00:45:04"/>
    <b v="0"/>
    <n v="2"/>
    <b v="0"/>
    <s v="publishing/translations"/>
    <x v="4"/>
    <x v="24"/>
    <n v="961.53846153846155"/>
    <n v="13"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d v="2016-01-01T03:38:51"/>
    <d v="2015-12-02T03:38:51"/>
    <b v="0"/>
    <n v="1"/>
    <b v="0"/>
    <s v="publishing/translations"/>
    <x v="4"/>
    <x v="24"/>
    <n v="300"/>
    <n v="100"/>
    <m/>
    <m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d v="2016-11-15T13:13:22"/>
    <d v="2016-11-02T12:13:22"/>
    <b v="0"/>
    <n v="14"/>
    <b v="0"/>
    <s v="publishing/translations"/>
    <x v="4"/>
    <x v="24"/>
    <n v="4.9115913555992146"/>
    <n v="109.07142857142857"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d v="2015-04-28T22:09:19"/>
    <d v="2015-03-29T22:09:19"/>
    <b v="0"/>
    <n v="0"/>
    <b v="0"/>
    <s v="publishing/translations"/>
    <x v="4"/>
    <x v="24"/>
    <s v="N/A"/>
    <s v="N/A"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d v="2015-08-24T04:22:00"/>
    <d v="2015-06-25T04:22:00"/>
    <b v="0"/>
    <n v="0"/>
    <b v="0"/>
    <s v="publishing/translations"/>
    <x v="4"/>
    <x v="24"/>
    <s v="N/A"/>
    <s v="N/A"/>
    <m/>
    <m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d v="2016-09-18T15:26:25"/>
    <d v="2016-08-19T15:26:25"/>
    <b v="0"/>
    <n v="4"/>
    <b v="0"/>
    <s v="publishing/translations"/>
    <x v="4"/>
    <x v="24"/>
    <n v="11.933174224343675"/>
    <n v="104.75"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d v="2016-04-02T03:06:57"/>
    <d v="2016-03-03T04:06:57"/>
    <b v="0"/>
    <n v="3"/>
    <b v="0"/>
    <s v="publishing/translations"/>
    <x v="4"/>
    <x v="24"/>
    <n v="22.222222222222221"/>
    <n v="15"/>
    <m/>
    <m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d v="2015-04-09T20:27:22"/>
    <d v="2015-03-10T20:27:22"/>
    <b v="0"/>
    <n v="0"/>
    <b v="0"/>
    <s v="publishing/translations"/>
    <x v="4"/>
    <x v="24"/>
    <s v="N/A"/>
    <s v="N/A"/>
    <m/>
    <m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d v="2014-12-19T14:31:28"/>
    <d v="2014-11-18T14:31:28"/>
    <b v="0"/>
    <n v="5"/>
    <b v="0"/>
    <s v="publishing/translations"/>
    <x v="4"/>
    <x v="24"/>
    <n v="12.406947890818859"/>
    <n v="80.599999999999994"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d v="2015-11-26T01:03:36"/>
    <d v="2015-10-27T00:03:36"/>
    <b v="0"/>
    <n v="47"/>
    <b v="0"/>
    <s v="publishing/translations"/>
    <x v="4"/>
    <x v="24"/>
    <n v="3.1301786043085986"/>
    <n v="115.55319148936171"/>
    <m/>
    <m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d v="2015-07-20T13:43:48"/>
    <d v="2015-06-20T13:43:48"/>
    <b v="0"/>
    <n v="0"/>
    <b v="0"/>
    <s v="publishing/translations"/>
    <x v="4"/>
    <x v="24"/>
    <s v="N/A"/>
    <s v="N/A"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d v="2016-12-10T06:00:00"/>
    <d v="2016-10-30T10:01:15"/>
    <b v="0"/>
    <n v="10"/>
    <b v="0"/>
    <s v="publishing/translations"/>
    <x v="4"/>
    <x v="24"/>
    <n v="14.906832298136646"/>
    <n v="80.5"/>
    <m/>
    <m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d v="2015-06-08T10:00:00"/>
    <d v="2015-05-18T13:24:38"/>
    <b v="0"/>
    <n v="11"/>
    <b v="0"/>
    <s v="publishing/translations"/>
    <x v="4"/>
    <x v="24"/>
    <n v="10.012210012210012"/>
    <n v="744.5454545454545"/>
    <m/>
    <m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d v="2015-10-11T13:43:40"/>
    <d v="2015-09-11T13:43:40"/>
    <b v="0"/>
    <n v="2"/>
    <b v="0"/>
    <s v="publishing/translations"/>
    <x v="4"/>
    <x v="24"/>
    <n v="1000"/>
    <n v="7.5"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d v="2016-02-21T03:24:17"/>
    <d v="2016-01-22T03:24:17"/>
    <b v="0"/>
    <n v="2"/>
    <b v="0"/>
    <s v="publishing/translations"/>
    <x v="4"/>
    <x v="24"/>
    <n v="129.87012987012986"/>
    <n v="38.5"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d v="2014-07-12T23:59:00"/>
    <d v="2014-06-06T07:45:39"/>
    <b v="0"/>
    <n v="22"/>
    <b v="0"/>
    <s v="publishing/translations"/>
    <x v="4"/>
    <x v="24"/>
    <n v="3.7174721189591078"/>
    <n v="36.68181818181818"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d v="2016-04-27T08:55:00"/>
    <d v="2016-03-28T15:54:59"/>
    <b v="0"/>
    <n v="8"/>
    <b v="0"/>
    <s v="publishing/translations"/>
    <x v="4"/>
    <x v="24"/>
    <n v="33.333333333333336"/>
    <n v="75"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d v="2015-03-07T14:55:01"/>
    <d v="2015-02-05T14:55:01"/>
    <b v="0"/>
    <n v="6"/>
    <b v="0"/>
    <s v="publishing/translations"/>
    <x v="4"/>
    <x v="24"/>
    <n v="15.138888888888889"/>
    <n v="30"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d v="2016-05-26T12:57:43"/>
    <d v="2016-04-26T12:57:43"/>
    <b v="0"/>
    <n v="1"/>
    <b v="0"/>
    <s v="publishing/translations"/>
    <x v="4"/>
    <x v="24"/>
    <n v="13000"/>
    <n v="1"/>
    <m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d v="2015-09-11T13:22:49"/>
    <d v="2015-07-13T13:22:49"/>
    <b v="0"/>
    <n v="3"/>
    <b v="0"/>
    <s v="publishing/translations"/>
    <x v="4"/>
    <x v="24"/>
    <n v="89.10891089108911"/>
    <n v="673.33333333333337"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d v="2016-05-25T10:29:18"/>
    <d v="2016-04-25T10:29:18"/>
    <b v="0"/>
    <n v="0"/>
    <b v="0"/>
    <s v="publishing/translations"/>
    <x v="4"/>
    <x v="24"/>
    <s v="N/A"/>
    <s v="N/A"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d v="2017-01-02T17:13:29"/>
    <d v="2016-12-03T17:13:29"/>
    <b v="0"/>
    <n v="0"/>
    <b v="0"/>
    <s v="publishing/translations"/>
    <x v="4"/>
    <x v="24"/>
    <s v="N/A"/>
    <s v="N/A"/>
    <m/>
    <m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d v="2015-09-12T15:57:42"/>
    <d v="2015-07-14T15:57:42"/>
    <b v="0"/>
    <n v="0"/>
    <b v="0"/>
    <s v="publishing/translations"/>
    <x v="4"/>
    <x v="24"/>
    <s v="N/A"/>
    <s v="N/A"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d v="2015-06-14T08:00:55"/>
    <d v="2015-05-15T08:00:55"/>
    <b v="0"/>
    <n v="0"/>
    <b v="0"/>
    <s v="publishing/translations"/>
    <x v="4"/>
    <x v="24"/>
    <s v="N/A"/>
    <s v="N/A"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d v="2016-04-21T05:44:38"/>
    <d v="2016-04-01T05:44:38"/>
    <b v="0"/>
    <n v="0"/>
    <b v="0"/>
    <s v="publishing/translations"/>
    <x v="4"/>
    <x v="24"/>
    <s v="N/A"/>
    <s v="N/A"/>
    <m/>
    <m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d v="2016-07-08T12:32:14"/>
    <d v="2016-06-08T12:32:14"/>
    <b v="0"/>
    <n v="3"/>
    <b v="0"/>
    <s v="publishing/translations"/>
    <x v="4"/>
    <x v="24"/>
    <n v="6666.666666666667"/>
    <n v="25"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d v="2015-05-22T00:25:00"/>
    <d v="2015-04-21T17:28:38"/>
    <b v="0"/>
    <n v="0"/>
    <b v="0"/>
    <s v="publishing/translations"/>
    <x v="4"/>
    <x v="24"/>
    <s v="N/A"/>
    <s v="N/A"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d v="2015-05-10T14:28:25"/>
    <d v="2015-03-23T14:28:25"/>
    <b v="0"/>
    <n v="0"/>
    <b v="0"/>
    <s v="publishing/translations"/>
    <x v="4"/>
    <x v="24"/>
    <s v="N/A"/>
    <s v="N/A"/>
    <m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d v="2016-02-19T23:06:37"/>
    <d v="2016-01-20T23:06:37"/>
    <b v="0"/>
    <n v="1"/>
    <b v="0"/>
    <s v="publishing/translations"/>
    <x v="4"/>
    <x v="24"/>
    <n v="100000"/>
    <n v="1"/>
    <m/>
    <m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d v="2014-11-18T19:00:59"/>
    <d v="2014-10-19T18:00:59"/>
    <b v="0"/>
    <n v="2"/>
    <b v="0"/>
    <s v="publishing/translations"/>
    <x v="4"/>
    <x v="24"/>
    <n v="9475"/>
    <n v="1"/>
    <m/>
    <m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d v="2014-07-28T11:52:43"/>
    <d v="2014-06-28T11:52:43"/>
    <b v="0"/>
    <n v="0"/>
    <b v="0"/>
    <s v="publishing/translations"/>
    <x v="4"/>
    <x v="24"/>
    <s v="N/A"/>
    <s v="N/A"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d v="2017-04-15T10:42:27"/>
    <d v="2017-03-01T11:42:27"/>
    <b v="0"/>
    <n v="0"/>
    <b v="0"/>
    <s v="publishing/translations"/>
    <x v="4"/>
    <x v="24"/>
    <s v="N/A"/>
    <s v="N/A"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d v="2016-04-24T16:59:00"/>
    <d v="2016-04-03T15:48:00"/>
    <b v="0"/>
    <n v="1"/>
    <b v="0"/>
    <s v="publishing/translations"/>
    <x v="4"/>
    <x v="24"/>
    <n v="116.66666666666667"/>
    <n v="15"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d v="2014-09-05T08:39:00"/>
    <d v="2014-07-12T11:08:40"/>
    <b v="0"/>
    <n v="7"/>
    <b v="0"/>
    <s v="publishing/translations"/>
    <x v="4"/>
    <x v="24"/>
    <n v="9.5238095238095237"/>
    <n v="225"/>
    <m/>
    <m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d v="2017-01-03T11:02:45"/>
    <d v="2016-12-04T11:02:45"/>
    <b v="0"/>
    <n v="3"/>
    <b v="0"/>
    <s v="publishing/translations"/>
    <x v="4"/>
    <x v="24"/>
    <n v="34.482758620689658"/>
    <n v="48.333333333333336"/>
    <m/>
    <m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d v="2015-11-11T17:30:44"/>
    <d v="2015-10-12T16:30:44"/>
    <b v="0"/>
    <n v="0"/>
    <b v="0"/>
    <s v="publishing/translations"/>
    <x v="4"/>
    <x v="24"/>
    <s v="N/A"/>
    <s v="N/A"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d v="2014-08-10T23:00:00"/>
    <d v="2014-07-11T11:56:00"/>
    <b v="0"/>
    <n v="0"/>
    <b v="0"/>
    <s v="publishing/translations"/>
    <x v="4"/>
    <x v="24"/>
    <s v="N/A"/>
    <s v="N/A"/>
    <m/>
    <m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d v="2015-12-02T12:25:00"/>
    <d v="2015-11-03T23:54:56"/>
    <b v="0"/>
    <n v="0"/>
    <b v="0"/>
    <s v="publishing/translations"/>
    <x v="4"/>
    <x v="24"/>
    <s v="N/A"/>
    <s v="N/A"/>
    <m/>
    <m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d v="2014-11-30T18:45:00"/>
    <d v="2014-10-03T16:31:38"/>
    <b v="0"/>
    <n v="0"/>
    <b v="0"/>
    <s v="publishing/translations"/>
    <x v="4"/>
    <x v="24"/>
    <s v="N/A"/>
    <s v="N/A"/>
    <m/>
    <m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d v="2014-10-20T19:00:00"/>
    <d v="2014-09-17T10:29:14"/>
    <b v="1"/>
    <n v="340"/>
    <b v="1"/>
    <s v="publishing/radio &amp; podcasts"/>
    <x v="4"/>
    <x v="25"/>
    <n v="0.98770699869425127"/>
    <n v="44.66673529411765"/>
    <m/>
    <m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d v="2013-04-10T10:54:31"/>
    <d v="2013-03-11T10:54:31"/>
    <b v="1"/>
    <n v="150"/>
    <b v="1"/>
    <s v="publishing/radio &amp; podcasts"/>
    <x v="4"/>
    <x v="25"/>
    <n v="0.92151035547261961"/>
    <n v="28.937999999999999"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d v="2013-04-07T15:52:18"/>
    <d v="2013-02-21T16:52:18"/>
    <b v="1"/>
    <n v="25"/>
    <b v="1"/>
    <s v="publishing/radio &amp; podcasts"/>
    <x v="4"/>
    <x v="25"/>
    <n v="0.67720090293453727"/>
    <n v="35.44"/>
    <m/>
    <m/>
  </r>
  <r>
    <n v="1464"/>
    <s v="Science Studio"/>
    <s v="The Best Science Media on the Web"/>
    <n v="5000"/>
    <n v="8160"/>
    <x v="0"/>
    <s v="US"/>
    <s v="USD"/>
    <n v="1361029958"/>
    <n v="1358437958"/>
    <d v="2013-02-16T10:52:38"/>
    <d v="2013-01-17T10:52:38"/>
    <b v="1"/>
    <n v="234"/>
    <b v="1"/>
    <s v="publishing/radio &amp; podcasts"/>
    <x v="4"/>
    <x v="25"/>
    <n v="0.61274509803921573"/>
    <n v="34.871794871794869"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d v="2012-03-21T22:00:00"/>
    <d v="2012-02-20T12:37:32"/>
    <b v="1"/>
    <n v="2602"/>
    <b v="1"/>
    <s v="publishing/radio &amp; podcasts"/>
    <x v="4"/>
    <x v="25"/>
    <n v="0.21909908646635898"/>
    <n v="52.622732513451197"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d v="2016-01-12T00:00:00"/>
    <d v="2015-12-01T23:07:46"/>
    <b v="1"/>
    <n v="248"/>
    <b v="1"/>
    <s v="publishing/radio &amp; podcasts"/>
    <x v="4"/>
    <x v="25"/>
    <n v="0.92697896974398586"/>
    <n v="69.598266129032254"/>
    <m/>
    <m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d v="2012-03-25T13:14:45"/>
    <d v="2012-01-25T14:14:45"/>
    <b v="1"/>
    <n v="600"/>
    <b v="1"/>
    <s v="publishing/radio &amp; podcasts"/>
    <x v="4"/>
    <x v="25"/>
    <n v="0.86896072297532156"/>
    <n v="76.72"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d v="2011-06-11T19:20:49"/>
    <d v="2011-04-12T19:20:49"/>
    <b v="1"/>
    <n v="293"/>
    <b v="1"/>
    <s v="publishing/radio &amp; podcasts"/>
    <x v="4"/>
    <x v="25"/>
    <n v="0.9768637532133676"/>
    <n v="33.191126279863482"/>
    <m/>
    <m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d v="2013-02-15T09:21:49"/>
    <d v="2013-01-16T09:21:49"/>
    <b v="1"/>
    <n v="321"/>
    <b v="1"/>
    <s v="publishing/radio &amp; podcasts"/>
    <x v="4"/>
    <x v="25"/>
    <n v="0.92229771978823627"/>
    <n v="149.46417445482865"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d v="2012-12-28T14:51:03"/>
    <d v="2012-12-07T14:51:03"/>
    <b v="1"/>
    <n v="81"/>
    <b v="1"/>
    <s v="publishing/radio &amp; podcasts"/>
    <x v="4"/>
    <x v="25"/>
    <n v="0.79914757591901975"/>
    <n v="23.172839506172838"/>
    <m/>
    <m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d v="2015-04-09T17:58:54"/>
    <d v="2015-03-10T17:58:54"/>
    <b v="1"/>
    <n v="343"/>
    <b v="1"/>
    <s v="publishing/radio &amp; podcasts"/>
    <x v="4"/>
    <x v="25"/>
    <n v="0.96301423455415447"/>
    <n v="96.877551020408163"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d v="2013-10-16T08:01:43"/>
    <d v="2013-09-16T08:01:43"/>
    <b v="1"/>
    <n v="336"/>
    <b v="1"/>
    <s v="publishing/radio &amp; podcasts"/>
    <x v="4"/>
    <x v="25"/>
    <n v="0.72095974160802856"/>
    <n v="103.20238095238095"/>
    <m/>
    <m/>
  </r>
  <r>
    <n v="1473"/>
    <s v="ONE LOVES ONLY FORM"/>
    <s v="Public Radio Project"/>
    <n v="1500"/>
    <n v="1807.74"/>
    <x v="0"/>
    <s v="US"/>
    <s v="USD"/>
    <n v="1330644639"/>
    <n v="1328052639"/>
    <d v="2012-03-01T18:30:39"/>
    <d v="2012-01-31T18:30:39"/>
    <b v="1"/>
    <n v="47"/>
    <b v="1"/>
    <s v="publishing/radio &amp; podcasts"/>
    <x v="4"/>
    <x v="25"/>
    <n v="0.82976534236118027"/>
    <n v="38.462553191489363"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d v="2013-09-13T12:28:12"/>
    <d v="2013-08-14T12:28:12"/>
    <b v="1"/>
    <n v="76"/>
    <b v="1"/>
    <s v="publishing/radio &amp; podcasts"/>
    <x v="4"/>
    <x v="25"/>
    <n v="0.89073634204275531"/>
    <n v="44.315789473684212"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d v="2014-12-19T23:59:00"/>
    <d v="2014-11-17T12:21:03"/>
    <b v="1"/>
    <n v="441"/>
    <b v="1"/>
    <s v="publishing/radio &amp; podcasts"/>
    <x v="4"/>
    <x v="25"/>
    <n v="0.53002690769934757"/>
    <n v="64.173356009070289"/>
    <m/>
    <m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d v="2011-09-09T20:00:22"/>
    <d v="2011-08-10T20:00:22"/>
    <b v="1"/>
    <n v="916"/>
    <b v="1"/>
    <s v="publishing/radio &amp; podcasts"/>
    <x v="4"/>
    <x v="25"/>
    <n v="0.15115908788590915"/>
    <n v="43.333275109170302"/>
    <m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d v="2011-12-22T22:00:00"/>
    <d v="2011-10-24T09:46:44"/>
    <b v="1"/>
    <n v="369"/>
    <b v="1"/>
    <s v="publishing/radio &amp; podcasts"/>
    <x v="4"/>
    <x v="25"/>
    <n v="0.89839187853741798"/>
    <n v="90.495934959349597"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d v="2013-05-14T15:55:13"/>
    <d v="2013-04-30T15:55:13"/>
    <b v="1"/>
    <n v="20242"/>
    <b v="1"/>
    <s v="publishing/radio &amp; podcasts"/>
    <x v="4"/>
    <x v="25"/>
    <n v="8.4629990319513931E-2"/>
    <n v="29.187190495010373"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d v="2014-05-09T22:59:00"/>
    <d v="2014-04-25T12:53:09"/>
    <b v="1"/>
    <n v="71"/>
    <b v="1"/>
    <s v="publishing/radio &amp; podcasts"/>
    <x v="4"/>
    <x v="25"/>
    <n v="0.7279344858962693"/>
    <n v="30.95774647887324"/>
    <m/>
    <m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d v="2013-07-26T12:00:00"/>
    <d v="2013-07-09T17:24:59"/>
    <b v="1"/>
    <n v="635"/>
    <b v="1"/>
    <s v="publishing/radio &amp; podcasts"/>
    <x v="4"/>
    <x v="25"/>
    <n v="0.85440582909832852"/>
    <n v="92.157795275590544"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d v="2013-11-02T17:09:05"/>
    <d v="2013-10-03T17:09:05"/>
    <b v="0"/>
    <n v="6"/>
    <b v="0"/>
    <s v="publishing/fiction"/>
    <x v="4"/>
    <x v="12"/>
    <n v="47.61904761904762"/>
    <n v="17.5"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d v="2012-09-07T02:51:00"/>
    <d v="2012-08-15T15:35:36"/>
    <b v="0"/>
    <n v="1"/>
    <b v="0"/>
    <s v="publishing/fiction"/>
    <x v="4"/>
    <x v="12"/>
    <n v="1000"/>
    <n v="5"/>
    <m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d v="2016-07-21T23:37:55"/>
    <d v="2016-06-26T23:37:55"/>
    <b v="0"/>
    <n v="2"/>
    <b v="0"/>
    <s v="publishing/fiction"/>
    <x v="4"/>
    <x v="12"/>
    <n v="140"/>
    <n v="25"/>
    <m/>
    <m/>
  </r>
  <r>
    <n v="1484"/>
    <s v="a book called filtered down thru the stars"/>
    <s v="The mussings of an old wizard"/>
    <n v="2000"/>
    <n v="0"/>
    <x v="2"/>
    <s v="US"/>
    <s v="USD"/>
    <n v="1342882260"/>
    <n v="1337834963"/>
    <d v="2012-07-21T09:51:00"/>
    <d v="2012-05-23T23:49:23"/>
    <b v="0"/>
    <n v="0"/>
    <b v="0"/>
    <s v="publishing/fiction"/>
    <x v="4"/>
    <x v="12"/>
    <s v="N/A"/>
    <s v="N/A"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d v="2015-06-20T14:06:13"/>
    <d v="2015-05-06T14:06:13"/>
    <b v="0"/>
    <n v="3"/>
    <b v="0"/>
    <s v="publishing/fiction"/>
    <x v="4"/>
    <x v="12"/>
    <n v="44.666666666666664"/>
    <n v="50"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d v="2015-02-26T23:02:41"/>
    <d v="2015-01-27T23:02:41"/>
    <b v="0"/>
    <n v="3"/>
    <b v="0"/>
    <s v="publishing/fiction"/>
    <x v="4"/>
    <x v="12"/>
    <n v="416.66666666666669"/>
    <n v="16"/>
    <m/>
    <m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d v="2016-08-02T17:01:11"/>
    <d v="2016-07-03T17:01:11"/>
    <b v="0"/>
    <n v="0"/>
    <b v="0"/>
    <s v="publishing/fiction"/>
    <x v="4"/>
    <x v="12"/>
    <s v="N/A"/>
    <s v="N/A"/>
    <m/>
    <m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d v="2014-01-05T08:31:00"/>
    <d v="2013-12-06T08:31:00"/>
    <b v="0"/>
    <n v="6"/>
    <b v="0"/>
    <s v="publishing/fiction"/>
    <x v="4"/>
    <x v="12"/>
    <n v="41.666666666666664"/>
    <n v="60"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d v="2012-11-15T10:40:52"/>
    <d v="2012-10-16T09:40:52"/>
    <b v="0"/>
    <n v="0"/>
    <b v="0"/>
    <s v="publishing/fiction"/>
    <x v="4"/>
    <x v="12"/>
    <s v="N/A"/>
    <s v="N/A"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d v="2013-10-02T08:27:54"/>
    <d v="2013-09-03T08:27:54"/>
    <b v="0"/>
    <n v="19"/>
    <b v="0"/>
    <s v="publishing/fiction"/>
    <x v="4"/>
    <x v="12"/>
    <n v="3.2402234636871508"/>
    <n v="47.10526315789474"/>
    <m/>
    <m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d v="2015-02-15T10:38:00"/>
    <d v="2014-12-18T12:07:23"/>
    <b v="0"/>
    <n v="1"/>
    <b v="0"/>
    <s v="publishing/fiction"/>
    <x v="4"/>
    <x v="12"/>
    <n v="12"/>
    <n v="100"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d v="2011-06-18T16:14:06"/>
    <d v="2011-05-19T16:14:06"/>
    <b v="0"/>
    <n v="2"/>
    <b v="0"/>
    <s v="publishing/fiction"/>
    <x v="4"/>
    <x v="12"/>
    <n v="133.33333333333334"/>
    <n v="15"/>
    <m/>
    <m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d v="2013-06-16T15:47:55"/>
    <d v="2013-05-17T15:47:55"/>
    <b v="0"/>
    <n v="0"/>
    <b v="0"/>
    <s v="publishing/fiction"/>
    <x v="4"/>
    <x v="12"/>
    <s v="N/A"/>
    <s v="N/A"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d v="2015-04-03T10:38:00"/>
    <d v="2015-03-04T12:20:13"/>
    <b v="0"/>
    <n v="11"/>
    <b v="0"/>
    <s v="publishing/fiction"/>
    <x v="4"/>
    <x v="12"/>
    <n v="11.235955056179776"/>
    <n v="40.454545454545453"/>
    <m/>
    <m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d v="2011-08-27T13:57:11"/>
    <d v="2011-07-28T13:57:11"/>
    <b v="0"/>
    <n v="0"/>
    <b v="0"/>
    <s v="publishing/fiction"/>
    <x v="4"/>
    <x v="12"/>
    <s v="N/A"/>
    <s v="N/A"/>
    <m/>
    <m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d v="2014-09-16T06:24:19"/>
    <d v="2014-07-18T06:24:19"/>
    <b v="0"/>
    <n v="0"/>
    <b v="0"/>
    <s v="publishing/fiction"/>
    <x v="4"/>
    <x v="12"/>
    <s v="N/A"/>
    <s v="N/A"/>
    <m/>
    <m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d v="2013-07-31T14:43:00"/>
    <d v="2013-06-19T10:25:22"/>
    <b v="0"/>
    <n v="1"/>
    <b v="0"/>
    <s v="publishing/fiction"/>
    <x v="4"/>
    <x v="12"/>
    <n v="15000"/>
    <n v="1"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d v="2014-09-03T18:36:18"/>
    <d v="2014-07-20T18:36:18"/>
    <b v="0"/>
    <n v="3"/>
    <b v="0"/>
    <s v="publishing/fiction"/>
    <x v="4"/>
    <x v="12"/>
    <n v="52.631578947368418"/>
    <n v="19"/>
    <m/>
    <m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d v="2016-08-04T19:10:33"/>
    <d v="2016-06-05T19:10:33"/>
    <b v="0"/>
    <n v="1"/>
    <b v="0"/>
    <s v="publishing/fiction"/>
    <x v="4"/>
    <x v="12"/>
    <n v="400"/>
    <n v="5"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d v="2013-05-01T16:42:37"/>
    <d v="2013-04-01T16:42:37"/>
    <b v="0"/>
    <n v="15"/>
    <b v="0"/>
    <s v="publishing/fiction"/>
    <x v="4"/>
    <x v="12"/>
    <n v="3.9942938659058487"/>
    <n v="46.733333333333334"/>
    <m/>
    <m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d v="2011-05-04T21:13:53"/>
    <d v="2011-04-04T21:13:53"/>
    <b v="0"/>
    <n v="56"/>
    <b v="1"/>
    <s v="music/rock"/>
    <x v="5"/>
    <x v="13"/>
    <n v="0.92379435598600268"/>
    <n v="48.325535714285714"/>
    <m/>
    <m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d v="2016-03-25T17:00:00"/>
    <d v="2016-02-26T08:01:20"/>
    <b v="1"/>
    <n v="329"/>
    <b v="1"/>
    <s v="photography/photobooks"/>
    <x v="8"/>
    <x v="22"/>
    <n v="0.98575141141679357"/>
    <n v="67.835866261398181"/>
    <m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d v="2016-10-23T03:20:01"/>
    <d v="2016-08-24T03:20:01"/>
    <b v="1"/>
    <n v="71"/>
    <b v="1"/>
    <s v="photography/photobooks"/>
    <x v="8"/>
    <x v="22"/>
    <n v="0.92685736035967015"/>
    <n v="56.98492957746479"/>
    <m/>
    <m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d v="2014-06-10T03:33:00"/>
    <d v="2014-05-13T10:47:04"/>
    <b v="1"/>
    <n v="269"/>
    <b v="1"/>
    <s v="photography/photobooks"/>
    <x v="8"/>
    <x v="22"/>
    <n v="0.3597918742389018"/>
    <n v="67.159851301115239"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d v="2016-03-22T15:01:00"/>
    <d v="2016-02-14T05:38:23"/>
    <b v="1"/>
    <n v="345"/>
    <b v="1"/>
    <s v="photography/photobooks"/>
    <x v="8"/>
    <x v="22"/>
    <n v="0.96542569239123877"/>
    <n v="48.037681159420288"/>
    <m/>
    <m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d v="2014-07-24T13:51:44"/>
    <d v="2014-06-24T13:51:44"/>
    <b v="1"/>
    <n v="43"/>
    <b v="1"/>
    <s v="photography/photobooks"/>
    <x v="8"/>
    <x v="22"/>
    <n v="0.89766606822262118"/>
    <n v="38.860465116279073"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d v="2010-05-15T03:10:00"/>
    <d v="2010-03-17T05:48:29"/>
    <b v="1"/>
    <n v="33"/>
    <b v="1"/>
    <s v="photography/photobooks"/>
    <x v="8"/>
    <x v="22"/>
    <n v="0.46511627906976744"/>
    <n v="78.181818181818187"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d v="2014-06-27T09:44:41"/>
    <d v="2014-05-27T09:44:41"/>
    <b v="1"/>
    <n v="211"/>
    <b v="1"/>
    <s v="photography/photobooks"/>
    <x v="8"/>
    <x v="22"/>
    <n v="0.90283539114733302"/>
    <n v="97.113744075829388"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d v="2017-02-14T17:59:00"/>
    <d v="2017-01-16T07:48:05"/>
    <b v="1"/>
    <n v="196"/>
    <b v="1"/>
    <s v="photography/photobooks"/>
    <x v="8"/>
    <x v="22"/>
    <n v="0.80879151757943024"/>
    <n v="110.39397959183674"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d v="2014-07-19T04:14:38"/>
    <d v="2014-06-19T04:14:38"/>
    <b v="1"/>
    <n v="405"/>
    <b v="1"/>
    <s v="photography/photobooks"/>
    <x v="8"/>
    <x v="22"/>
    <n v="0.98975602513980299"/>
    <n v="39.91506172839506"/>
    <m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d v="2015-11-18T10:00:04"/>
    <d v="2015-10-19T09:00:04"/>
    <b v="1"/>
    <n v="206"/>
    <b v="1"/>
    <s v="photography/photobooks"/>
    <x v="8"/>
    <x v="22"/>
    <n v="0.8945115328094051"/>
    <n v="75.975728155339809"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d v="2017-02-05T11:25:39"/>
    <d v="2017-01-06T11:25:39"/>
    <b v="1"/>
    <n v="335"/>
    <b v="1"/>
    <s v="photography/photobooks"/>
    <x v="8"/>
    <x v="22"/>
    <n v="0.17896405379148131"/>
    <n v="58.379104477611939"/>
    <m/>
    <m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d v="2014-07-16T10:17:46"/>
    <d v="2014-06-16T10:17:46"/>
    <b v="1"/>
    <n v="215"/>
    <b v="1"/>
    <s v="photography/photobooks"/>
    <x v="8"/>
    <x v="22"/>
    <n v="0.6665833437486981"/>
    <n v="55.82093023255814"/>
    <m/>
    <m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d v="2015-09-27T09:20:40"/>
    <d v="2015-08-18T09:20:40"/>
    <b v="1"/>
    <n v="176"/>
    <b v="1"/>
    <s v="photography/photobooks"/>
    <x v="8"/>
    <x v="22"/>
    <n v="0.93917878207295535"/>
    <n v="151.24431818181819"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d v="2016-03-16T00:04:57"/>
    <d v="2016-02-15T01:04:57"/>
    <b v="1"/>
    <n v="555"/>
    <b v="1"/>
    <s v="photography/photobooks"/>
    <x v="8"/>
    <x v="22"/>
    <n v="0.63617683171214268"/>
    <n v="849.67027027027029"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d v="2016-10-06T09:00:00"/>
    <d v="2016-09-06T06:11:32"/>
    <b v="1"/>
    <n v="116"/>
    <b v="1"/>
    <s v="photography/photobooks"/>
    <x v="8"/>
    <x v="22"/>
    <n v="0.92031182330012995"/>
    <n v="159.24137931034483"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d v="2014-12-06T01:00:00"/>
    <d v="2014-11-05T08:35:53"/>
    <b v="1"/>
    <n v="615"/>
    <b v="1"/>
    <s v="photography/photobooks"/>
    <x v="8"/>
    <x v="22"/>
    <n v="0.61736016792196569"/>
    <n v="39.507317073170732"/>
    <m/>
    <m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d v="2014-05-31T14:40:52"/>
    <d v="2014-05-01T14:40:52"/>
    <b v="1"/>
    <n v="236"/>
    <b v="1"/>
    <s v="photography/photobooks"/>
    <x v="8"/>
    <x v="22"/>
    <n v="0.48693393929556888"/>
    <n v="130.52966101694915"/>
    <m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d v="2014-06-20T16:59:00"/>
    <d v="2014-05-23T12:48:03"/>
    <b v="1"/>
    <n v="145"/>
    <b v="1"/>
    <s v="photography/photobooks"/>
    <x v="8"/>
    <x v="22"/>
    <n v="0.96745585982639537"/>
    <n v="64.156896551724131"/>
    <m/>
    <m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d v="2014-12-18T23:00:00"/>
    <d v="2014-11-12T15:35:13"/>
    <b v="1"/>
    <n v="167"/>
    <b v="1"/>
    <s v="photography/photobooks"/>
    <x v="8"/>
    <x v="22"/>
    <n v="0.96644295302013428"/>
    <n v="111.52694610778443"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d v="2016-06-06T23:01:31"/>
    <d v="2016-05-02T23:01:31"/>
    <b v="1"/>
    <n v="235"/>
    <b v="1"/>
    <s v="photography/photobooks"/>
    <x v="8"/>
    <x v="22"/>
    <n v="0.93621270752715013"/>
    <n v="170.44680851063831"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d v="2014-10-17T14:55:39"/>
    <d v="2014-09-17T14:55:39"/>
    <b v="1"/>
    <n v="452"/>
    <b v="1"/>
    <s v="photography/photobooks"/>
    <x v="8"/>
    <x v="22"/>
    <n v="0.71960178725924362"/>
    <n v="133.7391592920354"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d v="2014-12-22T19:00:00"/>
    <d v="2014-11-21T13:01:56"/>
    <b v="1"/>
    <n v="241"/>
    <b v="1"/>
    <s v="photography/photobooks"/>
    <x v="8"/>
    <x v="22"/>
    <n v="0.80100450294423275"/>
    <n v="95.834024896265561"/>
    <m/>
    <m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d v="2017-02-20T07:01:30"/>
    <d v="2017-01-21T07:01:30"/>
    <b v="1"/>
    <n v="28"/>
    <b v="1"/>
    <s v="photography/photobooks"/>
    <x v="8"/>
    <x v="22"/>
    <n v="0.48309178743961351"/>
    <n v="221.78571428571428"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d v="2016-08-18T11:52:18"/>
    <d v="2016-07-19T11:52:18"/>
    <b v="1"/>
    <n v="140"/>
    <b v="1"/>
    <s v="photography/photobooks"/>
    <x v="8"/>
    <x v="22"/>
    <n v="0.57469358885094446"/>
    <n v="32.315357142857138"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d v="2016-01-19T01:37:27"/>
    <d v="2015-12-01T01:37:27"/>
    <b v="1"/>
    <n v="280"/>
    <b v="1"/>
    <s v="photography/photobooks"/>
    <x v="8"/>
    <x v="22"/>
    <n v="0.83107497741644087"/>
    <n v="98.839285714285708"/>
    <m/>
    <m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d v="2017-03-14T08:24:46"/>
    <d v="2017-02-14T09:24:46"/>
    <b v="1"/>
    <n v="70"/>
    <b v="1"/>
    <s v="photography/photobooks"/>
    <x v="8"/>
    <x v="22"/>
    <n v="0.90543389685814435"/>
    <n v="55.222142857142863"/>
    <m/>
    <m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d v="2017-01-31T19:00:00"/>
    <d v="2017-01-01T12:35:22"/>
    <b v="1"/>
    <n v="160"/>
    <b v="1"/>
    <s v="photography/photobooks"/>
    <x v="8"/>
    <x v="22"/>
    <n v="0.35515567657156388"/>
    <n v="52.793750000000003"/>
    <m/>
    <m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d v="2015-03-19T09:05:20"/>
    <d v="2015-02-17T10:05:20"/>
    <b v="1"/>
    <n v="141"/>
    <b v="1"/>
    <s v="photography/photobooks"/>
    <x v="8"/>
    <x v="22"/>
    <n v="0.99325631240524859"/>
    <n v="135.66666666666666"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d v="2015-10-23T13:24:55"/>
    <d v="2015-09-28T13:24:55"/>
    <b v="1"/>
    <n v="874"/>
    <b v="1"/>
    <s v="photography/photobooks"/>
    <x v="8"/>
    <x v="22"/>
    <n v="0.74169827714085912"/>
    <n v="53.991990846681922"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d v="2014-11-30T22:00:00"/>
    <d v="2014-10-29T14:15:26"/>
    <b v="1"/>
    <n v="73"/>
    <b v="1"/>
    <s v="photography/photobooks"/>
    <x v="8"/>
    <x v="22"/>
    <n v="0.56831922611850061"/>
    <n v="56.643835616438359"/>
    <m/>
    <m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d v="2016-02-15T10:00:00"/>
    <d v="2016-01-22T06:24:25"/>
    <b v="1"/>
    <n v="294"/>
    <b v="1"/>
    <s v="photography/photobooks"/>
    <x v="8"/>
    <x v="22"/>
    <n v="0.20660303293252344"/>
    <n v="82.316326530612244"/>
    <m/>
    <m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d v="2016-05-01T22:59:00"/>
    <d v="2016-03-13T19:02:57"/>
    <b v="1"/>
    <n v="740"/>
    <b v="1"/>
    <s v="photography/photobooks"/>
    <x v="8"/>
    <x v="22"/>
    <n v="0.68898994074686515"/>
    <n v="88.26081081081081"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d v="2015-09-04T11:11:02"/>
    <d v="2015-08-05T11:11:02"/>
    <b v="1"/>
    <n v="369"/>
    <b v="1"/>
    <s v="photography/photobooks"/>
    <x v="8"/>
    <x v="22"/>
    <n v="0.23938716884774977"/>
    <n v="84.905149051490511"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d v="2016-05-23T17:00:00"/>
    <d v="2016-04-24T14:53:51"/>
    <b v="1"/>
    <n v="110"/>
    <b v="1"/>
    <s v="photography/photobooks"/>
    <x v="8"/>
    <x v="22"/>
    <n v="0.75514442137058713"/>
    <n v="48.154545454545456"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d v="2015-08-27T14:15:10"/>
    <d v="2015-07-28T14:15:10"/>
    <b v="1"/>
    <n v="455"/>
    <b v="1"/>
    <s v="photography/photobooks"/>
    <x v="8"/>
    <x v="22"/>
    <n v="0.39950714135661308"/>
    <n v="66.015406593406595"/>
    <m/>
    <m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d v="2016-08-06T13:00:00"/>
    <d v="2016-07-01T02:33:47"/>
    <b v="1"/>
    <n v="224"/>
    <b v="1"/>
    <s v="photography/photobooks"/>
    <x v="8"/>
    <x v="22"/>
    <n v="0.5558643690939411"/>
    <n v="96.375"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d v="2015-01-22T13:46:10"/>
    <d v="2014-12-08T13:46:10"/>
    <b v="1"/>
    <n v="46"/>
    <b v="1"/>
    <s v="photography/photobooks"/>
    <x v="8"/>
    <x v="22"/>
    <n v="0.97438752783964366"/>
    <n v="156.17391304347825"/>
    <m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d v="2017-01-03T17:03:39"/>
    <d v="2016-12-01T17:03:39"/>
    <b v="0"/>
    <n v="284"/>
    <b v="1"/>
    <s v="photography/photobooks"/>
    <x v="8"/>
    <x v="22"/>
    <n v="0.73536927671284047"/>
    <n v="95.764859154929582"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d v="2014-11-25T20:15:00"/>
    <d v="2014-10-26T19:10:16"/>
    <b v="1"/>
    <n v="98"/>
    <b v="1"/>
    <s v="photography/photobooks"/>
    <x v="8"/>
    <x v="22"/>
    <n v="0.84841628959276016"/>
    <n v="180.40816326530611"/>
    <m/>
    <m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d v="2014-12-31T12:05:38"/>
    <d v="2014-12-01T12:05:38"/>
    <b v="0"/>
    <n v="2"/>
    <b v="0"/>
    <s v="photography/nature"/>
    <x v="8"/>
    <x v="26"/>
    <n v="3000"/>
    <n v="3"/>
    <m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d v="2015-06-30T18:55:00"/>
    <d v="2015-06-15T18:55:00"/>
    <b v="0"/>
    <n v="1"/>
    <b v="0"/>
    <s v="photography/nature"/>
    <x v="8"/>
    <x v="26"/>
    <n v="25"/>
    <n v="20"/>
    <m/>
    <m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d v="2014-11-22T08:13:54"/>
    <d v="2014-10-23T07:13:54"/>
    <b v="0"/>
    <n v="1"/>
    <b v="0"/>
    <s v="photography/nature"/>
    <x v="8"/>
    <x v="26"/>
    <n v="225"/>
    <n v="10"/>
    <m/>
    <m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d v="2015-03-31T19:18:00"/>
    <d v="2015-02-17T20:13:44"/>
    <b v="0"/>
    <n v="0"/>
    <b v="0"/>
    <s v="photography/nature"/>
    <x v="8"/>
    <x v="26"/>
    <s v="N/A"/>
    <s v="N/A"/>
    <m/>
    <m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d v="2015-03-02T16:16:00"/>
    <d v="2015-01-27T16:13:54"/>
    <b v="0"/>
    <n v="1"/>
    <b v="0"/>
    <s v="photography/nature"/>
    <x v="8"/>
    <x v="26"/>
    <n v="3000"/>
    <n v="1"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d v="2014-09-17T00:06:39"/>
    <d v="2014-07-19T00:06:39"/>
    <b v="0"/>
    <n v="11"/>
    <b v="0"/>
    <s v="photography/nature"/>
    <x v="8"/>
    <x v="26"/>
    <n v="3.4602076124567476"/>
    <n v="26.272727272727273"/>
    <m/>
    <m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d v="2017-02-23T05:14:42"/>
    <d v="2017-02-16T05:14:42"/>
    <b v="0"/>
    <n v="0"/>
    <b v="0"/>
    <s v="photography/nature"/>
    <x v="8"/>
    <x v="26"/>
    <s v="N/A"/>
    <s v="N/A"/>
    <m/>
    <m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d v="2015-11-08T17:10:20"/>
    <d v="2015-10-09T16:10:20"/>
    <b v="0"/>
    <n v="1"/>
    <b v="0"/>
    <s v="photography/nature"/>
    <x v="8"/>
    <x v="26"/>
    <n v="11.666666666666666"/>
    <n v="60"/>
    <m/>
    <m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d v="2015-11-02T23:15:59"/>
    <d v="2015-10-03T22:15:59"/>
    <b v="0"/>
    <n v="6"/>
    <b v="0"/>
    <s v="photography/nature"/>
    <x v="8"/>
    <x v="26"/>
    <n v="2.9411764705882355"/>
    <n v="28.333333333333332"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d v="2016-05-12T05:47:14"/>
    <d v="2016-04-12T05:47:14"/>
    <b v="0"/>
    <n v="7"/>
    <b v="0"/>
    <s v="photography/nature"/>
    <x v="8"/>
    <x v="26"/>
    <n v="7.4257425742574261"/>
    <n v="14.428571428571429"/>
    <m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d v="2015-05-27T14:47:19"/>
    <d v="2015-04-27T14:47:19"/>
    <b v="0"/>
    <n v="0"/>
    <b v="0"/>
    <s v="photography/nature"/>
    <x v="8"/>
    <x v="26"/>
    <s v="N/A"/>
    <s v="N/A"/>
    <m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d v="2014-09-30T22:59:00"/>
    <d v="2014-09-10T11:31:48"/>
    <b v="0"/>
    <n v="16"/>
    <b v="0"/>
    <s v="photography/nature"/>
    <x v="8"/>
    <x v="26"/>
    <n v="2.0330969267139478"/>
    <n v="132.1875"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d v="2015-09-02T01:47:27"/>
    <d v="2015-08-03T01:47:27"/>
    <b v="0"/>
    <n v="0"/>
    <b v="0"/>
    <s v="photography/nature"/>
    <x v="8"/>
    <x v="26"/>
    <s v="N/A"/>
    <s v="N/A"/>
    <m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d v="2015-08-02T01:03:10"/>
    <d v="2015-07-03T01:03:10"/>
    <b v="0"/>
    <n v="0"/>
    <b v="0"/>
    <s v="photography/nature"/>
    <x v="8"/>
    <x v="26"/>
    <s v="N/A"/>
    <s v="N/A"/>
    <m/>
    <m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d v="2015-09-17T12:00:00"/>
    <d v="2015-08-25T09:43:52"/>
    <b v="0"/>
    <n v="0"/>
    <b v="0"/>
    <s v="photography/nature"/>
    <x v="8"/>
    <x v="26"/>
    <s v="N/A"/>
    <s v="N/A"/>
    <m/>
    <m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d v="2016-07-03T22:40:24"/>
    <d v="2016-06-03T22:40:24"/>
    <b v="0"/>
    <n v="12"/>
    <b v="0"/>
    <s v="photography/nature"/>
    <x v="8"/>
    <x v="26"/>
    <n v="2.2156573116691285"/>
    <n v="56.416666666666664"/>
    <m/>
    <m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d v="2014-09-20T10:40:33"/>
    <d v="2014-08-20T10:40:33"/>
    <b v="0"/>
    <n v="1"/>
    <b v="0"/>
    <s v="photography/nature"/>
    <x v="8"/>
    <x v="26"/>
    <n v="25"/>
    <n v="100"/>
    <m/>
    <m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d v="2015-08-28T07:12:00"/>
    <d v="2015-06-30T04:32:39"/>
    <b v="0"/>
    <n v="3"/>
    <b v="0"/>
    <s v="photography/nature"/>
    <x v="8"/>
    <x v="26"/>
    <n v="21.428571428571427"/>
    <n v="11.666666666666666"/>
    <m/>
    <m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d v="2015-04-28T20:16:39"/>
    <d v="2015-04-13T20:16:39"/>
    <b v="0"/>
    <n v="1"/>
    <b v="0"/>
    <s v="photography/nature"/>
    <x v="8"/>
    <x v="26"/>
    <n v="300"/>
    <n v="50"/>
    <m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d v="2014-11-12T20:29:53"/>
    <d v="2014-10-23T19:29:53"/>
    <b v="0"/>
    <n v="4"/>
    <b v="0"/>
    <s v="photography/nature"/>
    <x v="8"/>
    <x v="26"/>
    <n v="26.595744680851062"/>
    <n v="23.5"/>
    <m/>
    <m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d v="2012-03-03T02:39:27"/>
    <d v="2012-01-18T02:39:27"/>
    <b v="0"/>
    <n v="57"/>
    <b v="1"/>
    <s v="music/rock"/>
    <x v="5"/>
    <x v="13"/>
    <n v="0.74134479946623177"/>
    <n v="59.162280701754383"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d v="2009-12-01T19:50:00"/>
    <d v="2009-09-23T08:35:16"/>
    <b v="0"/>
    <n v="0"/>
    <b v="0"/>
    <s v="publishing/art books"/>
    <x v="4"/>
    <x v="27"/>
    <s v="N/A"/>
    <s v="N/A"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d v="2014-03-14T11:49:11"/>
    <d v="2014-01-13T12:49:11"/>
    <b v="0"/>
    <n v="2"/>
    <b v="0"/>
    <s v="publishing/art books"/>
    <x v="4"/>
    <x v="27"/>
    <n v="70.588235294117652"/>
    <n v="42.5"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d v="2015-05-28T15:05:00"/>
    <d v="2015-04-27T03:48:29"/>
    <b v="0"/>
    <n v="1"/>
    <b v="0"/>
    <s v="publishing/art books"/>
    <x v="4"/>
    <x v="27"/>
    <n v="1000"/>
    <n v="10"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d v="2011-06-08T12:31:01"/>
    <d v="2011-05-09T12:31:01"/>
    <b v="0"/>
    <n v="1"/>
    <b v="0"/>
    <s v="publishing/art books"/>
    <x v="4"/>
    <x v="27"/>
    <n v="40"/>
    <n v="100"/>
    <m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d v="2016-07-27T17:00:00"/>
    <d v="2016-06-28T17:00:04"/>
    <b v="0"/>
    <n v="59"/>
    <b v="0"/>
    <s v="publishing/art books"/>
    <x v="4"/>
    <x v="27"/>
    <n v="4.7058823529411766"/>
    <n v="108.05084745762711"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d v="2014-02-16T19:00:00"/>
    <d v="2014-02-01T17:29:05"/>
    <b v="0"/>
    <n v="13"/>
    <b v="0"/>
    <s v="publishing/art books"/>
    <x v="4"/>
    <x v="27"/>
    <n v="24.285714285714285"/>
    <n v="26.923076923076923"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d v="2014-12-23T20:29:45"/>
    <d v="2014-11-18T20:29:45"/>
    <b v="0"/>
    <n v="22"/>
    <b v="0"/>
    <s v="publishing/art books"/>
    <x v="4"/>
    <x v="27"/>
    <n v="7.3313782991202343"/>
    <n v="155"/>
    <m/>
    <m/>
  </r>
  <r>
    <n v="1569"/>
    <s v="to be removed (Canceled)"/>
    <s v="to be removed"/>
    <n v="30000"/>
    <n v="0"/>
    <x v="1"/>
    <s v="US"/>
    <s v="USD"/>
    <n v="1369498714"/>
    <n v="1366906714"/>
    <d v="2013-05-25T11:18:34"/>
    <d v="2013-04-25T11:18:34"/>
    <b v="0"/>
    <n v="0"/>
    <b v="0"/>
    <s v="publishing/art books"/>
    <x v="4"/>
    <x v="27"/>
    <s v="N/A"/>
    <s v="N/A"/>
    <m/>
    <m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d v="2016-04-08T13:31:22"/>
    <d v="2016-03-09T14:31:22"/>
    <b v="0"/>
    <n v="52"/>
    <b v="0"/>
    <s v="publishing/art books"/>
    <x v="4"/>
    <x v="27"/>
    <n v="2.4154589371980677"/>
    <n v="47.769230769230766"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d v="2015-06-19T13:28:03"/>
    <d v="2015-05-20T13:28:03"/>
    <b v="0"/>
    <n v="4"/>
    <b v="0"/>
    <s v="publishing/art books"/>
    <x v="4"/>
    <x v="27"/>
    <n v="151.25"/>
    <n v="20"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d v="2016-02-28T18:59:00"/>
    <d v="2016-02-03T19:47:39"/>
    <b v="0"/>
    <n v="3"/>
    <b v="0"/>
    <s v="publishing/art books"/>
    <x v="4"/>
    <x v="27"/>
    <n v="20"/>
    <n v="41.666666666666664"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d v="2017-03-31T22:59:00"/>
    <d v="2017-02-19T19:00:02"/>
    <b v="0"/>
    <n v="3"/>
    <b v="0"/>
    <s v="publishing/art books"/>
    <x v="4"/>
    <x v="27"/>
    <n v="40.358744394618832"/>
    <n v="74.333333333333329"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d v="2015-02-17T17:15:29"/>
    <d v="2015-01-13T17:15:29"/>
    <b v="0"/>
    <n v="6"/>
    <b v="0"/>
    <s v="publishing/art books"/>
    <x v="4"/>
    <x v="27"/>
    <n v="19.762845849802371"/>
    <n v="84.333333333333329"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d v="2014-07-09T07:34:56"/>
    <d v="2014-06-09T07:34:56"/>
    <b v="0"/>
    <n v="35"/>
    <b v="0"/>
    <s v="publishing/art books"/>
    <x v="4"/>
    <x v="27"/>
    <n v="4.3649061545176782"/>
    <n v="65.457142857142856"/>
    <m/>
    <m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d v="2015-06-30T16:06:08"/>
    <d v="2015-05-16T16:06:08"/>
    <b v="0"/>
    <n v="10"/>
    <b v="0"/>
    <s v="publishing/art books"/>
    <x v="4"/>
    <x v="27"/>
    <n v="7.6923076923076925"/>
    <n v="65"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d v="2012-07-24T15:20:48"/>
    <d v="2012-05-25T15:20:48"/>
    <b v="0"/>
    <n v="2"/>
    <b v="0"/>
    <s v="publishing/art books"/>
    <x v="4"/>
    <x v="27"/>
    <n v="181.81818181818181"/>
    <n v="27.5"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d v="2010-09-01T21:00:00"/>
    <d v="2010-08-08T20:34:51"/>
    <b v="0"/>
    <n v="4"/>
    <b v="0"/>
    <s v="publishing/art books"/>
    <x v="4"/>
    <x v="27"/>
    <n v="9.2536585365853661"/>
    <n v="51.25"/>
    <m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d v="2013-08-28T18:54:51"/>
    <d v="2013-07-26T18:54:51"/>
    <b v="0"/>
    <n v="2"/>
    <b v="0"/>
    <s v="publishing/art books"/>
    <x v="4"/>
    <x v="27"/>
    <n v="119.03571428571429"/>
    <n v="14"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d v="2012-05-20T20:12:06"/>
    <d v="2012-03-21T20:12:06"/>
    <b v="0"/>
    <n v="0"/>
    <b v="0"/>
    <s v="publishing/art books"/>
    <x v="4"/>
    <x v="27"/>
    <s v="N/A"/>
    <s v="N/A"/>
    <m/>
    <m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d v="2014-06-06T08:11:42"/>
    <d v="2014-04-07T08:11:42"/>
    <b v="0"/>
    <n v="18"/>
    <b v="0"/>
    <s v="music/world music"/>
    <x v="5"/>
    <x v="23"/>
    <n v="14.150943396226415"/>
    <n v="58.888888888888886"/>
    <m/>
    <m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d v="2015-10-26T16:20:00"/>
    <d v="2015-08-30T13:57:33"/>
    <b v="0"/>
    <n v="3"/>
    <b v="0"/>
    <s v="photography/places"/>
    <x v="8"/>
    <x v="28"/>
    <n v="10.75268817204301"/>
    <n v="31"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d v="2014-09-25T16:43:11"/>
    <d v="2014-08-26T16:43:11"/>
    <b v="0"/>
    <n v="1"/>
    <b v="0"/>
    <s v="photography/places"/>
    <x v="8"/>
    <x v="28"/>
    <n v="1333.3333333333333"/>
    <n v="15"/>
    <m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d v="2014-05-30T10:35:01"/>
    <d v="2014-05-20T10:35:01"/>
    <b v="0"/>
    <n v="0"/>
    <b v="0"/>
    <s v="photography/places"/>
    <x v="8"/>
    <x v="28"/>
    <s v="N/A"/>
    <s v="N/A"/>
    <m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d v="2016-12-25T06:00:00"/>
    <d v="2016-12-03T16:29:28"/>
    <b v="0"/>
    <n v="12"/>
    <b v="0"/>
    <s v="photography/places"/>
    <x v="8"/>
    <x v="28"/>
    <n v="1.2658227848101267"/>
    <n v="131.66666666666666"/>
    <m/>
    <m/>
  </r>
  <r>
    <n v="1586"/>
    <s v="Missouri In Pictures"/>
    <s v="Show the world the beauty that is in all of our back yards!"/>
    <n v="1500"/>
    <n v="0"/>
    <x v="2"/>
    <s v="US"/>
    <s v="USD"/>
    <n v="1428197422"/>
    <n v="1425609022"/>
    <d v="2015-04-04T20:30:22"/>
    <d v="2015-03-05T21:30:22"/>
    <b v="0"/>
    <n v="0"/>
    <b v="0"/>
    <s v="photography/places"/>
    <x v="8"/>
    <x v="28"/>
    <s v="N/A"/>
    <s v="N/A"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d v="2014-12-13T17:49:25"/>
    <d v="2014-11-13T17:49:25"/>
    <b v="0"/>
    <n v="1"/>
    <b v="0"/>
    <s v="photography/places"/>
    <x v="8"/>
    <x v="28"/>
    <n v="7500"/>
    <n v="1"/>
    <m/>
    <m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d v="2015-01-31T15:12:00"/>
    <d v="2015-01-01T00:59:59"/>
    <b v="0"/>
    <n v="0"/>
    <b v="0"/>
    <s v="photography/places"/>
    <x v="8"/>
    <x v="28"/>
    <s v="N/A"/>
    <s v="N/A"/>
    <m/>
    <m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d v="2015-10-09T18:38:06"/>
    <d v="2015-09-09T18:38:06"/>
    <b v="0"/>
    <n v="0"/>
    <b v="0"/>
    <s v="photography/places"/>
    <x v="8"/>
    <x v="28"/>
    <s v="N/A"/>
    <s v="N/A"/>
    <m/>
    <m/>
  </r>
  <r>
    <n v="1590"/>
    <s v="An Italian Adventure"/>
    <s v="Discover Italy through photography."/>
    <n v="60000"/>
    <n v="1020"/>
    <x v="2"/>
    <s v="IT"/>
    <s v="EUR"/>
    <n v="1443040464"/>
    <n v="1440448464"/>
    <d v="2015-09-23T15:34:24"/>
    <d v="2015-08-24T15:34:24"/>
    <b v="0"/>
    <n v="2"/>
    <b v="0"/>
    <s v="photography/places"/>
    <x v="8"/>
    <x v="28"/>
    <n v="58.823529411764703"/>
    <n v="510"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d v="2016-04-03T11:25:41"/>
    <d v="2016-03-04T12:25:41"/>
    <b v="0"/>
    <n v="92"/>
    <b v="0"/>
    <s v="photography/places"/>
    <x v="8"/>
    <x v="28"/>
    <n v="3.4213098729227762"/>
    <n v="44.478260869565219"/>
    <m/>
    <m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d v="2015-03-27T19:44:45"/>
    <d v="2015-02-10T20:44:45"/>
    <b v="0"/>
    <n v="0"/>
    <b v="0"/>
    <s v="photography/places"/>
    <x v="8"/>
    <x v="28"/>
    <s v="N/A"/>
    <s v="N/A"/>
    <m/>
    <m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d v="2015-02-28T15:17:35"/>
    <d v="2015-01-29T15:17:35"/>
    <b v="0"/>
    <n v="3"/>
    <b v="0"/>
    <s v="photography/places"/>
    <x v="8"/>
    <x v="28"/>
    <n v="7333.333333333333"/>
    <n v="1"/>
    <m/>
    <m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d v="2016-05-15T11:21:00"/>
    <d v="2016-03-16T12:06:22"/>
    <b v="0"/>
    <n v="10"/>
    <b v="0"/>
    <s v="photography/places"/>
    <x v="8"/>
    <x v="28"/>
    <n v="4.8780487804878048"/>
    <n v="20.5"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d v="2014-06-18T15:13:00"/>
    <d v="2014-05-20T20:12:08"/>
    <b v="0"/>
    <n v="7"/>
    <b v="0"/>
    <s v="photography/places"/>
    <x v="8"/>
    <x v="28"/>
    <n v="357.14285714285717"/>
    <n v="40"/>
    <m/>
    <m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d v="2014-12-13T06:19:29"/>
    <d v="2014-10-29T05:19:29"/>
    <b v="0"/>
    <n v="3"/>
    <b v="0"/>
    <s v="photography/places"/>
    <x v="8"/>
    <x v="28"/>
    <n v="43.333333333333336"/>
    <n v="25"/>
    <m/>
    <m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d v="2016-09-20T03:29:57"/>
    <d v="2016-08-21T03:29:57"/>
    <b v="0"/>
    <n v="0"/>
    <b v="0"/>
    <s v="photography/places"/>
    <x v="8"/>
    <x v="28"/>
    <s v="N/A"/>
    <s v="N/A"/>
    <m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d v="2015-07-26T11:00:58"/>
    <d v="2015-05-27T11:00:58"/>
    <b v="0"/>
    <n v="1"/>
    <b v="0"/>
    <s v="photography/places"/>
    <x v="8"/>
    <x v="28"/>
    <n v="800"/>
    <n v="1"/>
    <m/>
    <m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d v="2016-04-08T06:56:16"/>
    <d v="2016-03-09T07:56:16"/>
    <b v="0"/>
    <n v="0"/>
    <b v="0"/>
    <s v="photography/places"/>
    <x v="8"/>
    <x v="28"/>
    <s v="N/A"/>
    <s v="N/A"/>
    <m/>
    <m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d v="2014-07-15T00:11:00"/>
    <d v="2014-05-31T20:22:32"/>
    <b v="0"/>
    <n v="9"/>
    <b v="0"/>
    <s v="photography/places"/>
    <x v="8"/>
    <x v="28"/>
    <n v="13.623978201634877"/>
    <n v="40.777777777777779"/>
    <m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d v="2017-02-06T09:23:31"/>
    <d v="2017-01-06T09:23:31"/>
    <b v="0"/>
    <n v="375"/>
    <b v="1"/>
    <s v="photography/photobooks"/>
    <x v="8"/>
    <x v="22"/>
    <n v="0.95295850298882434"/>
    <n v="61.562666666666665"/>
    <m/>
    <m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d v="2011-10-14T18:00:00"/>
    <d v="2011-09-02T02:08:37"/>
    <b v="0"/>
    <n v="32"/>
    <b v="1"/>
    <s v="music/rock"/>
    <x v="5"/>
    <x v="13"/>
    <n v="0.99833610648918469"/>
    <n v="46.953125"/>
    <m/>
    <m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d v="2012-01-27T23:04:19"/>
    <d v="2011-11-28T23:04:19"/>
    <b v="0"/>
    <n v="30"/>
    <b v="1"/>
    <s v="music/rock"/>
    <x v="5"/>
    <x v="13"/>
    <n v="0.99967010886407481"/>
    <n v="66.688666666666663"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d v="2012-03-17T14:17:15"/>
    <d v="2012-02-06T15:17:15"/>
    <b v="0"/>
    <n v="70"/>
    <b v="1"/>
    <s v="music/rock"/>
    <x v="5"/>
    <x v="13"/>
    <n v="0.81895291020766303"/>
    <n v="48.842857142857142"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d v="2011-08-01T02:00:00"/>
    <d v="2011-07-22T19:18:33"/>
    <b v="0"/>
    <n v="44"/>
    <b v="1"/>
    <s v="music/rock"/>
    <x v="5"/>
    <x v="13"/>
    <n v="0.99311440677966101"/>
    <n v="137.30909090909091"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d v="2011-03-23T20:40:38"/>
    <d v="2010-12-23T21:40:38"/>
    <b v="0"/>
    <n v="92"/>
    <b v="1"/>
    <s v="music/rock"/>
    <x v="5"/>
    <x v="13"/>
    <n v="0.99005857434040445"/>
    <n v="87.829673913043479"/>
    <m/>
    <m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d v="2012-06-14T14:24:11"/>
    <d v="2012-05-24T14:24:11"/>
    <b v="0"/>
    <n v="205"/>
    <b v="1"/>
    <s v="music/rock"/>
    <x v="5"/>
    <x v="13"/>
    <n v="0.68913238233064567"/>
    <n v="70.785365853658533"/>
    <m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d v="2014-01-01T00:26:00"/>
    <d v="2013-11-29T14:56:26"/>
    <b v="0"/>
    <n v="23"/>
    <b v="1"/>
    <s v="music/rock"/>
    <x v="5"/>
    <x v="13"/>
    <n v="0.98765432098765427"/>
    <n v="52.826086956521742"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d v="2011-11-02T03:00:00"/>
    <d v="2011-09-09T19:01:49"/>
    <b v="0"/>
    <n v="4"/>
    <b v="1"/>
    <s v="music/rock"/>
    <x v="5"/>
    <x v="13"/>
    <n v="0.84507042253521125"/>
    <n v="443.75"/>
    <m/>
    <m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d v="2012-12-15T17:11:50"/>
    <d v="2012-11-15T17:11:50"/>
    <b v="0"/>
    <n v="112"/>
    <b v="1"/>
    <s v="music/rock"/>
    <x v="5"/>
    <x v="13"/>
    <n v="0.36784991723376864"/>
    <n v="48.544642857142854"/>
    <m/>
    <m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d v="2013-06-04T19:00:32"/>
    <d v="2013-05-14T19:00:32"/>
    <b v="0"/>
    <n v="27"/>
    <b v="1"/>
    <s v="music/rock"/>
    <x v="5"/>
    <x v="13"/>
    <n v="0.79920079920079923"/>
    <n v="37.074074074074076"/>
    <m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d v="2013-01-02T15:59:44"/>
    <d v="2012-12-03T15:59:44"/>
    <b v="0"/>
    <n v="11"/>
    <b v="1"/>
    <s v="music/rock"/>
    <x v="5"/>
    <x v="13"/>
    <n v="0.90909090909090906"/>
    <n v="50"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d v="2012-07-21T20:40:02"/>
    <d v="2012-06-21T20:40:02"/>
    <b v="0"/>
    <n v="26"/>
    <b v="1"/>
    <s v="music/rock"/>
    <x v="5"/>
    <x v="13"/>
    <n v="0.98522167487684731"/>
    <n v="39.03846153846154"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d v="2014-08-03T12:00:00"/>
    <d v="2014-06-04T18:32:49"/>
    <b v="0"/>
    <n v="77"/>
    <b v="1"/>
    <s v="music/rock"/>
    <x v="5"/>
    <x v="13"/>
    <n v="0.97370983446932813"/>
    <n v="66.688311688311686"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d v="2011-12-12T21:13:16"/>
    <d v="2011-10-28T20:13:16"/>
    <b v="0"/>
    <n v="136"/>
    <b v="1"/>
    <s v="music/rock"/>
    <x v="5"/>
    <x v="13"/>
    <n v="0.87623220153340631"/>
    <n v="67.132352941176464"/>
    <m/>
    <m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d v="2012-11-22T17:00:00"/>
    <d v="2012-10-12T12:10:21"/>
    <b v="0"/>
    <n v="157"/>
    <b v="1"/>
    <s v="music/rock"/>
    <x v="5"/>
    <x v="13"/>
    <n v="0.95969289827255277"/>
    <n v="66.369426751592357"/>
    <m/>
    <m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d v="2013-11-01T14:00:00"/>
    <d v="2013-09-29T10:56:28"/>
    <b v="0"/>
    <n v="158"/>
    <b v="1"/>
    <s v="music/rock"/>
    <x v="5"/>
    <x v="13"/>
    <n v="0.68560235063663078"/>
    <n v="64.620253164556956"/>
    <m/>
    <m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d v="2013-03-08T10:42:15"/>
    <d v="2013-01-27T10:42:15"/>
    <b v="0"/>
    <n v="27"/>
    <b v="1"/>
    <s v="music/rock"/>
    <x v="5"/>
    <x v="13"/>
    <n v="0.95177664974619292"/>
    <n v="58.370370370370374"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d v="2014-09-14T23:28:06"/>
    <d v="2014-08-24T23:28:06"/>
    <b v="0"/>
    <n v="23"/>
    <b v="1"/>
    <s v="music/rock"/>
    <x v="5"/>
    <x v="13"/>
    <n v="0.75"/>
    <n v="86.956521739130437"/>
    <m/>
    <m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d v="2013-02-23T03:09:00"/>
    <d v="2013-02-16T03:09:00"/>
    <b v="0"/>
    <n v="17"/>
    <b v="1"/>
    <s v="music/rock"/>
    <x v="5"/>
    <x v="13"/>
    <n v="0.88495575221238942"/>
    <n v="66.470588235294116"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d v="2012-05-27T22:59:00"/>
    <d v="2012-04-04T09:33:35"/>
    <b v="0"/>
    <n v="37"/>
    <b v="1"/>
    <s v="music/rock"/>
    <x v="5"/>
    <x v="13"/>
    <n v="0.82508250825082508"/>
    <n v="163.78378378378378"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d v="2014-12-17T02:59:00"/>
    <d v="2014-11-07T02:04:34"/>
    <b v="0"/>
    <n v="65"/>
    <b v="1"/>
    <s v="music/rock"/>
    <x v="5"/>
    <x v="13"/>
    <n v="0.98304601795127511"/>
    <n v="107.98461538461538"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d v="2013-08-27T11:31:29"/>
    <d v="2013-06-28T11:31:29"/>
    <b v="0"/>
    <n v="18"/>
    <b v="1"/>
    <s v="music/rock"/>
    <x v="5"/>
    <x v="13"/>
    <n v="0.98944591029023743"/>
    <n v="42.111111111111114"/>
    <m/>
    <m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d v="2013-01-09T03:48:55"/>
    <d v="2012-11-30T03:48:55"/>
    <b v="0"/>
    <n v="25"/>
    <b v="1"/>
    <s v="music/rock"/>
    <x v="5"/>
    <x v="13"/>
    <n v="0.84745762711864403"/>
    <n v="47.2"/>
    <m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d v="2012-09-11T11:47:33"/>
    <d v="2012-08-14T11:47:33"/>
    <b v="0"/>
    <n v="104"/>
    <b v="1"/>
    <s v="music/rock"/>
    <x v="5"/>
    <x v="13"/>
    <n v="0.64377682403433478"/>
    <n v="112.01923076923077"/>
    <m/>
    <m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d v="2013-12-01T16:21:07"/>
    <d v="2013-11-01T15:21:07"/>
    <b v="0"/>
    <n v="108"/>
    <b v="1"/>
    <s v="music/rock"/>
    <x v="5"/>
    <x v="13"/>
    <n v="0.98826436071649171"/>
    <n v="74.953703703703709"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d v="2012-11-25T23:59:00"/>
    <d v="2012-10-23T11:58:09"/>
    <b v="0"/>
    <n v="38"/>
    <b v="1"/>
    <s v="music/rock"/>
    <x v="5"/>
    <x v="13"/>
    <n v="0.85470085470085466"/>
    <n v="61.578947368421055"/>
    <m/>
    <m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d v="2014-06-17T12:41:22"/>
    <d v="2014-05-15T12:41:22"/>
    <b v="0"/>
    <n v="88"/>
    <b v="1"/>
    <s v="music/rock"/>
    <x v="5"/>
    <x v="13"/>
    <n v="0.99083477830071831"/>
    <n v="45.875"/>
    <m/>
    <m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d v="2014-02-20T15:48:53"/>
    <d v="2014-01-06T15:48:53"/>
    <b v="0"/>
    <n v="82"/>
    <b v="1"/>
    <s v="music/rock"/>
    <x v="5"/>
    <x v="13"/>
    <n v="0.96463022508038587"/>
    <n v="75.853658536585371"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d v="2012-03-02T01:59:00"/>
    <d v="2012-01-31T15:06:15"/>
    <b v="0"/>
    <n v="126"/>
    <b v="1"/>
    <s v="music/rock"/>
    <x v="5"/>
    <x v="13"/>
    <n v="0.3770028275212064"/>
    <n v="84.206349206349202"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d v="2012-10-12T15:37:41"/>
    <d v="2012-09-12T15:37:41"/>
    <b v="0"/>
    <n v="133"/>
    <b v="1"/>
    <s v="music/rock"/>
    <x v="5"/>
    <x v="13"/>
    <n v="0.64139567699313704"/>
    <n v="117.22556390977444"/>
    <m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d v="2011-09-24T03:10:54"/>
    <d v="2011-07-26T03:10:54"/>
    <b v="0"/>
    <n v="47"/>
    <b v="1"/>
    <s v="music/rock"/>
    <x v="5"/>
    <x v="13"/>
    <n v="0.98400984009840098"/>
    <n v="86.489361702127653"/>
    <m/>
    <m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d v="2012-01-16T00:00:00"/>
    <d v="2011-12-19T16:12:36"/>
    <b v="0"/>
    <n v="58"/>
    <b v="1"/>
    <s v="music/rock"/>
    <x v="5"/>
    <x v="13"/>
    <n v="1"/>
    <n v="172.41379310344828"/>
    <m/>
    <m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d v="2011-06-02T00:59:00"/>
    <d v="2011-04-24T23:33:21"/>
    <b v="0"/>
    <n v="32"/>
    <b v="1"/>
    <s v="music/rock"/>
    <x v="5"/>
    <x v="13"/>
    <n v="0.99502487562189057"/>
    <n v="62.8125"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d v="2016-07-11T15:51:01"/>
    <d v="2016-05-12T15:51:01"/>
    <b v="0"/>
    <n v="37"/>
    <b v="1"/>
    <s v="music/rock"/>
    <x v="5"/>
    <x v="13"/>
    <n v="0.79808459696727851"/>
    <n v="67.729729729729726"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d v="2011-06-11T23:00:00"/>
    <d v="2011-04-29T21:04:48"/>
    <b v="0"/>
    <n v="87"/>
    <b v="1"/>
    <s v="music/rock"/>
    <x v="5"/>
    <x v="13"/>
    <n v="0.96566523605150212"/>
    <n v="53.5632183908046"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d v="2009-12-31T18:39:00"/>
    <d v="2009-11-05T13:02:20"/>
    <b v="0"/>
    <n v="15"/>
    <b v="1"/>
    <s v="music/rock"/>
    <x v="5"/>
    <x v="13"/>
    <n v="0.96339113680154143"/>
    <n v="34.6"/>
    <m/>
    <m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d v="2013-02-28T16:25:00"/>
    <d v="2013-01-14T11:29:28"/>
    <b v="0"/>
    <n v="27"/>
    <b v="1"/>
    <s v="music/rock"/>
    <x v="5"/>
    <x v="13"/>
    <n v="0.95238095238095233"/>
    <n v="38.888888888888886"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d v="2012-03-03T10:39:25"/>
    <d v="2012-02-02T10:39:25"/>
    <b v="0"/>
    <n v="19"/>
    <b v="1"/>
    <s v="music/rock"/>
    <x v="5"/>
    <x v="13"/>
    <n v="1"/>
    <n v="94.736842105263165"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d v="2010-08-02T20:59:00"/>
    <d v="2010-07-20T00:32:35"/>
    <b v="0"/>
    <n v="17"/>
    <b v="1"/>
    <s v="music/rock"/>
    <x v="5"/>
    <x v="13"/>
    <n v="0.58872012245378547"/>
    <n v="39.967058823529413"/>
    <m/>
    <m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d v="2014-12-19T09:19:04"/>
    <d v="2014-11-19T09:19:04"/>
    <b v="0"/>
    <n v="26"/>
    <b v="1"/>
    <s v="music/pop"/>
    <x v="5"/>
    <x v="29"/>
    <n v="0.98619329388560162"/>
    <n v="97.5"/>
    <m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d v="2011-06-13T19:35:27"/>
    <d v="2011-05-24T19:35:27"/>
    <b v="0"/>
    <n v="28"/>
    <b v="1"/>
    <s v="music/pop"/>
    <x v="5"/>
    <x v="29"/>
    <n v="1"/>
    <n v="42.857142857142854"/>
    <m/>
    <m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d v="2012-09-24T14:46:52"/>
    <d v="2012-08-25T14:46:52"/>
    <b v="0"/>
    <n v="37"/>
    <b v="1"/>
    <s v="music/pop"/>
    <x v="5"/>
    <x v="29"/>
    <n v="0.80192461908580592"/>
    <n v="168.51351351351352"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d v="2012-11-21T21:26:00"/>
    <d v="2012-09-22T20:26:00"/>
    <b v="0"/>
    <n v="128"/>
    <b v="1"/>
    <s v="music/pop"/>
    <x v="5"/>
    <x v="29"/>
    <n v="0.91324200913242004"/>
    <n v="85.546875"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d v="2013-09-18T09:49:00"/>
    <d v="2013-09-04T09:49:00"/>
    <b v="0"/>
    <n v="10"/>
    <b v="1"/>
    <s v="music/pop"/>
    <x v="5"/>
    <x v="29"/>
    <n v="0.90252707581227432"/>
    <n v="554"/>
    <m/>
    <m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d v="2014-08-14T13:11:00"/>
    <d v="2014-07-13T05:48:23"/>
    <b v="0"/>
    <n v="83"/>
    <b v="1"/>
    <s v="music/pop"/>
    <x v="5"/>
    <x v="29"/>
    <n v="0.90744101633393826"/>
    <n v="26.554216867469879"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d v="2012-06-09T04:49:37"/>
    <d v="2012-05-10T04:49:37"/>
    <b v="0"/>
    <n v="46"/>
    <b v="1"/>
    <s v="music/pop"/>
    <x v="5"/>
    <x v="29"/>
    <n v="0.95492742551566079"/>
    <n v="113.82608695652173"/>
    <m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d v="2011-03-20T10:54:42"/>
    <d v="2011-02-18T11:54:42"/>
    <b v="0"/>
    <n v="90"/>
    <b v="1"/>
    <s v="music/pop"/>
    <x v="5"/>
    <x v="29"/>
    <n v="0.79833391183616798"/>
    <n v="32.011111111111113"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d v="2014-05-23T11:25:55"/>
    <d v="2014-04-08T11:25:55"/>
    <b v="0"/>
    <n v="81"/>
    <b v="1"/>
    <s v="music/pop"/>
    <x v="5"/>
    <x v="29"/>
    <n v="0.99415801356764066"/>
    <n v="47.189259259259259"/>
    <m/>
    <m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d v="2013-10-09T05:27:17"/>
    <d v="2013-09-09T05:27:17"/>
    <b v="0"/>
    <n v="32"/>
    <b v="1"/>
    <s v="music/pop"/>
    <x v="5"/>
    <x v="29"/>
    <n v="0.70646414694454251"/>
    <n v="88.46875"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d v="2011-04-26T01:59:00"/>
    <d v="2011-03-23T16:37:00"/>
    <b v="0"/>
    <n v="20"/>
    <b v="1"/>
    <s v="music/pop"/>
    <x v="5"/>
    <x v="29"/>
    <n v="0.99255583126550873"/>
    <n v="100.75"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d v="2013-11-24T07:49:53"/>
    <d v="2013-10-25T06:49:53"/>
    <b v="0"/>
    <n v="70"/>
    <b v="1"/>
    <s v="music/pop"/>
    <x v="5"/>
    <x v="29"/>
    <n v="0.99337748344370858"/>
    <n v="64.714285714285708"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d v="2011-04-24T15:01:36"/>
    <d v="2011-03-24T15:01:36"/>
    <b v="0"/>
    <n v="168"/>
    <b v="1"/>
    <s v="music/pop"/>
    <x v="5"/>
    <x v="29"/>
    <n v="0.57395265120208638"/>
    <n v="51.854285714285716"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d v="2012-04-18T16:22:40"/>
    <d v="2012-03-19T16:22:40"/>
    <b v="0"/>
    <n v="34"/>
    <b v="1"/>
    <s v="music/pop"/>
    <x v="5"/>
    <x v="29"/>
    <n v="0.83396512509476872"/>
    <n v="38.794117647058826"/>
    <m/>
    <m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d v="2012-04-05T13:00:20"/>
    <d v="2012-03-06T14:00:20"/>
    <b v="0"/>
    <n v="48"/>
    <b v="1"/>
    <s v="music/pop"/>
    <x v="5"/>
    <x v="29"/>
    <n v="0.69995333644423707"/>
    <n v="44.645833333333336"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d v="2012-12-13T17:17:32"/>
    <d v="2012-11-13T17:17:32"/>
    <b v="0"/>
    <n v="48"/>
    <b v="1"/>
    <s v="music/pop"/>
    <x v="5"/>
    <x v="29"/>
    <n v="0.99666184725293416"/>
    <n v="156.77333333333334"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d v="2012-05-24T13:46:08"/>
    <d v="2012-04-24T13:46:08"/>
    <b v="0"/>
    <n v="221"/>
    <b v="1"/>
    <s v="music/pop"/>
    <x v="5"/>
    <x v="29"/>
    <n v="0.95298178470616712"/>
    <n v="118.70339366515837"/>
    <m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d v="2012-12-18T09:20:00"/>
    <d v="2012-11-10T00:19:27"/>
    <b v="0"/>
    <n v="107"/>
    <b v="1"/>
    <s v="music/pop"/>
    <x v="5"/>
    <x v="29"/>
    <n v="0.75623897151499875"/>
    <n v="74.149532710280369"/>
    <m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d v="2013-12-17T07:00:00"/>
    <d v="2013-11-18T16:55:21"/>
    <b v="0"/>
    <n v="45"/>
    <b v="1"/>
    <s v="music/pop"/>
    <x v="5"/>
    <x v="29"/>
    <n v="0.88652482269503541"/>
    <n v="12.533333333333333"/>
    <m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d v="2016-04-30T16:59:00"/>
    <d v="2016-03-30T11:39:10"/>
    <b v="0"/>
    <n v="36"/>
    <b v="1"/>
    <s v="music/pop"/>
    <x v="5"/>
    <x v="29"/>
    <n v="7.9760717846460619E-2"/>
    <n v="27.861111111111111"/>
    <m/>
    <m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d v="2016-01-17T16:00:00"/>
    <d v="2015-12-05T18:57:11"/>
    <b v="0"/>
    <n v="101"/>
    <b v="1"/>
    <s v="music/pop"/>
    <x v="5"/>
    <x v="29"/>
    <n v="0.9755495183996048"/>
    <n v="80.178217821782184"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d v="2011-12-31T00:45:36"/>
    <d v="2011-10-31T23:45:36"/>
    <b v="0"/>
    <n v="62"/>
    <b v="1"/>
    <s v="music/pop"/>
    <x v="5"/>
    <x v="29"/>
    <n v="0.97430276458409448"/>
    <n v="132.43548387096774"/>
    <m/>
    <m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d v="2015-01-31T19:31:47"/>
    <d v="2015-01-01T19:31:47"/>
    <b v="0"/>
    <n v="32"/>
    <b v="1"/>
    <s v="music/pop"/>
    <x v="5"/>
    <x v="29"/>
    <n v="0.92592592592592593"/>
    <n v="33.75"/>
    <m/>
    <m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d v="2012-03-15T22:59:00"/>
    <d v="2012-01-31T13:16:58"/>
    <b v="0"/>
    <n v="89"/>
    <b v="1"/>
    <s v="music/pop"/>
    <x v="5"/>
    <x v="29"/>
    <n v="0.81693473018279739"/>
    <n v="34.384494382022467"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d v="2011-02-21T22:00:00"/>
    <d v="2011-01-21T10:35:13"/>
    <b v="0"/>
    <n v="93"/>
    <b v="1"/>
    <s v="music/pop"/>
    <x v="5"/>
    <x v="29"/>
    <n v="0.83712030614685484"/>
    <n v="44.956989247311824"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d v="2013-03-28T00:04:33"/>
    <d v="2013-02-26T01:04:33"/>
    <b v="0"/>
    <n v="98"/>
    <b v="1"/>
    <s v="music/pop"/>
    <x v="5"/>
    <x v="29"/>
    <n v="0.62158130283441071"/>
    <n v="41.04081632653061"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d v="2014-03-11T01:59:00"/>
    <d v="2014-02-11T20:41:38"/>
    <b v="0"/>
    <n v="82"/>
    <b v="1"/>
    <s v="music/pop"/>
    <x v="5"/>
    <x v="29"/>
    <n v="0.78831439833062833"/>
    <n v="52.597560975609753"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d v="2011-11-27T23:35:39"/>
    <d v="2011-10-28T22:35:39"/>
    <b v="0"/>
    <n v="116"/>
    <b v="1"/>
    <s v="music/pop"/>
    <x v="5"/>
    <x v="29"/>
    <n v="0.97430276458409448"/>
    <n v="70.784482758620683"/>
    <m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d v="2016-05-31T16:14:36"/>
    <d v="2016-04-01T16:14:36"/>
    <b v="0"/>
    <n v="52"/>
    <b v="1"/>
    <s v="music/pop"/>
    <x v="5"/>
    <x v="29"/>
    <n v="0.7155635062611807"/>
    <n v="53.75"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d v="2010-07-04T23:00:00"/>
    <d v="2010-05-15T17:19:59"/>
    <b v="0"/>
    <n v="23"/>
    <b v="1"/>
    <s v="music/pop"/>
    <x v="5"/>
    <x v="29"/>
    <n v="0.97465886939571145"/>
    <n v="44.608695652173914"/>
    <m/>
    <m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d v="2016-08-01T08:03:34"/>
    <d v="2016-07-02T08:03:34"/>
    <b v="0"/>
    <n v="77"/>
    <b v="1"/>
    <s v="music/pop"/>
    <x v="5"/>
    <x v="29"/>
    <n v="0.9933100567676697"/>
    <n v="26.148961038961041"/>
    <m/>
    <m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d v="2012-06-04T10:45:30"/>
    <d v="2012-05-05T10:45:30"/>
    <b v="0"/>
    <n v="49"/>
    <b v="1"/>
    <s v="music/pop"/>
    <x v="5"/>
    <x v="29"/>
    <n v="0.88541666666666663"/>
    <n v="39.183673469387756"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d v="2015-03-06T16:04:52"/>
    <d v="2015-02-04T16:04:52"/>
    <b v="0"/>
    <n v="59"/>
    <b v="1"/>
    <s v="music/pop"/>
    <x v="5"/>
    <x v="29"/>
    <n v="0.7806691449814126"/>
    <n v="45.593220338983052"/>
    <m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d v="2016-08-18T01:59:00"/>
    <d v="2016-07-18T09:31:46"/>
    <b v="0"/>
    <n v="113"/>
    <b v="1"/>
    <s v="music/pop"/>
    <x v="5"/>
    <x v="29"/>
    <n v="0.49578582052553299"/>
    <n v="89.247787610619469"/>
    <m/>
    <m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d v="2011-10-16T17:03:00"/>
    <d v="2011-09-16T12:35:40"/>
    <b v="0"/>
    <n v="34"/>
    <b v="1"/>
    <s v="music/pop"/>
    <x v="5"/>
    <x v="29"/>
    <n v="0.7277172963847004"/>
    <n v="40.416470588235299"/>
    <m/>
    <m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d v="2012-04-20T22:59:00"/>
    <d v="2012-03-05T12:25:47"/>
    <b v="0"/>
    <n v="42"/>
    <b v="1"/>
    <s v="music/pop"/>
    <x v="5"/>
    <x v="29"/>
    <n v="0.86705202312138729"/>
    <n v="82.38095238095238"/>
    <m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d v="2016-04-16T00:59:00"/>
    <d v="2016-02-16T04:46:16"/>
    <b v="0"/>
    <n v="42"/>
    <b v="1"/>
    <s v="music/pop"/>
    <x v="5"/>
    <x v="29"/>
    <n v="0.89552238805970152"/>
    <n v="159.52380952380952"/>
    <m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d v="2014-02-06T15:31:11"/>
    <d v="2014-01-23T15:31:11"/>
    <b v="0"/>
    <n v="49"/>
    <b v="1"/>
    <s v="music/pop"/>
    <x v="5"/>
    <x v="29"/>
    <n v="0.84459459459459463"/>
    <n v="36.244897959183675"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d v="2011-07-21T20:39:05"/>
    <d v="2011-06-28T20:39:05"/>
    <b v="0"/>
    <n v="56"/>
    <b v="1"/>
    <s v="music/pop"/>
    <x v="5"/>
    <x v="29"/>
    <n v="0.5714285714285714"/>
    <n v="62.5"/>
    <m/>
    <m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d v="2014-07-12T13:11:07"/>
    <d v="2014-06-12T13:11:07"/>
    <b v="0"/>
    <n v="25"/>
    <b v="1"/>
    <s v="music/pop"/>
    <x v="5"/>
    <x v="29"/>
    <n v="0.85106382978723405"/>
    <n v="47"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d v="2017-03-28T21:00:00"/>
    <d v="2017-02-07T21:54:44"/>
    <b v="0"/>
    <n v="884"/>
    <b v="0"/>
    <s v="music/faith"/>
    <x v="5"/>
    <x v="30"/>
    <n v="0.98597817681410116"/>
    <n v="74.575090497737563"/>
    <m/>
    <m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d v="2017-04-13T23:07:40"/>
    <d v="2017-02-13T00:07:40"/>
    <b v="0"/>
    <n v="0"/>
    <b v="0"/>
    <s v="music/faith"/>
    <x v="5"/>
    <x v="30"/>
    <s v="N/A"/>
    <s v="N/A"/>
    <m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d v="2017-04-07T13:45:38"/>
    <d v="2017-03-14T13:45:38"/>
    <b v="0"/>
    <n v="10"/>
    <b v="0"/>
    <s v="music/faith"/>
    <x v="5"/>
    <x v="30"/>
    <n v="4.6052631578947372"/>
    <n v="76"/>
    <m/>
    <m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d v="2017-03-17T13:34:01"/>
    <d v="2017-02-17T14:34:01"/>
    <b v="0"/>
    <n v="101"/>
    <b v="0"/>
    <s v="music/faith"/>
    <x v="5"/>
    <x v="30"/>
    <n v="0.91638029782359676"/>
    <n v="86.43564356435644"/>
    <m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d v="2017-03-24T00:00:23"/>
    <d v="2017-02-22T01:00:23"/>
    <b v="0"/>
    <n v="15"/>
    <b v="0"/>
    <s v="music/faith"/>
    <x v="5"/>
    <x v="30"/>
    <n v="0.97222222222222221"/>
    <n v="24"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d v="2017-04-27T14:15:19"/>
    <d v="2017-02-26T15:15:19"/>
    <b v="0"/>
    <n v="1"/>
    <b v="0"/>
    <s v="music/faith"/>
    <x v="5"/>
    <x v="30"/>
    <n v="277.77777777777777"/>
    <n v="18"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d v="2017-04-10T15:15:00"/>
    <d v="2017-03-07T20:07:25"/>
    <b v="0"/>
    <n v="39"/>
    <b v="0"/>
    <s v="music/faith"/>
    <x v="5"/>
    <x v="30"/>
    <n v="3.2"/>
    <n v="80.128205128205124"/>
    <m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d v="2017-04-09T06:49:54"/>
    <d v="2017-03-10T07:49:54"/>
    <b v="0"/>
    <n v="7"/>
    <b v="0"/>
    <s v="music/faith"/>
    <x v="5"/>
    <x v="30"/>
    <n v="2.2573363431151243"/>
    <n v="253.14285714285714"/>
    <m/>
    <m/>
  </r>
  <r>
    <n v="1689"/>
    <s v="Fly Away"/>
    <s v="Praising the Living God in the second half of life."/>
    <n v="2400"/>
    <n v="2400"/>
    <x v="3"/>
    <s v="US"/>
    <s v="USD"/>
    <n v="1489700230"/>
    <n v="1487111830"/>
    <d v="2017-03-16T16:37:10"/>
    <d v="2017-02-14T17:37:10"/>
    <b v="0"/>
    <n v="14"/>
    <b v="0"/>
    <s v="music/faith"/>
    <x v="5"/>
    <x v="30"/>
    <n v="1"/>
    <n v="171.42857142857142"/>
    <m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d v="2017-04-06T04:20:42"/>
    <d v="2017-03-07T05:20:42"/>
    <b v="0"/>
    <n v="11"/>
    <b v="0"/>
    <s v="music/faith"/>
    <x v="5"/>
    <x v="30"/>
    <n v="3.9370078740157481"/>
    <n v="57.727272727272727"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d v="2017-04-02T20:00:00"/>
    <d v="2017-03-01T11:50:08"/>
    <b v="0"/>
    <n v="38"/>
    <b v="0"/>
    <s v="music/faith"/>
    <x v="5"/>
    <x v="30"/>
    <n v="2.9874526986656043"/>
    <n v="264.26315789473682"/>
    <m/>
    <m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d v="2017-03-26T18:59:00"/>
    <d v="2017-02-21T22:37:47"/>
    <b v="0"/>
    <n v="15"/>
    <b v="0"/>
    <s v="music/faith"/>
    <x v="5"/>
    <x v="30"/>
    <n v="2.0920502092050208"/>
    <n v="159.33333333333334"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d v="2017-04-09T15:00:00"/>
    <d v="2017-03-09T17:05:12"/>
    <b v="0"/>
    <n v="8"/>
    <b v="0"/>
    <s v="music/faith"/>
    <x v="5"/>
    <x v="30"/>
    <n v="10.714285714285714"/>
    <n v="35"/>
    <m/>
    <m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d v="2017-03-26T23:36:00"/>
    <d v="2017-02-25T11:04:34"/>
    <b v="0"/>
    <n v="1"/>
    <b v="0"/>
    <s v="music/faith"/>
    <x v="5"/>
    <x v="30"/>
    <n v="2000"/>
    <n v="5"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d v="2017-04-09T20:00:00"/>
    <d v="2017-03-06T19:45:14"/>
    <b v="0"/>
    <n v="23"/>
    <b v="0"/>
    <s v="music/faith"/>
    <x v="5"/>
    <x v="30"/>
    <n v="8.5409252669039137"/>
    <n v="61.086956521739133"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d v="2017-03-31T19:40:11"/>
    <d v="2017-03-01T20:40:11"/>
    <b v="0"/>
    <n v="0"/>
    <b v="0"/>
    <s v="music/faith"/>
    <x v="5"/>
    <x v="30"/>
    <s v="N/A"/>
    <s v="N/A"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d v="2017-04-09T18:47:28"/>
    <d v="2017-03-10T19:47:28"/>
    <b v="0"/>
    <n v="22"/>
    <b v="0"/>
    <s v="music/faith"/>
    <x v="5"/>
    <x v="30"/>
    <n v="4.9485352335708628"/>
    <n v="114.81818181818181"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d v="2017-03-25T22:33:00"/>
    <d v="2017-03-01T23:59:20"/>
    <b v="0"/>
    <n v="0"/>
    <b v="0"/>
    <s v="music/faith"/>
    <x v="5"/>
    <x v="30"/>
    <s v="N/A"/>
    <s v="N/A"/>
    <m/>
    <m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d v="2017-04-11T15:44:05"/>
    <d v="2017-03-12T15:44:05"/>
    <b v="0"/>
    <n v="4"/>
    <b v="0"/>
    <s v="music/faith"/>
    <x v="5"/>
    <x v="30"/>
    <n v="23.63425925925926"/>
    <n v="54"/>
    <m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d v="2017-03-31T23:00:00"/>
    <d v="2017-03-01T20:43:10"/>
    <b v="0"/>
    <n v="79"/>
    <b v="0"/>
    <s v="music/faith"/>
    <x v="5"/>
    <x v="30"/>
    <n v="3.8372985418265539"/>
    <n v="65.974683544303801"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d v="2015-01-15T10:56:45"/>
    <d v="2014-12-16T10:56:45"/>
    <b v="0"/>
    <n v="2"/>
    <b v="0"/>
    <s v="music/faith"/>
    <x v="5"/>
    <x v="30"/>
    <n v="505"/>
    <n v="5"/>
    <m/>
    <m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d v="2015-03-30T14:52:30"/>
    <d v="2015-02-28T15:52:30"/>
    <b v="0"/>
    <n v="1"/>
    <b v="0"/>
    <s v="music/faith"/>
    <x v="5"/>
    <x v="30"/>
    <n v="16500"/>
    <n v="1"/>
    <m/>
    <m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d v="2015-08-31T01:45:37"/>
    <d v="2015-07-02T01:45:37"/>
    <b v="0"/>
    <n v="2"/>
    <b v="0"/>
    <s v="music/faith"/>
    <x v="5"/>
    <x v="30"/>
    <n v="98.039215686274517"/>
    <n v="25.5"/>
    <m/>
    <m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d v="2015-02-15T22:21:13"/>
    <d v="2015-01-16T22:21:13"/>
    <b v="0"/>
    <n v="11"/>
    <b v="0"/>
    <s v="music/faith"/>
    <x v="5"/>
    <x v="30"/>
    <n v="1.5360983102918586"/>
    <n v="118.36363636363636"/>
    <m/>
    <m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d v="2015-09-09T11:00:00"/>
    <d v="2015-08-28T19:24:06"/>
    <b v="0"/>
    <n v="0"/>
    <b v="0"/>
    <s v="music/faith"/>
    <x v="5"/>
    <x v="30"/>
    <s v="N/A"/>
    <s v="N/A"/>
    <m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d v="2015-08-23T02:21:12"/>
    <d v="2015-06-24T02:21:12"/>
    <b v="0"/>
    <n v="0"/>
    <b v="0"/>
    <s v="music/faith"/>
    <x v="5"/>
    <x v="30"/>
    <s v="N/A"/>
    <s v="N/A"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d v="2016-03-28T11:18:15"/>
    <d v="2016-02-27T12:18:15"/>
    <b v="0"/>
    <n v="9"/>
    <b v="0"/>
    <s v="music/faith"/>
    <x v="5"/>
    <x v="30"/>
    <n v="10.266940451745381"/>
    <n v="54.111111111111114"/>
    <m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d v="2016-05-01T15:48:26"/>
    <d v="2016-03-22T15:48:26"/>
    <b v="0"/>
    <n v="0"/>
    <b v="0"/>
    <s v="music/faith"/>
    <x v="5"/>
    <x v="30"/>
    <s v="N/A"/>
    <s v="N/A"/>
    <m/>
    <m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d v="2014-08-31T14:39:00"/>
    <d v="2014-07-21T08:31:54"/>
    <b v="0"/>
    <n v="4"/>
    <b v="0"/>
    <s v="music/faith"/>
    <x v="5"/>
    <x v="30"/>
    <n v="20.588235294117649"/>
    <n v="21.25"/>
    <m/>
    <m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d v="2016-01-18T08:00:00"/>
    <d v="2015-12-03T09:11:28"/>
    <b v="0"/>
    <n v="1"/>
    <b v="0"/>
    <s v="music/faith"/>
    <x v="5"/>
    <x v="30"/>
    <n v="147.05882352941177"/>
    <n v="34"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d v="2014-09-01T10:30:34"/>
    <d v="2014-08-01T10:30:34"/>
    <b v="0"/>
    <n v="2"/>
    <b v="0"/>
    <s v="music/faith"/>
    <x v="5"/>
    <x v="30"/>
    <n v="9.5238095238095237"/>
    <n v="525"/>
    <m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d v="2015-06-30T16:55:53"/>
    <d v="2015-05-01T16:55:53"/>
    <b v="0"/>
    <n v="0"/>
    <b v="0"/>
    <s v="music/faith"/>
    <x v="5"/>
    <x v="30"/>
    <s v="N/A"/>
    <s v="N/A"/>
    <m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d v="2014-10-05T14:13:32"/>
    <d v="2014-09-05T14:13:32"/>
    <b v="0"/>
    <n v="1"/>
    <b v="0"/>
    <s v="music/faith"/>
    <x v="5"/>
    <x v="30"/>
    <n v="60"/>
    <n v="50"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d v="2015-05-01T17:02:41"/>
    <d v="2015-04-01T17:02:41"/>
    <b v="0"/>
    <n v="17"/>
    <b v="0"/>
    <s v="music/faith"/>
    <x v="5"/>
    <x v="30"/>
    <n v="12.709710218607016"/>
    <n v="115.70588235294117"/>
    <m/>
    <m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d v="2015-03-30T22:22:00"/>
    <d v="2015-03-01T00:13:05"/>
    <b v="0"/>
    <n v="2"/>
    <b v="0"/>
    <s v="music/faith"/>
    <x v="5"/>
    <x v="30"/>
    <n v="454.54545454545456"/>
    <n v="5.5"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d v="2016-12-09T09:51:39"/>
    <d v="2016-10-30T08:51:39"/>
    <b v="0"/>
    <n v="3"/>
    <b v="0"/>
    <s v="music/faith"/>
    <x v="5"/>
    <x v="30"/>
    <n v="13.333333333333334"/>
    <n v="50"/>
    <m/>
    <m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d v="2016-04-20T23:00:00"/>
    <d v="2016-03-31T18:33:58"/>
    <b v="0"/>
    <n v="41"/>
    <b v="0"/>
    <s v="music/faith"/>
    <x v="5"/>
    <x v="30"/>
    <n v="2.3405017921146953"/>
    <n v="34.024390243902438"/>
    <m/>
    <m/>
  </r>
  <r>
    <n v="1718"/>
    <s v="The Prodigal Son"/>
    <s v="A melody for the galaxy."/>
    <n v="35000"/>
    <n v="75"/>
    <x v="2"/>
    <s v="US"/>
    <s v="USD"/>
    <n v="1463201940"/>
    <n v="1459435149"/>
    <d v="2016-05-13T23:59:00"/>
    <d v="2016-03-31T09:39:09"/>
    <b v="0"/>
    <n v="2"/>
    <b v="0"/>
    <s v="music/faith"/>
    <x v="5"/>
    <x v="30"/>
    <n v="466.66666666666669"/>
    <n v="37.5"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d v="2014-09-17T07:49:51"/>
    <d v="2014-08-18T07:49:51"/>
    <b v="0"/>
    <n v="3"/>
    <b v="0"/>
    <s v="music/faith"/>
    <x v="5"/>
    <x v="30"/>
    <n v="114.28571428571429"/>
    <n v="11.666666666666666"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d v="2014-11-09T14:47:51"/>
    <d v="2014-10-10T13:47:51"/>
    <b v="0"/>
    <n v="8"/>
    <b v="0"/>
    <s v="music/faith"/>
    <x v="5"/>
    <x v="30"/>
    <n v="17.777777777777779"/>
    <n v="28.125"/>
    <m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d v="2015-12-11T06:04:23"/>
    <d v="2015-11-11T06:04:23"/>
    <b v="0"/>
    <n v="0"/>
    <b v="0"/>
    <s v="music/faith"/>
    <x v="5"/>
    <x v="30"/>
    <s v="N/A"/>
    <s v="N/A"/>
    <m/>
    <m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d v="2016-04-02T19:10:00"/>
    <d v="2016-02-25T18:03:49"/>
    <b v="0"/>
    <n v="1"/>
    <b v="0"/>
    <s v="music/faith"/>
    <x v="5"/>
    <x v="30"/>
    <n v="2880"/>
    <n v="1"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d v="2015-07-01T01:00:00"/>
    <d v="2015-05-05T14:48:35"/>
    <b v="0"/>
    <n v="3"/>
    <b v="0"/>
    <s v="music/faith"/>
    <x v="5"/>
    <x v="30"/>
    <n v="15.384615384615385"/>
    <n v="216.66666666666666"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d v="2014-10-30T17:22:42"/>
    <d v="2014-09-30T17:22:42"/>
    <b v="0"/>
    <n v="4"/>
    <b v="0"/>
    <s v="music/faith"/>
    <x v="5"/>
    <x v="30"/>
    <n v="171.42857142857142"/>
    <n v="8.75"/>
    <m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d v="2014-08-24T18:14:09"/>
    <d v="2014-07-25T18:14:09"/>
    <b v="0"/>
    <n v="9"/>
    <b v="0"/>
    <s v="music/faith"/>
    <x v="5"/>
    <x v="30"/>
    <n v="9.8214285714285712"/>
    <n v="62.222222222222221"/>
    <m/>
    <m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d v="2014-06-27T17:04:24"/>
    <d v="2014-05-29T17:04:24"/>
    <b v="0"/>
    <n v="16"/>
    <b v="0"/>
    <s v="music/faith"/>
    <x v="5"/>
    <x v="30"/>
    <n v="2.9599271402550089"/>
    <n v="137.25"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d v="2015-04-05T06:00:00"/>
    <d v="2015-02-09T17:16:17"/>
    <b v="0"/>
    <n v="1"/>
    <b v="0"/>
    <s v="music/faith"/>
    <x v="5"/>
    <x v="30"/>
    <n v="3000"/>
    <n v="1"/>
    <m/>
    <m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d v="2015-10-21T10:01:14"/>
    <d v="2015-09-21T10:01:14"/>
    <b v="0"/>
    <n v="7"/>
    <b v="0"/>
    <s v="music/faith"/>
    <x v="5"/>
    <x v="30"/>
    <n v="1.4619883040935673"/>
    <n v="122.14285714285714"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d v="2016-06-09T20:15:06"/>
    <d v="2016-04-10T20:15:06"/>
    <b v="0"/>
    <n v="0"/>
    <b v="0"/>
    <s v="music/faith"/>
    <x v="5"/>
    <x v="30"/>
    <s v="N/A"/>
    <s v="N/A"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d v="2015-10-24T21:06:23"/>
    <d v="2015-09-24T21:06:23"/>
    <b v="0"/>
    <n v="0"/>
    <b v="0"/>
    <s v="music/faith"/>
    <x v="5"/>
    <x v="30"/>
    <s v="N/A"/>
    <s v="N/A"/>
    <m/>
    <m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d v="2015-06-11T10:00:00"/>
    <d v="2015-05-28T16:45:52"/>
    <b v="0"/>
    <n v="0"/>
    <b v="0"/>
    <s v="music/faith"/>
    <x v="5"/>
    <x v="30"/>
    <s v="N/A"/>
    <s v="N/A"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d v="2016-01-16T00:00:00"/>
    <d v="2015-11-17T11:24:41"/>
    <b v="0"/>
    <n v="0"/>
    <b v="0"/>
    <s v="music/faith"/>
    <x v="5"/>
    <x v="30"/>
    <s v="N/A"/>
    <s v="N/A"/>
    <m/>
    <m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d v="2016-09-13T16:30:00"/>
    <d v="2016-09-01T11:12:54"/>
    <b v="0"/>
    <n v="0"/>
    <b v="0"/>
    <s v="music/faith"/>
    <x v="5"/>
    <x v="30"/>
    <s v="N/A"/>
    <s v="N/A"/>
    <m/>
    <m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d v="2015-05-07T19:52:36"/>
    <d v="2015-04-07T19:52:36"/>
    <b v="0"/>
    <n v="1"/>
    <b v="0"/>
    <s v="music/faith"/>
    <x v="5"/>
    <x v="30"/>
    <n v="4500"/>
    <n v="1"/>
    <m/>
    <m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d v="2016-08-07T14:32:25"/>
    <d v="2016-07-08T14:32:25"/>
    <b v="0"/>
    <n v="2"/>
    <b v="0"/>
    <s v="music/faith"/>
    <x v="5"/>
    <x v="30"/>
    <n v="9.0909090909090917"/>
    <n v="55"/>
    <m/>
    <m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d v="2015-11-08T16:40:33"/>
    <d v="2015-10-09T15:40:33"/>
    <b v="0"/>
    <n v="1"/>
    <b v="0"/>
    <s v="music/faith"/>
    <x v="5"/>
    <x v="30"/>
    <n v="136.36363636363637"/>
    <n v="22"/>
    <m/>
    <m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d v="2015-07-20T17:46:32"/>
    <d v="2015-06-20T17:46:32"/>
    <b v="0"/>
    <n v="15"/>
    <b v="0"/>
    <s v="music/faith"/>
    <x v="5"/>
    <x v="30"/>
    <n v="4.7058823529411766"/>
    <n v="56.666666666666664"/>
    <m/>
    <m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d v="2014-10-02T15:59:02"/>
    <d v="2014-09-02T15:59:02"/>
    <b v="0"/>
    <n v="1"/>
    <b v="0"/>
    <s v="music/faith"/>
    <x v="5"/>
    <x v="30"/>
    <n v="250"/>
    <n v="20"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d v="2016-05-04T14:58:52"/>
    <d v="2016-03-06T15:58:52"/>
    <b v="0"/>
    <n v="1"/>
    <b v="0"/>
    <s v="music/faith"/>
    <x v="5"/>
    <x v="30"/>
    <n v="1000"/>
    <n v="1"/>
    <m/>
    <m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d v="2015-07-16T14:37:02"/>
    <d v="2015-06-16T14:37:02"/>
    <b v="0"/>
    <n v="0"/>
    <b v="0"/>
    <s v="music/faith"/>
    <x v="5"/>
    <x v="30"/>
    <s v="N/A"/>
    <s v="N/A"/>
    <m/>
    <m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d v="2015-06-10T10:04:31"/>
    <d v="2015-04-26T10:04:31"/>
    <b v="0"/>
    <n v="52"/>
    <b v="1"/>
    <s v="photography/photobooks"/>
    <x v="8"/>
    <x v="22"/>
    <n v="0.90225563909774431"/>
    <n v="25.576923076923077"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d v="2017-01-07T16:00:00"/>
    <d v="2016-12-06T16:02:50"/>
    <b v="0"/>
    <n v="34"/>
    <b v="1"/>
    <s v="photography/photobooks"/>
    <x v="8"/>
    <x v="22"/>
    <n v="0.91954022988505746"/>
    <n v="63.970588235294116"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d v="2016-08-26T22:59:00"/>
    <d v="2016-08-04T17:12:55"/>
    <b v="0"/>
    <n v="67"/>
    <b v="1"/>
    <s v="photography/photobooks"/>
    <x v="8"/>
    <x v="22"/>
    <n v="0.99585062240663902"/>
    <n v="89.925373134328353"/>
    <m/>
    <m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d v="2015-03-08T08:31:17"/>
    <d v="2015-01-22T09:31:17"/>
    <b v="0"/>
    <n v="70"/>
    <b v="1"/>
    <s v="photography/photobooks"/>
    <x v="8"/>
    <x v="22"/>
    <n v="0.84420567920184186"/>
    <n v="93.071428571428569"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d v="2016-12-21T21:00:00"/>
    <d v="2016-11-16T01:13:58"/>
    <b v="0"/>
    <n v="89"/>
    <b v="1"/>
    <s v="photography/photobooks"/>
    <x v="8"/>
    <x v="22"/>
    <n v="0.87708307229670468"/>
    <n v="89.674157303370791"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d v="2016-11-23T21:00:00"/>
    <d v="2016-10-24T23:14:27"/>
    <b v="0"/>
    <n v="107"/>
    <b v="1"/>
    <s v="photography/photobooks"/>
    <x v="8"/>
    <x v="22"/>
    <n v="0.67521944632005404"/>
    <n v="207.61682242990653"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d v="2015-11-13T10:00:00"/>
    <d v="2015-10-15T05:27:10"/>
    <b v="0"/>
    <n v="159"/>
    <b v="1"/>
    <s v="photography/photobooks"/>
    <x v="8"/>
    <x v="22"/>
    <n v="0.95278424730044464"/>
    <n v="59.408805031446541"/>
    <m/>
    <m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d v="2015-09-02T17:49:03"/>
    <d v="2015-08-03T17:49:03"/>
    <b v="0"/>
    <n v="181"/>
    <b v="1"/>
    <s v="photography/photobooks"/>
    <x v="8"/>
    <x v="22"/>
    <n v="0.76953858466463509"/>
    <n v="358.97237569060775"/>
    <m/>
    <m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d v="2017-03-01T14:00:00"/>
    <d v="2017-01-23T18:25:21"/>
    <b v="0"/>
    <n v="131"/>
    <b v="1"/>
    <s v="photography/photobooks"/>
    <x v="8"/>
    <x v="22"/>
    <n v="0.8097981547882841"/>
    <n v="94.736641221374043"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d v="2016-04-19T15:05:04"/>
    <d v="2016-03-25T15:05:04"/>
    <b v="0"/>
    <n v="125"/>
    <b v="1"/>
    <s v="photography/photobooks"/>
    <x v="8"/>
    <x v="22"/>
    <n v="0.49598254141454223"/>
    <n v="80.647999999999996"/>
    <m/>
    <m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d v="2015-03-19T12:45:23"/>
    <d v="2015-02-17T13:45:23"/>
    <b v="0"/>
    <n v="61"/>
    <b v="1"/>
    <s v="photography/photobooks"/>
    <x v="8"/>
    <x v="22"/>
    <n v="0.97181729834791064"/>
    <n v="168.68852459016392"/>
    <m/>
    <m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d v="2016-10-14T01:04:42"/>
    <d v="2016-09-14T01:04:42"/>
    <b v="0"/>
    <n v="90"/>
    <b v="1"/>
    <s v="photography/photobooks"/>
    <x v="8"/>
    <x v="22"/>
    <n v="0.38436899423446508"/>
    <n v="34.68888888888889"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d v="2016-03-21T11:59:28"/>
    <d v="2016-02-20T12:59:28"/>
    <b v="0"/>
    <n v="35"/>
    <b v="1"/>
    <s v="photography/photobooks"/>
    <x v="8"/>
    <x v="22"/>
    <n v="0.92592592592592593"/>
    <n v="462.85714285714283"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d v="2015-04-03T15:02:33"/>
    <d v="2015-03-04T16:02:33"/>
    <b v="0"/>
    <n v="90"/>
    <b v="1"/>
    <s v="photography/photobooks"/>
    <x v="8"/>
    <x v="22"/>
    <n v="0.90473656200106445"/>
    <n v="104.38888888888889"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d v="2015-10-05T13:56:01"/>
    <d v="2015-09-05T13:56:01"/>
    <b v="0"/>
    <n v="4"/>
    <b v="1"/>
    <s v="photography/photobooks"/>
    <x v="8"/>
    <x v="22"/>
    <n v="0.83333333333333337"/>
    <n v="7.5"/>
    <m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d v="2016-08-28T23:01:09"/>
    <d v="2016-07-19T23:01:09"/>
    <b v="0"/>
    <n v="120"/>
    <b v="1"/>
    <s v="photography/photobooks"/>
    <x v="8"/>
    <x v="22"/>
    <n v="0.97248744607115067"/>
    <n v="47.13"/>
    <m/>
    <m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d v="2017-01-28T14:29:00"/>
    <d v="2016-12-29T14:51:23"/>
    <b v="0"/>
    <n v="14"/>
    <b v="1"/>
    <s v="photography/photobooks"/>
    <x v="8"/>
    <x v="22"/>
    <n v="0.86206896551724133"/>
    <n v="414.28571428571428"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d v="2016-07-14T17:56:32"/>
    <d v="2016-05-15T17:56:32"/>
    <b v="0"/>
    <n v="27"/>
    <b v="1"/>
    <s v="photography/photobooks"/>
    <x v="8"/>
    <x v="22"/>
    <n v="0.87183958151700092"/>
    <n v="42.481481481481481"/>
    <m/>
    <m/>
  </r>
  <r>
    <n v="1759"/>
    <s v="Death Valley"/>
    <s v="Death Valley will be the first photo book of Andi State"/>
    <n v="5000"/>
    <n v="5330"/>
    <x v="0"/>
    <s v="US"/>
    <s v="USD"/>
    <n v="1427309629"/>
    <n v="1425585229"/>
    <d v="2015-03-25T13:53:49"/>
    <d v="2015-03-05T14:53:49"/>
    <b v="0"/>
    <n v="49"/>
    <b v="1"/>
    <s v="photography/photobooks"/>
    <x v="8"/>
    <x v="22"/>
    <n v="0.93808630393996251"/>
    <n v="108.77551020408163"/>
    <m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d v="2016-02-25T11:08:33"/>
    <d v="2016-02-05T11:08:33"/>
    <b v="0"/>
    <n v="102"/>
    <b v="1"/>
    <s v="photography/photobooks"/>
    <x v="8"/>
    <x v="22"/>
    <n v="0.60444874274661509"/>
    <n v="81.098039215686271"/>
    <m/>
    <m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d v="2015-09-12T08:37:40"/>
    <d v="2015-07-24T08:37:40"/>
    <b v="0"/>
    <n v="3"/>
    <b v="1"/>
    <s v="photography/photobooks"/>
    <x v="8"/>
    <x v="22"/>
    <n v="0.64516129032258063"/>
    <n v="51.666666666666664"/>
    <m/>
    <m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d v="2016-03-11T18:34:05"/>
    <d v="2016-02-10T18:34:05"/>
    <b v="0"/>
    <n v="25"/>
    <b v="1"/>
    <s v="photography/photobooks"/>
    <x v="8"/>
    <x v="22"/>
    <n v="0.11299435028248588"/>
    <n v="35.4"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d v="2016-10-23T15:50:40"/>
    <d v="2016-09-23T15:50:40"/>
    <b v="0"/>
    <n v="118"/>
    <b v="1"/>
    <s v="photography/photobooks"/>
    <x v="8"/>
    <x v="22"/>
    <n v="0.98127402077030013"/>
    <n v="103.63559322033899"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d v="2014-08-03T06:39:39"/>
    <d v="2014-07-05T06:39:39"/>
    <b v="1"/>
    <n v="39"/>
    <b v="0"/>
    <s v="photography/photobooks"/>
    <x v="8"/>
    <x v="22"/>
    <n v="5.1020408163265305"/>
    <n v="55.282051282051285"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d v="2014-08-13T18:31:52"/>
    <d v="2014-07-14T18:31:52"/>
    <b v="1"/>
    <n v="103"/>
    <b v="0"/>
    <s v="photography/photobooks"/>
    <x v="8"/>
    <x v="22"/>
    <n v="1.6815811705957373"/>
    <n v="72.16970873786407"/>
    <m/>
    <m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d v="2014-08-25T15:38:08"/>
    <d v="2014-08-04T15:38:08"/>
    <b v="1"/>
    <n v="0"/>
    <b v="0"/>
    <s v="photography/photobooks"/>
    <x v="8"/>
    <x v="22"/>
    <s v="N/A"/>
    <s v="N/A"/>
    <m/>
    <m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d v="2014-08-03T10:48:04"/>
    <d v="2014-07-04T10:48:04"/>
    <b v="1"/>
    <n v="39"/>
    <b v="0"/>
    <s v="photography/photobooks"/>
    <x v="8"/>
    <x v="22"/>
    <n v="2.1872265966754156"/>
    <n v="58.615384615384613"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d v="2014-09-27T08:27:24"/>
    <d v="2014-07-29T08:27:24"/>
    <b v="1"/>
    <n v="15"/>
    <b v="0"/>
    <s v="photography/photobooks"/>
    <x v="8"/>
    <x v="22"/>
    <n v="26.737967914438503"/>
    <n v="12.466666666666667"/>
    <m/>
    <m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d v="2015-01-13T14:39:19"/>
    <d v="2014-12-14T14:39:19"/>
    <b v="1"/>
    <n v="22"/>
    <b v="0"/>
    <s v="photography/photobooks"/>
    <x v="8"/>
    <x v="22"/>
    <n v="37.002775208140612"/>
    <n v="49.136363636363633"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d v="2014-10-14T13:43:14"/>
    <d v="2014-09-09T13:43:14"/>
    <b v="1"/>
    <n v="92"/>
    <b v="0"/>
    <s v="photography/photobooks"/>
    <x v="8"/>
    <x v="22"/>
    <n v="1.7694641051567239"/>
    <n v="150.5"/>
    <m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d v="2014-10-23T18:30:40"/>
    <d v="2014-09-23T18:30:40"/>
    <b v="1"/>
    <n v="25"/>
    <b v="0"/>
    <s v="photography/photobooks"/>
    <x v="8"/>
    <x v="22"/>
    <n v="4.6927374301675977"/>
    <n v="35.799999999999997"/>
    <m/>
    <m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d v="2014-07-06T12:13:56"/>
    <d v="2014-05-07T12:13:56"/>
    <b v="1"/>
    <n v="19"/>
    <b v="0"/>
    <s v="photography/photobooks"/>
    <x v="8"/>
    <x v="22"/>
    <n v="6.4102564102564106"/>
    <n v="45.157894736842103"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d v="2015-01-19T13:14:58"/>
    <d v="2014-12-05T13:14:58"/>
    <b v="1"/>
    <n v="19"/>
    <b v="0"/>
    <s v="photography/photobooks"/>
    <x v="8"/>
    <x v="22"/>
    <n v="15.982951518380395"/>
    <n v="98.78947368421052"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d v="2014-11-29T09:59:00"/>
    <d v="2014-10-18T00:14:52"/>
    <b v="1"/>
    <n v="13"/>
    <b v="0"/>
    <s v="photography/photobooks"/>
    <x v="8"/>
    <x v="22"/>
    <n v="2.1777003484320558"/>
    <n v="88.307692307692307"/>
    <m/>
    <m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d v="2014-10-24T18:26:00"/>
    <d v="2014-09-09T18:26:00"/>
    <b v="1"/>
    <n v="124"/>
    <b v="0"/>
    <s v="photography/photobooks"/>
    <x v="8"/>
    <x v="22"/>
    <n v="1.536062009641743"/>
    <n v="170.62903225806451"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d v="2014-10-29T17:57:51"/>
    <d v="2014-09-23T17:57:51"/>
    <b v="1"/>
    <n v="4"/>
    <b v="0"/>
    <s v="photography/photobooks"/>
    <x v="8"/>
    <x v="22"/>
    <n v="14.925373134328359"/>
    <n v="83.75"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d v="2015-02-20T03:34:13"/>
    <d v="2015-01-21T03:34:13"/>
    <b v="1"/>
    <n v="10"/>
    <b v="0"/>
    <s v="photography/photobooks"/>
    <x v="8"/>
    <x v="22"/>
    <n v="7.3732718894009217"/>
    <n v="65.099999999999994"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d v="2015-03-27T14:43:15"/>
    <d v="2015-02-10T15:43:15"/>
    <b v="1"/>
    <n v="15"/>
    <b v="0"/>
    <s v="photography/photobooks"/>
    <x v="8"/>
    <x v="22"/>
    <n v="50.251256281407038"/>
    <n v="66.333333333333329"/>
    <m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d v="2016-09-02T11:36:20"/>
    <d v="2016-08-03T11:36:20"/>
    <b v="1"/>
    <n v="38"/>
    <b v="0"/>
    <s v="photography/photobooks"/>
    <x v="8"/>
    <x v="22"/>
    <n v="2.7596588058203713"/>
    <n v="104.89473684210526"/>
    <m/>
    <m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d v="2016-07-02T09:25:10"/>
    <d v="2016-05-03T09:25:10"/>
    <b v="1"/>
    <n v="152"/>
    <b v="0"/>
    <s v="photography/photobooks"/>
    <x v="8"/>
    <x v="22"/>
    <n v="2.5161452654533254"/>
    <n v="78.440789473684205"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d v="2016-09-15T09:49:05"/>
    <d v="2016-08-15T09:49:05"/>
    <b v="1"/>
    <n v="24"/>
    <b v="0"/>
    <s v="photography/photobooks"/>
    <x v="8"/>
    <x v="22"/>
    <n v="3.881439661256175"/>
    <n v="59.041666666666664"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d v="2016-02-21T08:48:09"/>
    <d v="2016-01-19T08:48:09"/>
    <b v="1"/>
    <n v="76"/>
    <b v="0"/>
    <s v="photography/photobooks"/>
    <x v="8"/>
    <x v="22"/>
    <n v="6.4551825894503869"/>
    <n v="71.34210526315789"/>
    <m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d v="2015-05-21T17:47:58"/>
    <d v="2015-04-21T17:47:58"/>
    <b v="1"/>
    <n v="185"/>
    <b v="0"/>
    <s v="photography/photobooks"/>
    <x v="8"/>
    <x v="22"/>
    <n v="4.2207449614857024"/>
    <n v="51.227027027027027"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d v="2015-01-30T22:25:00"/>
    <d v="2014-12-30T10:44:00"/>
    <b v="1"/>
    <n v="33"/>
    <b v="0"/>
    <s v="photography/photobooks"/>
    <x v="8"/>
    <x v="22"/>
    <n v="2.5150905432595572"/>
    <n v="60.242424242424242"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d v="2014-10-15T19:00:00"/>
    <d v="2014-09-14T22:14:15"/>
    <b v="1"/>
    <n v="108"/>
    <b v="0"/>
    <s v="photography/photobooks"/>
    <x v="8"/>
    <x v="22"/>
    <n v="4.9453946012775605"/>
    <n v="44.935185185185183"/>
    <m/>
    <m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d v="2014-12-15T08:12:57"/>
    <d v="2014-11-15T08:12:57"/>
    <b v="1"/>
    <n v="29"/>
    <b v="0"/>
    <s v="photography/photobooks"/>
    <x v="8"/>
    <x v="22"/>
    <n v="2.0994475138121547"/>
    <n v="31.206896551724139"/>
    <m/>
    <m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d v="2015-04-04T09:43:57"/>
    <d v="2015-03-05T10:43:57"/>
    <b v="1"/>
    <n v="24"/>
    <b v="0"/>
    <s v="photography/photobooks"/>
    <x v="8"/>
    <x v="22"/>
    <n v="6.5231572080887146"/>
    <n v="63.875"/>
    <m/>
    <m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d v="2014-10-31T17:45:42"/>
    <d v="2014-10-01T17:45:42"/>
    <b v="1"/>
    <n v="4"/>
    <b v="0"/>
    <s v="photography/photobooks"/>
    <x v="8"/>
    <x v="22"/>
    <n v="72.368421052631575"/>
    <n v="19"/>
    <m/>
    <m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d v="2015-01-12T01:00:03"/>
    <d v="2014-11-13T01:00:03"/>
    <b v="1"/>
    <n v="4"/>
    <b v="0"/>
    <s v="photography/photobooks"/>
    <x v="8"/>
    <x v="22"/>
    <n v="200"/>
    <n v="10"/>
    <m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d v="2015-02-05T11:11:18"/>
    <d v="2015-01-06T11:11:18"/>
    <b v="1"/>
    <n v="15"/>
    <b v="0"/>
    <s v="photography/photobooks"/>
    <x v="8"/>
    <x v="22"/>
    <n v="20.171149144254279"/>
    <n v="109.06666666666666"/>
    <m/>
    <m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d v="2015-01-29T12:46:05"/>
    <d v="2014-11-30T12:46:05"/>
    <b v="1"/>
    <n v="4"/>
    <b v="0"/>
    <s v="photography/photobooks"/>
    <x v="8"/>
    <x v="22"/>
    <n v="28.037383177570092"/>
    <n v="26.75"/>
    <m/>
    <m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d v="2015-08-10T01:59:00"/>
    <d v="2015-07-03T19:44:42"/>
    <b v="1"/>
    <n v="139"/>
    <b v="0"/>
    <s v="photography/photobooks"/>
    <x v="8"/>
    <x v="22"/>
    <n v="1.6360185851711275"/>
    <n v="109.93525179856115"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d v="2014-11-27T17:24:00"/>
    <d v="2014-10-28T16:24:00"/>
    <b v="1"/>
    <n v="2"/>
    <b v="0"/>
    <s v="photography/photobooks"/>
    <x v="8"/>
    <x v="22"/>
    <n v="75"/>
    <n v="20"/>
    <m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d v="2015-02-11T08:13:42"/>
    <d v="2015-01-07T08:13:42"/>
    <b v="1"/>
    <n v="18"/>
    <b v="0"/>
    <s v="photography/photobooks"/>
    <x v="8"/>
    <x v="22"/>
    <n v="9.0270812437311942"/>
    <n v="55.388888888888886"/>
    <m/>
    <m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d v="2016-10-14T11:00:00"/>
    <d v="2016-09-15T01:55:41"/>
    <b v="1"/>
    <n v="81"/>
    <b v="0"/>
    <s v="photography/photobooks"/>
    <x v="8"/>
    <x v="22"/>
    <n v="2.5815969020837173"/>
    <n v="133.90123456790124"/>
    <m/>
    <m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d v="2016-07-24T05:32:46"/>
    <d v="2016-05-25T05:32:46"/>
    <b v="1"/>
    <n v="86"/>
    <b v="0"/>
    <s v="photography/photobooks"/>
    <x v="8"/>
    <x v="22"/>
    <n v="4.5346062052505971"/>
    <n v="48.720930232558139"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d v="2016-12-15T08:39:49"/>
    <d v="2016-11-15T08:39:49"/>
    <b v="1"/>
    <n v="140"/>
    <b v="0"/>
    <s v="photography/photobooks"/>
    <x v="8"/>
    <x v="22"/>
    <n v="1.4803849000740192"/>
    <n v="48.25"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d v="2016-02-04T02:50:33"/>
    <d v="2015-12-06T02:50:33"/>
    <b v="1"/>
    <n v="37"/>
    <b v="0"/>
    <s v="photography/photobooks"/>
    <x v="8"/>
    <x v="22"/>
    <n v="7.3327222731439043"/>
    <n v="58.972972972972975"/>
    <m/>
    <m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d v="2014-11-11T16:13:28"/>
    <d v="2014-10-22T15:13:28"/>
    <b v="1"/>
    <n v="6"/>
    <b v="0"/>
    <s v="photography/photobooks"/>
    <x v="8"/>
    <x v="22"/>
    <n v="57.281970499785196"/>
    <n v="11.638333333333334"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d v="2016-10-10T09:32:50"/>
    <d v="2016-09-10T09:32:50"/>
    <b v="1"/>
    <n v="113"/>
    <b v="0"/>
    <s v="photography/photobooks"/>
    <x v="8"/>
    <x v="22"/>
    <n v="4.8900634249471455"/>
    <n v="83.716814159292042"/>
    <m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d v="2015-12-15T07:10:00"/>
    <d v="2015-11-13T10:51:08"/>
    <b v="1"/>
    <n v="37"/>
    <b v="0"/>
    <s v="photography/photobooks"/>
    <x v="8"/>
    <x v="22"/>
    <n v="7.2186836518046711"/>
    <n v="63.648648648648646"/>
    <m/>
    <m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d v="2015-06-27T16:59:00"/>
    <d v="2015-06-04T06:20:30"/>
    <b v="1"/>
    <n v="18"/>
    <b v="0"/>
    <s v="photography/photobooks"/>
    <x v="8"/>
    <x v="22"/>
    <n v="2.0624631703005303"/>
    <n v="94.277777777777771"/>
    <m/>
    <m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d v="2015-02-13T20:43:02"/>
    <d v="2015-01-13T20:43:02"/>
    <b v="1"/>
    <n v="75"/>
    <b v="0"/>
    <s v="photography/photobooks"/>
    <x v="8"/>
    <x v="22"/>
    <n v="3.2467532467532467"/>
    <n v="71.86666666666666"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d v="2015-11-14T12:16:44"/>
    <d v="2015-10-05T11:16:44"/>
    <b v="1"/>
    <n v="52"/>
    <b v="0"/>
    <s v="photography/photobooks"/>
    <x v="8"/>
    <x v="22"/>
    <n v="2.8429933969185619"/>
    <n v="104.84615384615384"/>
    <m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d v="2015-10-02T13:00:00"/>
    <d v="2015-08-31T14:17:38"/>
    <b v="1"/>
    <n v="122"/>
    <b v="0"/>
    <s v="photography/photobooks"/>
    <x v="8"/>
    <x v="22"/>
    <n v="2.7469173483091196"/>
    <n v="67.139344262295083"/>
    <m/>
    <m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d v="2014-09-30T10:19:09"/>
    <d v="2014-08-26T10:19:09"/>
    <b v="1"/>
    <n v="8"/>
    <b v="0"/>
    <s v="photography/photobooks"/>
    <x v="8"/>
    <x v="22"/>
    <n v="33.840947546531304"/>
    <n v="73.875"/>
    <m/>
    <m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d v="2014-09-27T20:38:33"/>
    <d v="2014-08-28T20:38:33"/>
    <b v="1"/>
    <n v="8"/>
    <b v="0"/>
    <s v="photography/photobooks"/>
    <x v="8"/>
    <x v="22"/>
    <n v="9.0415913200723335"/>
    <n v="69.125"/>
    <m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d v="2017-02-11T11:20:30"/>
    <d v="2017-01-07T11:20:30"/>
    <b v="1"/>
    <n v="96"/>
    <b v="0"/>
    <s v="photography/photobooks"/>
    <x v="8"/>
    <x v="22"/>
    <n v="2.4150422632396067"/>
    <n v="120.77083333333333"/>
    <m/>
    <m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d v="2015-03-01T16:47:19"/>
    <d v="2015-01-25T16:47:19"/>
    <b v="1"/>
    <n v="9"/>
    <b v="0"/>
    <s v="photography/photobooks"/>
    <x v="8"/>
    <x v="22"/>
    <n v="9.2105263157894743"/>
    <n v="42.222222222222221"/>
    <m/>
    <m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d v="2014-08-21T16:50:26"/>
    <d v="2014-08-09T16:50:26"/>
    <b v="0"/>
    <n v="2"/>
    <b v="0"/>
    <s v="photography/photobooks"/>
    <x v="8"/>
    <x v="22"/>
    <n v="30"/>
    <n v="7.5"/>
    <m/>
    <m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d v="2014-10-23T23:00:00"/>
    <d v="2014-08-25T05:24:30"/>
    <b v="0"/>
    <n v="26"/>
    <b v="0"/>
    <s v="photography/photobooks"/>
    <x v="8"/>
    <x v="22"/>
    <n v="1350"/>
    <n v="1.5384615384615385"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d v="2016-07-03T02:38:56"/>
    <d v="2016-06-03T02:38:56"/>
    <b v="0"/>
    <n v="23"/>
    <b v="0"/>
    <s v="photography/photobooks"/>
    <x v="8"/>
    <x v="22"/>
    <n v="7.5144508670520231"/>
    <n v="37.608695652173914"/>
    <m/>
    <m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d v="2014-08-08T16:20:12"/>
    <d v="2014-07-09T16:20:12"/>
    <b v="0"/>
    <n v="0"/>
    <b v="0"/>
    <s v="photography/photobooks"/>
    <x v="8"/>
    <x v="22"/>
    <s v="N/A"/>
    <s v="N/A"/>
    <m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d v="2015-02-28T02:32:16"/>
    <d v="2015-01-29T02:32:16"/>
    <b v="0"/>
    <n v="140"/>
    <b v="0"/>
    <s v="photography/photobooks"/>
    <x v="8"/>
    <x v="22"/>
    <n v="2.0332090816672315"/>
    <n v="42.157142857142858"/>
    <m/>
    <m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d v="2015-07-01T16:45:37"/>
    <d v="2015-06-17T16:45:37"/>
    <b v="0"/>
    <n v="0"/>
    <b v="0"/>
    <s v="photography/photobooks"/>
    <x v="8"/>
    <x v="22"/>
    <s v="N/A"/>
    <s v="N/A"/>
    <m/>
    <m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d v="2016-07-25T14:00:00"/>
    <d v="2016-06-27T16:01:43"/>
    <b v="0"/>
    <n v="6"/>
    <b v="0"/>
    <s v="photography/photobooks"/>
    <x v="8"/>
    <x v="22"/>
    <n v="49.115913555992144"/>
    <n v="84.833333333333329"/>
    <m/>
    <m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d v="2017-01-30T01:59:00"/>
    <d v="2016-12-01T10:53:27"/>
    <b v="0"/>
    <n v="100"/>
    <b v="0"/>
    <s v="photography/photobooks"/>
    <x v="8"/>
    <x v="22"/>
    <n v="1.9110308949994692"/>
    <n v="94.19"/>
    <m/>
    <m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d v="2015-04-02T23:37:30"/>
    <d v="2015-03-04T00:37:30"/>
    <b v="0"/>
    <n v="0"/>
    <b v="0"/>
    <s v="photography/photobooks"/>
    <x v="8"/>
    <x v="22"/>
    <s v="N/A"/>
    <s v="N/A"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d v="2014-07-30T13:03:16"/>
    <d v="2014-06-30T13:03:16"/>
    <b v="0"/>
    <n v="4"/>
    <b v="0"/>
    <s v="photography/photobooks"/>
    <x v="8"/>
    <x v="22"/>
    <n v="48"/>
    <n v="6.25"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d v="2015-03-31T20:01:30"/>
    <d v="2015-03-01T21:01:30"/>
    <b v="0"/>
    <n v="8"/>
    <b v="0"/>
    <s v="photography/photobooks"/>
    <x v="8"/>
    <x v="22"/>
    <n v="15.231400117164617"/>
    <n v="213.375"/>
    <m/>
    <m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d v="2015-07-08T09:00:23"/>
    <d v="2015-06-08T09:00:23"/>
    <b v="1"/>
    <n v="885"/>
    <b v="1"/>
    <s v="photography/photobooks"/>
    <x v="8"/>
    <x v="22"/>
    <n v="0.60121167275586185"/>
    <n v="97.731073446327684"/>
    <m/>
    <m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d v="2014-01-31T14:01:00"/>
    <d v="2013-12-26T14:07:42"/>
    <b v="0"/>
    <n v="11"/>
    <b v="1"/>
    <s v="music/rock"/>
    <x v="5"/>
    <x v="13"/>
    <n v="1"/>
    <n v="27.272727272727273"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d v="2012-10-24T11:26:16"/>
    <d v="2012-09-24T11:26:16"/>
    <b v="0"/>
    <n v="33"/>
    <b v="1"/>
    <s v="music/rock"/>
    <x v="5"/>
    <x v="13"/>
    <n v="0.86313193588162762"/>
    <n v="24.575757575757574"/>
    <m/>
    <m/>
  </r>
  <r>
    <n v="1824"/>
    <s v="Tin Man's Broken Wisdom Fund"/>
    <s v="cd fund raiser"/>
    <n v="3000"/>
    <n v="3002"/>
    <x v="0"/>
    <s v="US"/>
    <s v="USD"/>
    <n v="1389146880"/>
    <n v="1387403967"/>
    <d v="2014-01-07T21:08:00"/>
    <d v="2013-12-18T16:59:27"/>
    <b v="0"/>
    <n v="40"/>
    <b v="1"/>
    <s v="music/rock"/>
    <x v="5"/>
    <x v="13"/>
    <n v="0.99933377748167884"/>
    <n v="75.05"/>
    <m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d v="2013-07-11T15:01:43"/>
    <d v="2013-06-18T15:01:43"/>
    <b v="0"/>
    <n v="50"/>
    <b v="1"/>
    <s v="music/rock"/>
    <x v="5"/>
    <x v="13"/>
    <n v="0.95192765349833408"/>
    <n v="42.02"/>
    <m/>
    <m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d v="2014-02-17T17:10:17"/>
    <d v="2014-01-18T17:10:17"/>
    <b v="0"/>
    <n v="38"/>
    <b v="1"/>
    <s v="music/rock"/>
    <x v="5"/>
    <x v="13"/>
    <n v="0.99009900990099009"/>
    <n v="53.157894736842103"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d v="2011-03-03T02:49:21"/>
    <d v="2011-01-12T02:49:21"/>
    <b v="0"/>
    <n v="96"/>
    <b v="1"/>
    <s v="music/rock"/>
    <x v="5"/>
    <x v="13"/>
    <n v="0.99341860176331798"/>
    <n v="83.885416666666671"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d v="2014-05-09T17:00:00"/>
    <d v="2014-04-07T16:35:30"/>
    <b v="0"/>
    <n v="48"/>
    <b v="1"/>
    <s v="music/rock"/>
    <x v="5"/>
    <x v="13"/>
    <n v="0.99840255591054317"/>
    <n v="417.33333333333331"/>
    <m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d v="2011-01-21T17:00:00"/>
    <d v="2010-12-03T21:06:11"/>
    <b v="0"/>
    <n v="33"/>
    <b v="1"/>
    <s v="music/rock"/>
    <x v="5"/>
    <x v="13"/>
    <n v="0.59994000599940001"/>
    <n v="75.765151515151516"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d v="2014-02-24T11:25:07"/>
    <d v="2014-01-25T11:25:07"/>
    <b v="0"/>
    <n v="226"/>
    <b v="1"/>
    <s v="music/rock"/>
    <x v="5"/>
    <x v="13"/>
    <n v="0.98489822718319109"/>
    <n v="67.389380530973455"/>
    <m/>
    <m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d v="2012-05-12T18:54:23"/>
    <d v="2012-04-27T18:54:23"/>
    <b v="0"/>
    <n v="14"/>
    <b v="1"/>
    <s v="music/rock"/>
    <x v="5"/>
    <x v="13"/>
    <n v="0.970873786407767"/>
    <n v="73.571428571428569"/>
    <m/>
    <m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d v="2011-03-04T07:57:07"/>
    <d v="2011-02-02T07:57:07"/>
    <b v="0"/>
    <n v="20"/>
    <b v="1"/>
    <s v="music/rock"/>
    <x v="5"/>
    <x v="13"/>
    <n v="0.7"/>
    <n v="25"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d v="2013-03-02T02:59:00"/>
    <d v="2013-01-28T20:03:23"/>
    <b v="0"/>
    <n v="25"/>
    <b v="1"/>
    <s v="music/rock"/>
    <x v="5"/>
    <x v="13"/>
    <n v="0.38095238095238093"/>
    <n v="42"/>
    <m/>
    <m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d v="2015-01-24T18:08:15"/>
    <d v="2014-12-15T18:08:15"/>
    <b v="0"/>
    <n v="90"/>
    <b v="1"/>
    <s v="music/rock"/>
    <x v="5"/>
    <x v="13"/>
    <n v="0.84709868699703517"/>
    <n v="131.16666666666666"/>
    <m/>
    <m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d v="2016-03-31T10:51:11"/>
    <d v="2016-03-01T11:51:11"/>
    <b v="0"/>
    <n v="11"/>
    <b v="1"/>
    <s v="music/rock"/>
    <x v="5"/>
    <x v="13"/>
    <n v="0.96153846153846156"/>
    <n v="47.272727272727273"/>
    <m/>
    <m/>
  </r>
  <r>
    <n v="1836"/>
    <s v="KICKSTART OUR &lt;+3"/>
    <s v="Help fund our 2013 Sound &amp; Lighting Touring rig!"/>
    <n v="5000"/>
    <n v="10017"/>
    <x v="0"/>
    <s v="US"/>
    <s v="USD"/>
    <n v="1361129129"/>
    <n v="1359660329"/>
    <d v="2013-02-17T14:25:29"/>
    <d v="2013-01-31T14:25:29"/>
    <b v="0"/>
    <n v="55"/>
    <b v="1"/>
    <s v="music/rock"/>
    <x v="5"/>
    <x v="13"/>
    <n v="0.49915144254766897"/>
    <n v="182.12727272727273"/>
    <m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d v="2012-03-17T19:08:55"/>
    <d v="2012-01-17T20:08:55"/>
    <b v="0"/>
    <n v="30"/>
    <b v="1"/>
    <s v="music/rock"/>
    <x v="5"/>
    <x v="13"/>
    <n v="0.32590983161325365"/>
    <n v="61.366666666666667"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d v="2011-09-30T22:00:00"/>
    <d v="2011-09-02T13:52:37"/>
    <b v="0"/>
    <n v="28"/>
    <b v="1"/>
    <s v="music/rock"/>
    <x v="5"/>
    <x v="13"/>
    <n v="0.99851221679697255"/>
    <n v="35.767499999999998"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d v="2016-10-01T12:19:42"/>
    <d v="2016-09-01T12:19:42"/>
    <b v="0"/>
    <n v="45"/>
    <b v="1"/>
    <s v="music/rock"/>
    <x v="5"/>
    <x v="13"/>
    <n v="0.48709206039941549"/>
    <n v="45.62222222222222"/>
    <m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d v="2013-05-06T23:59:00"/>
    <d v="2013-04-17T21:18:30"/>
    <b v="0"/>
    <n v="13"/>
    <b v="1"/>
    <s v="music/rock"/>
    <x v="5"/>
    <x v="13"/>
    <n v="0.91836734693877553"/>
    <n v="75.384615384615387"/>
    <m/>
    <m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d v="2014-05-19T23:59:00"/>
    <d v="2014-04-16T15:17:25"/>
    <b v="0"/>
    <n v="40"/>
    <b v="1"/>
    <s v="music/rock"/>
    <x v="5"/>
    <x v="13"/>
    <n v="0.98280098280098283"/>
    <n v="50.875"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d v="2015-03-02T00:59:00"/>
    <d v="2015-01-27T10:09:41"/>
    <b v="0"/>
    <n v="21"/>
    <b v="1"/>
    <s v="music/rock"/>
    <x v="5"/>
    <x v="13"/>
    <n v="0.79840319361277445"/>
    <n v="119.28571428571429"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d v="2011-02-20T18:52:34"/>
    <d v="2011-01-21T18:52:34"/>
    <b v="0"/>
    <n v="134"/>
    <b v="1"/>
    <s v="music/rock"/>
    <x v="5"/>
    <x v="13"/>
    <n v="0.80641194263830562"/>
    <n v="92.541865671641801"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d v="2011-06-10T22:00:00"/>
    <d v="2011-05-03T18:21:54"/>
    <b v="0"/>
    <n v="20"/>
    <b v="1"/>
    <s v="music/rock"/>
    <x v="5"/>
    <x v="13"/>
    <n v="0.98619329388560162"/>
    <n v="76.05"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d v="2016-06-16T23:55:00"/>
    <d v="2016-06-02T02:59:58"/>
    <b v="0"/>
    <n v="19"/>
    <b v="1"/>
    <s v="music/rock"/>
    <x v="5"/>
    <x v="13"/>
    <n v="1"/>
    <n v="52.631578947368418"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d v="2012-12-15T10:36:17"/>
    <d v="2012-11-15T10:36:17"/>
    <b v="0"/>
    <n v="209"/>
    <b v="1"/>
    <s v="music/rock"/>
    <x v="5"/>
    <x v="13"/>
    <n v="0.72502295906037029"/>
    <n v="98.990430622009569"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d v="2015-04-21T00:40:32"/>
    <d v="2015-03-31T00:40:32"/>
    <b v="0"/>
    <n v="38"/>
    <b v="1"/>
    <s v="music/rock"/>
    <x v="5"/>
    <x v="13"/>
    <n v="0.82726671078755787"/>
    <n v="79.526315789473685"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d v="2011-07-31T01:59:00"/>
    <d v="2011-05-28T13:54:48"/>
    <b v="0"/>
    <n v="24"/>
    <b v="1"/>
    <s v="music/rock"/>
    <x v="5"/>
    <x v="13"/>
    <n v="0.93138776777398324"/>
    <n v="134.20833333333334"/>
    <m/>
    <m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d v="2012-10-17T15:17:39"/>
    <d v="2012-09-17T15:17:39"/>
    <b v="0"/>
    <n v="8"/>
    <b v="1"/>
    <s v="music/rock"/>
    <x v="5"/>
    <x v="13"/>
    <n v="0.99667774086378735"/>
    <n v="37.625"/>
    <m/>
    <m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d v="2014-07-10T18:01:40"/>
    <d v="2014-06-10T18:01:40"/>
    <b v="0"/>
    <n v="179"/>
    <b v="1"/>
    <s v="music/rock"/>
    <x v="5"/>
    <x v="13"/>
    <n v="0.98500601948123012"/>
    <n v="51.044692737430168"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d v="2014-07-27T20:00:00"/>
    <d v="2014-07-07T16:45:38"/>
    <b v="0"/>
    <n v="26"/>
    <b v="1"/>
    <s v="music/rock"/>
    <x v="5"/>
    <x v="13"/>
    <n v="0.99923136049192929"/>
    <n v="50.03846153846154"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d v="2015-04-24T19:00:00"/>
    <d v="2015-03-18T13:30:52"/>
    <b v="0"/>
    <n v="131"/>
    <b v="1"/>
    <s v="music/rock"/>
    <x v="5"/>
    <x v="13"/>
    <n v="0.85494442861214026"/>
    <n v="133.93129770992365"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d v="2012-11-13T21:26:57"/>
    <d v="2012-09-24T20:26:57"/>
    <b v="0"/>
    <n v="14"/>
    <b v="1"/>
    <s v="music/rock"/>
    <x v="5"/>
    <x v="13"/>
    <n v="0.98159509202453987"/>
    <n v="58.214285714285715"/>
    <m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d v="2013-05-23T19:30:37"/>
    <d v="2013-04-23T19:30:37"/>
    <b v="0"/>
    <n v="174"/>
    <b v="1"/>
    <s v="music/rock"/>
    <x v="5"/>
    <x v="13"/>
    <n v="0.97920495086023163"/>
    <n v="88.037643678160919"/>
    <m/>
    <m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d v="2014-01-06T07:55:40"/>
    <d v="2013-11-22T07:55:40"/>
    <b v="0"/>
    <n v="191"/>
    <b v="1"/>
    <s v="music/rock"/>
    <x v="5"/>
    <x v="13"/>
    <n v="0.64910208780904677"/>
    <n v="70.576753926701571"/>
    <m/>
    <m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d v="2014-07-18T15:31:12"/>
    <d v="2014-06-27T15:31:12"/>
    <b v="0"/>
    <n v="38"/>
    <b v="1"/>
    <s v="music/rock"/>
    <x v="5"/>
    <x v="13"/>
    <n v="0.98765432098765427"/>
    <n v="53.289473684210527"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d v="2014-09-12T13:26:53"/>
    <d v="2014-08-13T13:26:53"/>
    <b v="0"/>
    <n v="22"/>
    <b v="1"/>
    <s v="music/rock"/>
    <x v="5"/>
    <x v="13"/>
    <n v="1"/>
    <n v="136.36363636363637"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d v="2011-12-16T00:48:41"/>
    <d v="2011-10-16T23:48:41"/>
    <b v="0"/>
    <n v="149"/>
    <b v="1"/>
    <s v="music/rock"/>
    <x v="5"/>
    <x v="13"/>
    <n v="0.91955706730888598"/>
    <n v="40.547315436241611"/>
    <m/>
    <m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d v="2011-09-22T13:28:49"/>
    <d v="2011-08-23T13:28:49"/>
    <b v="0"/>
    <n v="56"/>
    <b v="1"/>
    <s v="music/rock"/>
    <x v="5"/>
    <x v="13"/>
    <n v="0.75853350189633373"/>
    <n v="70.625"/>
    <m/>
    <m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d v="2014-02-06T12:01:24"/>
    <d v="2014-01-16T12:01:24"/>
    <b v="0"/>
    <n v="19"/>
    <b v="1"/>
    <s v="music/rock"/>
    <x v="5"/>
    <x v="13"/>
    <n v="0.7492507492507493"/>
    <n v="52.684210526315788"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d v="2015-01-26T02:12:21"/>
    <d v="2014-12-27T02:12:21"/>
    <b v="0"/>
    <n v="0"/>
    <b v="0"/>
    <s v="games/mobile games"/>
    <x v="6"/>
    <x v="21"/>
    <s v="N/A"/>
    <s v="N/A"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d v="2017-03-08T02:30:00"/>
    <d v="2017-01-20T06:49:34"/>
    <b v="0"/>
    <n v="16"/>
    <b v="0"/>
    <s v="games/mobile games"/>
    <x v="6"/>
    <x v="21"/>
    <n v="12.371134020618557"/>
    <n v="90.9375"/>
    <m/>
    <m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d v="2014-06-12T14:08:05"/>
    <d v="2014-05-13T14:08:05"/>
    <b v="0"/>
    <n v="2"/>
    <b v="0"/>
    <s v="games/mobile games"/>
    <x v="6"/>
    <x v="21"/>
    <n v="250"/>
    <n v="5"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d v="2014-05-04T12:11:40"/>
    <d v="2014-04-04T12:11:40"/>
    <b v="0"/>
    <n v="48"/>
    <b v="0"/>
    <s v="games/mobile games"/>
    <x v="6"/>
    <x v="21"/>
    <n v="2.3314203730272598"/>
    <n v="58.083333333333336"/>
    <m/>
    <m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d v="2016-11-06T04:49:07"/>
    <d v="2016-10-02T03:49:07"/>
    <b v="0"/>
    <n v="2"/>
    <b v="0"/>
    <s v="games/mobile games"/>
    <x v="6"/>
    <x v="21"/>
    <n v="27500"/>
    <n v="2"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d v="2017-02-28T23:00:00"/>
    <d v="2017-01-07T00:54:57"/>
    <b v="0"/>
    <n v="2"/>
    <b v="0"/>
    <s v="games/mobile games"/>
    <x v="6"/>
    <x v="21"/>
    <n v="200"/>
    <n v="62.5"/>
    <m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d v="2016-11-05T17:11:52"/>
    <d v="2016-10-06T17:11:52"/>
    <b v="0"/>
    <n v="1"/>
    <b v="0"/>
    <s v="games/mobile games"/>
    <x v="6"/>
    <x v="21"/>
    <n v="2000"/>
    <n v="10"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d v="2015-12-15T02:59:00"/>
    <d v="2015-11-20T13:42:05"/>
    <b v="0"/>
    <n v="17"/>
    <b v="0"/>
    <s v="games/mobile games"/>
    <x v="6"/>
    <x v="21"/>
    <n v="20.542317173377157"/>
    <n v="71.588235294117652"/>
    <m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d v="2017-01-03T19:04:09"/>
    <d v="2016-12-04T19:04:09"/>
    <b v="0"/>
    <n v="0"/>
    <b v="0"/>
    <s v="games/mobile games"/>
    <x v="6"/>
    <x v="21"/>
    <s v="N/A"/>
    <s v="N/A"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d v="2016-01-30T23:17:00"/>
    <d v="2016-01-02T03:32:15"/>
    <b v="0"/>
    <n v="11"/>
    <b v="0"/>
    <s v="games/mobile games"/>
    <x v="6"/>
    <x v="21"/>
    <n v="9.6952908587257625"/>
    <n v="32.81818181818182"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d v="2014-11-20T14:48:21"/>
    <d v="2014-10-11T13:48:21"/>
    <b v="0"/>
    <n v="95"/>
    <b v="0"/>
    <s v="games/mobile games"/>
    <x v="6"/>
    <x v="21"/>
    <n v="1.3930561508786969"/>
    <n v="49.11578947368421"/>
    <m/>
    <m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d v="2015-06-29T22:06:42"/>
    <d v="2015-05-30T22:06:42"/>
    <b v="0"/>
    <n v="13"/>
    <b v="0"/>
    <s v="games/mobile games"/>
    <x v="6"/>
    <x v="21"/>
    <n v="94.339622641509436"/>
    <n v="16.307692307692307"/>
    <m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d v="2015-07-08T11:45:00"/>
    <d v="2015-06-09T09:46:50"/>
    <b v="0"/>
    <n v="2"/>
    <b v="0"/>
    <s v="games/mobile games"/>
    <x v="6"/>
    <x v="21"/>
    <n v="222.22222222222223"/>
    <n v="18"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d v="2016-06-28T18:15:33"/>
    <d v="2016-06-08T18:15:33"/>
    <b v="0"/>
    <n v="2"/>
    <b v="0"/>
    <s v="games/mobile games"/>
    <x v="6"/>
    <x v="21"/>
    <n v="6153.8461538461543"/>
    <n v="13"/>
    <m/>
    <m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d v="2016-08-06T16:35:08"/>
    <d v="2016-06-07T16:35:08"/>
    <b v="0"/>
    <n v="3"/>
    <b v="0"/>
    <s v="games/mobile games"/>
    <x v="6"/>
    <x v="21"/>
    <n v="196.07843137254903"/>
    <n v="17"/>
    <m/>
    <m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d v="2014-06-16T01:50:05"/>
    <d v="2014-05-17T01:50:05"/>
    <b v="0"/>
    <n v="0"/>
    <b v="0"/>
    <s v="games/mobile games"/>
    <x v="6"/>
    <x v="21"/>
    <s v="N/A"/>
    <s v="N/A"/>
    <m/>
    <m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d v="2015-02-28T19:42:05"/>
    <d v="2015-01-30T19:42:05"/>
    <b v="0"/>
    <n v="0"/>
    <b v="0"/>
    <s v="games/mobile games"/>
    <x v="6"/>
    <x v="21"/>
    <s v="N/A"/>
    <s v="N/A"/>
    <m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d v="2014-06-12T19:12:35"/>
    <d v="2014-05-13T19:12:35"/>
    <b v="0"/>
    <n v="0"/>
    <b v="0"/>
    <s v="games/mobile games"/>
    <x v="6"/>
    <x v="21"/>
    <s v="N/A"/>
    <s v="N/A"/>
    <m/>
    <m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d v="2016-03-14T09:35:29"/>
    <d v="2016-02-13T10:35:29"/>
    <b v="0"/>
    <n v="2"/>
    <b v="0"/>
    <s v="games/mobile games"/>
    <x v="6"/>
    <x v="21"/>
    <n v="833.33333333333337"/>
    <n v="3"/>
    <m/>
    <m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d v="2016-03-30T07:36:20"/>
    <d v="2016-03-01T08:36:20"/>
    <b v="0"/>
    <n v="24"/>
    <b v="0"/>
    <s v="games/mobile games"/>
    <x v="6"/>
    <x v="21"/>
    <n v="4.9800796812749004"/>
    <n v="41.833333333333336"/>
    <m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d v="2015-03-09T21:39:49"/>
    <d v="2015-02-07T22:39:49"/>
    <b v="0"/>
    <n v="70"/>
    <b v="1"/>
    <s v="music/indie rock"/>
    <x v="5"/>
    <x v="19"/>
    <n v="0.57909076958267824"/>
    <n v="49.338428571428572"/>
    <m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d v="2012-07-10T18:48:00"/>
    <d v="2012-06-07T17:46:52"/>
    <b v="0"/>
    <n v="81"/>
    <b v="1"/>
    <s v="music/indie rock"/>
    <x v="5"/>
    <x v="19"/>
    <n v="0.99112426035502954"/>
    <n v="41.728395061728392"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d v="2012-04-08T16:45:08"/>
    <d v="2012-03-09T17:45:08"/>
    <b v="0"/>
    <n v="32"/>
    <b v="1"/>
    <s v="music/indie rock"/>
    <x v="5"/>
    <x v="19"/>
    <n v="0.95415472779369626"/>
    <n v="32.71875"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d v="2012-11-27T07:00:00"/>
    <d v="2012-10-22T23:45:35"/>
    <b v="0"/>
    <n v="26"/>
    <b v="1"/>
    <s v="music/indie rock"/>
    <x v="5"/>
    <x v="19"/>
    <n v="0.74019245003700962"/>
    <n v="51.96153846153846"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d v="2012-08-10T17:00:00"/>
    <d v="2012-07-08T21:15:10"/>
    <b v="0"/>
    <n v="105"/>
    <b v="1"/>
    <s v="music/indie rock"/>
    <x v="5"/>
    <x v="19"/>
    <n v="0.85963923337091319"/>
    <n v="50.685714285714283"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d v="2014-11-12T17:45:38"/>
    <d v="2014-10-13T16:45:38"/>
    <b v="0"/>
    <n v="29"/>
    <b v="1"/>
    <s v="music/indie rock"/>
    <x v="5"/>
    <x v="19"/>
    <n v="0.97959183673469385"/>
    <n v="42.241379310344826"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d v="2015-12-03T16:30:00"/>
    <d v="2015-11-15T14:12:12"/>
    <b v="0"/>
    <n v="8"/>
    <b v="1"/>
    <s v="music/indie rock"/>
    <x v="5"/>
    <x v="19"/>
    <n v="0.8995502248875562"/>
    <n v="416.875"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d v="2010-05-31T23:59:00"/>
    <d v="2010-05-01T00:45:32"/>
    <b v="0"/>
    <n v="89"/>
    <b v="1"/>
    <s v="music/indie rock"/>
    <x v="5"/>
    <x v="19"/>
    <n v="0.60211946050096343"/>
    <n v="46.651685393258425"/>
    <m/>
    <m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d v="2013-03-11T13:02:26"/>
    <d v="2013-01-25T14:02:26"/>
    <b v="0"/>
    <n v="44"/>
    <b v="1"/>
    <s v="music/indie rock"/>
    <x v="5"/>
    <x v="19"/>
    <n v="0.93808630393996251"/>
    <n v="48.454545454545453"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d v="2012-12-15T13:52:08"/>
    <d v="2012-11-15T13:52:08"/>
    <b v="0"/>
    <n v="246"/>
    <b v="1"/>
    <s v="music/indie rock"/>
    <x v="5"/>
    <x v="19"/>
    <n v="0.6916374689987913"/>
    <n v="70.5289837398374"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d v="2010-07-22T01:00:00"/>
    <d v="2010-06-06T14:09:14"/>
    <b v="0"/>
    <n v="120"/>
    <b v="1"/>
    <s v="music/indie rock"/>
    <x v="5"/>
    <x v="19"/>
    <n v="0.94741828517290383"/>
    <n v="87.958333333333329"/>
    <m/>
    <m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d v="2011-06-07T10:18:01"/>
    <d v="2011-05-08T10:18:01"/>
    <b v="0"/>
    <n v="26"/>
    <b v="1"/>
    <s v="music/indie rock"/>
    <x v="5"/>
    <x v="19"/>
    <n v="0.7320644216691069"/>
    <n v="26.26923076923077"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d v="2011-04-15T22:59:00"/>
    <d v="2011-03-30T17:36:25"/>
    <b v="0"/>
    <n v="45"/>
    <b v="1"/>
    <s v="music/indie rock"/>
    <x v="5"/>
    <x v="19"/>
    <n v="0.96153846153846156"/>
    <n v="57.777777777777779"/>
    <m/>
    <m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d v="2012-02-12T16:43:03"/>
    <d v="2012-01-12T16:43:03"/>
    <b v="0"/>
    <n v="20"/>
    <b v="1"/>
    <s v="music/indie rock"/>
    <x v="5"/>
    <x v="19"/>
    <n v="0.8733624454148472"/>
    <n v="57.25"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d v="2015-10-20T12:55:22"/>
    <d v="2015-09-20T12:55:22"/>
    <b v="0"/>
    <n v="47"/>
    <b v="1"/>
    <s v="music/indie rock"/>
    <x v="5"/>
    <x v="19"/>
    <n v="0.98309492847854352"/>
    <n v="196.34042553191489"/>
    <m/>
    <m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d v="2012-04-12T12:02:45"/>
    <d v="2012-03-13T12:02:45"/>
    <b v="0"/>
    <n v="13"/>
    <b v="1"/>
    <s v="music/indie rock"/>
    <x v="5"/>
    <x v="19"/>
    <n v="0.80679785330948117"/>
    <n v="43"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d v="2014-03-04T16:00:00"/>
    <d v="2014-02-10T09:00:06"/>
    <b v="0"/>
    <n v="183"/>
    <b v="1"/>
    <s v="music/indie rock"/>
    <x v="5"/>
    <x v="19"/>
    <n v="0.97602213341530897"/>
    <n v="35.551912568306008"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d v="2016-02-01T13:00:00"/>
    <d v="2015-12-27T23:37:53"/>
    <b v="0"/>
    <n v="21"/>
    <b v="1"/>
    <s v="music/indie rock"/>
    <x v="5"/>
    <x v="19"/>
    <n v="0.69204152249134943"/>
    <n v="68.80952380952381"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d v="2015-03-25T16:36:06"/>
    <d v="2015-02-23T17:36:06"/>
    <b v="0"/>
    <n v="42"/>
    <b v="1"/>
    <s v="music/indie rock"/>
    <x v="5"/>
    <x v="19"/>
    <n v="0.75"/>
    <n v="28.571428571428573"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d v="2012-10-06T04:59:00"/>
    <d v="2012-09-08T15:55:31"/>
    <b v="0"/>
    <n v="54"/>
    <b v="1"/>
    <s v="music/indie rock"/>
    <x v="5"/>
    <x v="19"/>
    <n v="0.91437433022080306"/>
    <n v="50.631666666666668"/>
    <m/>
    <m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d v="2015-12-19T05:46:30"/>
    <d v="2015-11-17T05:46:30"/>
    <b v="0"/>
    <n v="1"/>
    <b v="0"/>
    <s v="photography/places"/>
    <x v="8"/>
    <x v="28"/>
    <n v="200"/>
    <n v="5"/>
    <m/>
    <m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d v="2015-03-04T13:57:27"/>
    <d v="2015-02-02T13:57:27"/>
    <b v="0"/>
    <n v="3"/>
    <b v="0"/>
    <s v="technology/gadgets"/>
    <x v="3"/>
    <x v="31"/>
    <n v="83.333333333333329"/>
    <n v="4"/>
    <m/>
    <m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d v="2017-01-27T13:29:51"/>
    <d v="2016-11-28T13:29:51"/>
    <b v="0"/>
    <n v="41"/>
    <b v="0"/>
    <s v="technology/gadgets"/>
    <x v="3"/>
    <x v="31"/>
    <n v="2.1459227467811157"/>
    <n v="34.097560975609753"/>
    <m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d v="2016-01-02T11:27:01"/>
    <d v="2015-11-18T11:27:01"/>
    <b v="0"/>
    <n v="2"/>
    <b v="0"/>
    <s v="technology/gadgets"/>
    <x v="3"/>
    <x v="31"/>
    <n v="1000"/>
    <n v="25"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d v="2014-09-07T17:13:14"/>
    <d v="2014-08-08T17:13:14"/>
    <b v="0"/>
    <n v="4"/>
    <b v="0"/>
    <s v="technology/gadgets"/>
    <x v="3"/>
    <x v="31"/>
    <n v="595.23809523809518"/>
    <n v="10.5"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d v="2016-06-23T11:06:23"/>
    <d v="2016-05-24T11:06:23"/>
    <b v="0"/>
    <n v="99"/>
    <b v="0"/>
    <s v="technology/gadgets"/>
    <x v="3"/>
    <x v="31"/>
    <n v="2.3386342376052385"/>
    <n v="215.95959595959596"/>
    <m/>
    <m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d v="2014-05-23T09:05:25"/>
    <d v="2014-05-08T09:05:25"/>
    <b v="0"/>
    <n v="4"/>
    <b v="0"/>
    <s v="technology/gadgets"/>
    <x v="3"/>
    <x v="31"/>
    <n v="352.94117647058823"/>
    <n v="21.25"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d v="2016-12-29T17:01:40"/>
    <d v="2016-11-29T17:01:40"/>
    <b v="0"/>
    <n v="4"/>
    <b v="0"/>
    <s v="technology/gadgets"/>
    <x v="3"/>
    <x v="31"/>
    <n v="57.736720554272516"/>
    <n v="108.25"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d v="2014-10-23T05:17:59"/>
    <d v="2014-09-23T05:17:59"/>
    <b v="0"/>
    <n v="38"/>
    <b v="0"/>
    <s v="technology/gadgets"/>
    <x v="3"/>
    <x v="31"/>
    <n v="7.0864547479246811"/>
    <n v="129.97368421052633"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d v="2015-10-31T17:45:00"/>
    <d v="2015-09-17T18:06:57"/>
    <b v="0"/>
    <n v="285"/>
    <b v="0"/>
    <s v="technology/gadgets"/>
    <x v="3"/>
    <x v="31"/>
    <n v="2.5383742459535328"/>
    <n v="117.49473684210527"/>
    <m/>
    <m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d v="2014-08-08T19:48:54"/>
    <d v="2014-07-09T19:48:54"/>
    <b v="0"/>
    <n v="1"/>
    <b v="0"/>
    <s v="technology/gadgets"/>
    <x v="3"/>
    <x v="31"/>
    <n v="4250"/>
    <n v="10"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d v="2015-06-04T00:26:00"/>
    <d v="2015-05-05T00:26:00"/>
    <b v="0"/>
    <n v="42"/>
    <b v="0"/>
    <s v="technology/gadgets"/>
    <x v="3"/>
    <x v="31"/>
    <n v="1.6863406408094435"/>
    <n v="70.595238095238102"/>
    <m/>
    <m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d v="2014-10-08T07:16:18"/>
    <d v="2014-09-08T07:16:18"/>
    <b v="0"/>
    <n v="26"/>
    <b v="0"/>
    <s v="technology/gadgets"/>
    <x v="3"/>
    <x v="31"/>
    <n v="75.353218210361064"/>
    <n v="24.5"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d v="2014-10-31T22:59:00"/>
    <d v="2014-10-16T23:11:13"/>
    <b v="0"/>
    <n v="2"/>
    <b v="0"/>
    <s v="technology/gadgets"/>
    <x v="3"/>
    <x v="31"/>
    <n v="11.1"/>
    <n v="30"/>
    <m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d v="2014-09-01T20:10:22"/>
    <d v="2014-08-12T20:10:22"/>
    <b v="0"/>
    <n v="4"/>
    <b v="0"/>
    <s v="technology/gadgets"/>
    <x v="3"/>
    <x v="31"/>
    <n v="62.5"/>
    <n v="2"/>
    <m/>
    <m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d v="2016-11-07T13:12:55"/>
    <d v="2016-10-13T12:12:55"/>
    <b v="0"/>
    <n v="6"/>
    <b v="0"/>
    <s v="technology/gadgets"/>
    <x v="3"/>
    <x v="31"/>
    <n v="196.07843137254903"/>
    <n v="17"/>
    <m/>
    <m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d v="2017-02-10T01:28:53"/>
    <d v="2017-01-11T01:28:53"/>
    <b v="0"/>
    <n v="70"/>
    <b v="0"/>
    <s v="technology/gadgets"/>
    <x v="3"/>
    <x v="31"/>
    <n v="1.9022070479209852"/>
    <n v="2928.9285714285716"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d v="2014-08-12T13:57:31"/>
    <d v="2014-07-08T13:57:31"/>
    <b v="0"/>
    <n v="9"/>
    <b v="0"/>
    <s v="technology/gadgets"/>
    <x v="3"/>
    <x v="31"/>
    <n v="96.15384615384616"/>
    <n v="28.888888888888889"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d v="2015-05-19T16:00:49"/>
    <d v="2015-04-19T16:00:49"/>
    <b v="0"/>
    <n v="8"/>
    <b v="0"/>
    <s v="technology/gadgets"/>
    <x v="3"/>
    <x v="31"/>
    <n v="2.109704641350211"/>
    <n v="29.625"/>
    <m/>
    <m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d v="2015-10-21T18:00:00"/>
    <d v="2015-09-23T16:01:01"/>
    <b v="0"/>
    <n v="105"/>
    <b v="0"/>
    <s v="technology/gadgets"/>
    <x v="3"/>
    <x v="31"/>
    <n v="2.3239600278875203"/>
    <n v="40.980952380952381"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d v="2014-07-09T12:24:25"/>
    <d v="2014-06-09T12:24:25"/>
    <b v="0"/>
    <n v="12"/>
    <b v="0"/>
    <s v="photography/people"/>
    <x v="8"/>
    <x v="32"/>
    <n v="19.685039370078741"/>
    <n v="31.75"/>
    <m/>
    <m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d v="2013-12-12T01:08:27"/>
    <d v="2013-11-12T01:08:27"/>
    <b v="0"/>
    <n v="64"/>
    <b v="1"/>
    <s v="music/indie rock"/>
    <x v="5"/>
    <x v="19"/>
    <n v="0.86542622241453915"/>
    <n v="36.109375"/>
    <m/>
    <m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d v="2011-09-26T23:59:00"/>
    <d v="2011-08-17T15:22:12"/>
    <b v="0"/>
    <n v="13"/>
    <b v="1"/>
    <s v="music/indie rock"/>
    <x v="5"/>
    <x v="19"/>
    <n v="0.41528239202657807"/>
    <n v="23.153846153846153"/>
    <m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d v="2014-01-15T14:33:00"/>
    <d v="2013-12-18T13:15:55"/>
    <b v="0"/>
    <n v="33"/>
    <b v="1"/>
    <s v="music/indie rock"/>
    <x v="5"/>
    <x v="19"/>
    <n v="0.87412587412587417"/>
    <n v="104"/>
    <m/>
    <m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d v="2013-10-10T19:00:00"/>
    <d v="2013-09-18T16:38:08"/>
    <b v="0"/>
    <n v="52"/>
    <b v="1"/>
    <s v="music/indie rock"/>
    <x v="5"/>
    <x v="19"/>
    <n v="0.90634441087613293"/>
    <n v="31.826923076923077"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d v="2010-11-01T19:26:00"/>
    <d v="2010-10-05T17:54:16"/>
    <b v="0"/>
    <n v="107"/>
    <b v="1"/>
    <s v="music/indie rock"/>
    <x v="5"/>
    <x v="19"/>
    <n v="0.51182486035711727"/>
    <n v="27.3896261682243"/>
    <m/>
    <m/>
  </r>
  <r>
    <n v="1927"/>
    <s v="GBS Detroit Presents Hampshire"/>
    <s v="Hampshire is headed to GBS Detroit."/>
    <n v="600"/>
    <n v="620"/>
    <x v="0"/>
    <s v="US"/>
    <s v="USD"/>
    <n v="1331182740"/>
    <n v="1329856839"/>
    <d v="2012-03-07T23:59:00"/>
    <d v="2012-02-21T15:40:39"/>
    <b v="0"/>
    <n v="11"/>
    <b v="1"/>
    <s v="music/indie rock"/>
    <x v="5"/>
    <x v="19"/>
    <n v="0.967741935483871"/>
    <n v="56.363636363636367"/>
    <m/>
    <m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d v="2013-05-07T10:33:14"/>
    <d v="2013-04-07T10:33:14"/>
    <b v="0"/>
    <n v="34"/>
    <b v="1"/>
    <s v="music/indie rock"/>
    <x v="5"/>
    <x v="19"/>
    <n v="0.96958174904942962"/>
    <n v="77.352941176470594"/>
    <m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d v="2011-07-04T19:31:06"/>
    <d v="2011-05-23T19:31:06"/>
    <b v="0"/>
    <n v="75"/>
    <b v="1"/>
    <s v="music/indie rock"/>
    <x v="5"/>
    <x v="19"/>
    <n v="0.99688473520249221"/>
    <n v="42.8"/>
    <m/>
    <m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d v="2013-07-07T08:24:42"/>
    <d v="2013-05-08T08:24:42"/>
    <b v="0"/>
    <n v="26"/>
    <b v="1"/>
    <s v="music/indie rock"/>
    <x v="5"/>
    <x v="19"/>
    <n v="0.78740157480314965"/>
    <n v="48.846153846153847"/>
    <m/>
    <m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d v="2012-05-21T22:30:00"/>
    <d v="2012-05-08T16:25:09"/>
    <b v="0"/>
    <n v="50"/>
    <b v="1"/>
    <s v="music/indie rock"/>
    <x v="5"/>
    <x v="19"/>
    <n v="0.8291805208912032"/>
    <n v="48.240400000000001"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d v="2012-01-24T14:26:13"/>
    <d v="2012-01-03T14:26:13"/>
    <b v="0"/>
    <n v="80"/>
    <b v="1"/>
    <s v="music/indie rock"/>
    <x v="5"/>
    <x v="19"/>
    <n v="0.93466263129784588"/>
    <n v="70.212500000000006"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d v="2014-09-26T22:08:27"/>
    <d v="2014-08-27T22:08:27"/>
    <b v="0"/>
    <n v="110"/>
    <b v="1"/>
    <s v="music/indie rock"/>
    <x v="5"/>
    <x v="19"/>
    <n v="0.57993427411560028"/>
    <n v="94.054545454545448"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d v="2011-12-25T00:00:00"/>
    <d v="2011-11-18T15:48:41"/>
    <b v="0"/>
    <n v="77"/>
    <b v="1"/>
    <s v="music/indie rock"/>
    <x v="5"/>
    <x v="19"/>
    <n v="0.80893059375505583"/>
    <n v="80.272727272727266"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d v="2014-06-20T23:59:00"/>
    <d v="2014-05-14T17:22:51"/>
    <b v="0"/>
    <n v="50"/>
    <b v="1"/>
    <s v="music/indie rock"/>
    <x v="5"/>
    <x v="19"/>
    <n v="0.92250922509225097"/>
    <n v="54.2"/>
    <m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d v="2011-12-06T00:59:00"/>
    <d v="2011-11-05T16:21:10"/>
    <b v="0"/>
    <n v="145"/>
    <b v="1"/>
    <s v="music/indie rock"/>
    <x v="5"/>
    <x v="19"/>
    <n v="0.85822078244560884"/>
    <n v="60.26903448275862"/>
    <m/>
    <m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d v="2012-06-14T22:59:00"/>
    <d v="2012-05-29T21:51:21"/>
    <b v="0"/>
    <n v="29"/>
    <b v="1"/>
    <s v="music/indie rock"/>
    <x v="5"/>
    <x v="19"/>
    <n v="0.53405965446340353"/>
    <n v="38.740344827586206"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d v="2013-07-02T00:00:00"/>
    <d v="2013-06-01T01:13:51"/>
    <b v="0"/>
    <n v="114"/>
    <b v="1"/>
    <s v="music/indie rock"/>
    <x v="5"/>
    <x v="19"/>
    <n v="0.86256469235192634"/>
    <n v="152.54385964912279"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d v="2013-03-10T17:38:28"/>
    <d v="2013-02-08T18:38:28"/>
    <b v="0"/>
    <n v="96"/>
    <b v="1"/>
    <s v="music/indie rock"/>
    <x v="5"/>
    <x v="19"/>
    <n v="0.90334236675700086"/>
    <n v="115.3125"/>
    <m/>
    <m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d v="2011-06-14T22:59:00"/>
    <d v="2011-05-07T07:10:33"/>
    <b v="0"/>
    <n v="31"/>
    <b v="1"/>
    <s v="music/indie rock"/>
    <x v="5"/>
    <x v="19"/>
    <n v="0.58505850585058505"/>
    <n v="35.838709677419352"/>
    <m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d v="2015-02-22T07:14:45"/>
    <d v="2015-01-28T07:14:45"/>
    <b v="1"/>
    <n v="5"/>
    <b v="0"/>
    <s v="publishing/translations"/>
    <x v="4"/>
    <x v="24"/>
    <n v="60.165975103734439"/>
    <n v="48.2"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d v="2011-07-04T14:52:20"/>
    <d v="2011-04-05T14:52:20"/>
    <b v="1"/>
    <n v="95"/>
    <b v="1"/>
    <s v="technology/hardware"/>
    <x v="3"/>
    <x v="33"/>
    <n v="0.72233284615995819"/>
    <n v="87.436000000000007"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d v="2016-08-11T01:28:36"/>
    <d v="2016-06-27T01:28:36"/>
    <b v="1"/>
    <n v="2478"/>
    <b v="1"/>
    <s v="technology/hardware"/>
    <x v="3"/>
    <x v="33"/>
    <n v="5.8642427796510778E-2"/>
    <n v="68.815577078288939"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d v="2014-05-01T09:01:30"/>
    <d v="2014-04-01T09:01:30"/>
    <b v="1"/>
    <n v="1789"/>
    <b v="1"/>
    <s v="technology/hardware"/>
    <x v="3"/>
    <x v="33"/>
    <n v="0.12689461592489362"/>
    <n v="176.200223588597"/>
    <m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d v="2015-07-12T01:02:38"/>
    <d v="2015-06-02T01:02:38"/>
    <b v="1"/>
    <n v="680"/>
    <b v="1"/>
    <s v="technology/hardware"/>
    <x v="3"/>
    <x v="33"/>
    <n v="0.28734145934980376"/>
    <n v="511.79117647058825"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d v="2014-04-19T21:36:01"/>
    <d v="2014-02-18T22:36:01"/>
    <b v="1"/>
    <n v="70"/>
    <b v="1"/>
    <s v="technology/hardware"/>
    <x v="3"/>
    <x v="33"/>
    <n v="0.66779449737334162"/>
    <n v="160.44285714285715"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d v="2009-11-23T00:59:00"/>
    <d v="2009-10-16T17:02:00"/>
    <b v="1"/>
    <n v="23"/>
    <b v="1"/>
    <s v="technology/hardware"/>
    <x v="3"/>
    <x v="33"/>
    <n v="0.99370241097047451"/>
    <n v="35.003043478260871"/>
    <m/>
    <m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d v="2016-06-06T12:02:00"/>
    <d v="2016-04-13T09:30:09"/>
    <b v="1"/>
    <n v="4245"/>
    <b v="1"/>
    <s v="technology/hardware"/>
    <x v="3"/>
    <x v="33"/>
    <n v="0.12496703994321498"/>
    <n v="188.50671378091872"/>
    <m/>
    <m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d v="2014-07-10T05:09:11"/>
    <d v="2014-06-10T05:09:11"/>
    <b v="1"/>
    <n v="943"/>
    <b v="1"/>
    <s v="technology/hardware"/>
    <x v="3"/>
    <x v="33"/>
    <n v="0.9433730870752226"/>
    <n v="56.204984093319197"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d v="2011-04-21T23:21:13"/>
    <d v="2011-03-21T23:21:13"/>
    <b v="1"/>
    <n v="1876"/>
    <b v="1"/>
    <s v="technology/hardware"/>
    <x v="3"/>
    <x v="33"/>
    <n v="0.49870668732420587"/>
    <n v="51.3054157782516"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d v="2016-11-07T06:05:37"/>
    <d v="2016-10-08T05:05:37"/>
    <b v="1"/>
    <n v="834"/>
    <b v="1"/>
    <s v="technology/hardware"/>
    <x v="3"/>
    <x v="33"/>
    <n v="0.47071228182485736"/>
    <n v="127.36450839328538"/>
    <m/>
    <m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d v="2013-10-16T09:33:35"/>
    <d v="2013-09-09T09:33:35"/>
    <b v="1"/>
    <n v="682"/>
    <b v="1"/>
    <s v="technology/hardware"/>
    <x v="3"/>
    <x v="33"/>
    <n v="0.50384846656598337"/>
    <n v="101.85532258064516"/>
    <m/>
    <m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d v="2012-03-01T22:00:00"/>
    <d v="2012-02-01T23:47:45"/>
    <b v="1"/>
    <n v="147"/>
    <b v="1"/>
    <s v="technology/hardware"/>
    <x v="3"/>
    <x v="33"/>
    <n v="0.44258232031157796"/>
    <n v="230.55782312925169"/>
    <m/>
    <m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d v="2016-03-12T00:00:00"/>
    <d v="2016-01-25T08:56:16"/>
    <b v="1"/>
    <n v="415"/>
    <b v="1"/>
    <s v="technology/hardware"/>
    <x v="3"/>
    <x v="33"/>
    <n v="0.14307215987455432"/>
    <n v="842.10602409638557"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d v="2012-05-23T14:00:00"/>
    <d v="2012-04-21T01:31:21"/>
    <b v="1"/>
    <n v="290"/>
    <b v="1"/>
    <s v="technology/hardware"/>
    <x v="3"/>
    <x v="33"/>
    <n v="0.25088104045385101"/>
    <n v="577.27593103448271"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d v="2015-04-18T16:10:05"/>
    <d v="2015-03-04T17:10:05"/>
    <b v="1"/>
    <n v="365"/>
    <b v="1"/>
    <s v="technology/hardware"/>
    <x v="3"/>
    <x v="33"/>
    <n v="0.34009749461512301"/>
    <n v="483.34246575342468"/>
    <m/>
    <m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d v="2012-10-26T21:21:53"/>
    <d v="2012-09-26T21:21:53"/>
    <b v="1"/>
    <n v="660"/>
    <b v="1"/>
    <s v="technology/hardware"/>
    <x v="3"/>
    <x v="33"/>
    <n v="0.59699817378258635"/>
    <n v="76.138500000000008"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d v="2013-03-23T17:42:41"/>
    <d v="2013-02-21T18:42:41"/>
    <b v="1"/>
    <n v="1356"/>
    <b v="1"/>
    <s v="technology/hardware"/>
    <x v="3"/>
    <x v="33"/>
    <n v="6.9658658640927726E-2"/>
    <n v="74.107684365781708"/>
    <m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d v="2014-09-30T19:00:00"/>
    <d v="2014-08-20T15:17:40"/>
    <b v="1"/>
    <n v="424"/>
    <b v="1"/>
    <s v="technology/hardware"/>
    <x v="3"/>
    <x v="33"/>
    <n v="0.63802202962463883"/>
    <n v="36.965660377358489"/>
    <m/>
    <m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d v="2014-12-21T03:42:21"/>
    <d v="2014-11-21T03:42:21"/>
    <b v="1"/>
    <n v="33"/>
    <b v="1"/>
    <s v="technology/hardware"/>
    <x v="3"/>
    <x v="33"/>
    <n v="0.84815586681529587"/>
    <n v="2500.969696969697"/>
    <m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d v="2012-10-05T22:59:00"/>
    <d v="2012-08-26T23:40:17"/>
    <b v="1"/>
    <n v="1633"/>
    <b v="1"/>
    <s v="technology/hardware"/>
    <x v="3"/>
    <x v="33"/>
    <n v="9.0466528650930564E-2"/>
    <n v="67.690214329454989"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d v="2014-05-13T13:43:56"/>
    <d v="2014-04-13T13:43:56"/>
    <b v="1"/>
    <n v="306"/>
    <b v="1"/>
    <s v="technology/hardware"/>
    <x v="3"/>
    <x v="33"/>
    <n v="0.5183361409874303"/>
    <n v="63.04738562091503"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d v="2014-09-16T05:18:54"/>
    <d v="2014-08-12T05:18:54"/>
    <b v="1"/>
    <n v="205"/>
    <b v="1"/>
    <s v="technology/hardware"/>
    <x v="3"/>
    <x v="33"/>
    <n v="0.78812012609922022"/>
    <n v="117.6"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d v="2016-04-22T01:32:52"/>
    <d v="2016-03-23T01:32:52"/>
    <b v="1"/>
    <n v="1281"/>
    <b v="1"/>
    <s v="technology/hardware"/>
    <x v="3"/>
    <x v="33"/>
    <n v="0.38524141853145971"/>
    <n v="180.75185011709601"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d v="2012-01-11T20:00:00"/>
    <d v="2011-12-20T21:08:30"/>
    <b v="1"/>
    <n v="103"/>
    <b v="1"/>
    <s v="technology/hardware"/>
    <x v="3"/>
    <x v="33"/>
    <n v="0.38127192313558028"/>
    <n v="127.32038834951456"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d v="2014-08-14T07:58:18"/>
    <d v="2014-07-15T07:58:18"/>
    <b v="1"/>
    <n v="1513"/>
    <b v="1"/>
    <s v="technology/hardware"/>
    <x v="3"/>
    <x v="33"/>
    <n v="0.48369210308310667"/>
    <n v="136.6444745538665"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d v="2014-05-01T10:55:29"/>
    <d v="2014-04-01T10:55:29"/>
    <b v="1"/>
    <n v="405"/>
    <b v="1"/>
    <s v="technology/hardware"/>
    <x v="3"/>
    <x v="33"/>
    <n v="0.27017534379812497"/>
    <n v="182.78024691358024"/>
    <m/>
    <m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d v="2016-12-03T10:05:15"/>
    <d v="2016-11-02T09:05:15"/>
    <b v="1"/>
    <n v="510"/>
    <b v="1"/>
    <s v="technology/hardware"/>
    <x v="3"/>
    <x v="33"/>
    <n v="0.35091905701031001"/>
    <n v="279.37843137254902"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d v="2016-08-05T14:01:08"/>
    <d v="2016-07-06T14:01:08"/>
    <b v="1"/>
    <n v="1887"/>
    <b v="1"/>
    <s v="technology/hardware"/>
    <x v="3"/>
    <x v="33"/>
    <n v="0.17268771154244664"/>
    <n v="61.375728669846318"/>
    <m/>
    <m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d v="2013-04-19T22:38:21"/>
    <d v="2013-02-18T23:38:21"/>
    <b v="1"/>
    <n v="701"/>
    <b v="1"/>
    <s v="technology/hardware"/>
    <x v="3"/>
    <x v="33"/>
    <n v="8.8354833009365613E-2"/>
    <n v="80.727532097004286"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d v="2013-11-14T23:00:00"/>
    <d v="2013-10-14T07:01:01"/>
    <b v="1"/>
    <n v="3863"/>
    <b v="1"/>
    <s v="technology/hardware"/>
    <x v="3"/>
    <x v="33"/>
    <n v="0.380188068962732"/>
    <n v="272.35590732591254"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d v="2012-11-17T20:17:24"/>
    <d v="2012-10-18T19:17:24"/>
    <b v="1"/>
    <n v="238"/>
    <b v="1"/>
    <s v="technology/hardware"/>
    <x v="3"/>
    <x v="33"/>
    <n v="0.14826236508124777"/>
    <n v="70.848739495798313"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d v="2016-08-06T02:00:00"/>
    <d v="2016-06-28T12:21:04"/>
    <b v="1"/>
    <n v="2051"/>
    <b v="1"/>
    <s v="technology/hardware"/>
    <x v="3"/>
    <x v="33"/>
    <n v="0.38936138067230952"/>
    <n v="247.94003412969283"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d v="2013-08-19T03:01:09"/>
    <d v="2013-06-20T03:01:09"/>
    <b v="1"/>
    <n v="402"/>
    <b v="1"/>
    <s v="technology/hardware"/>
    <x v="3"/>
    <x v="33"/>
    <n v="0.26631442145855083"/>
    <n v="186.81393034825871"/>
    <m/>
    <m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d v="2013-03-10T13:07:31"/>
    <d v="2013-02-08T13:07:31"/>
    <b v="1"/>
    <n v="253"/>
    <b v="1"/>
    <s v="technology/hardware"/>
    <x v="3"/>
    <x v="33"/>
    <n v="0.47913745675035807"/>
    <n v="131.98948616600788"/>
    <m/>
    <m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d v="2013-07-13T16:35:25"/>
    <d v="2013-06-13T16:35:25"/>
    <b v="1"/>
    <n v="473"/>
    <b v="1"/>
    <s v="technology/hardware"/>
    <x v="3"/>
    <x v="33"/>
    <n v="0.28851702250432776"/>
    <n v="29.310782241014799"/>
    <m/>
    <m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d v="2015-12-19T02:59:00"/>
    <d v="2015-11-03T00:12:20"/>
    <b v="1"/>
    <n v="821"/>
    <b v="1"/>
    <s v="technology/hardware"/>
    <x v="3"/>
    <x v="33"/>
    <n v="0.24855218353093231"/>
    <n v="245.02436053593178"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d v="2012-06-12T02:00:00"/>
    <d v="2012-05-10T00:24:52"/>
    <b v="1"/>
    <n v="388"/>
    <b v="1"/>
    <s v="technology/hardware"/>
    <x v="3"/>
    <x v="33"/>
    <n v="9.7385668105708714E-2"/>
    <n v="1323.2540463917526"/>
    <m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d v="2015-11-18T23:59:00"/>
    <d v="2015-10-13T06:02:26"/>
    <b v="1"/>
    <n v="813"/>
    <b v="1"/>
    <s v="technology/hardware"/>
    <x v="3"/>
    <x v="33"/>
    <n v="0.87031327056721053"/>
    <n v="282.65966789667897"/>
    <m/>
    <m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d v="2016-04-03T07:01:02"/>
    <d v="2016-02-23T08:01:02"/>
    <b v="1"/>
    <n v="1945"/>
    <b v="1"/>
    <s v="technology/hardware"/>
    <x v="3"/>
    <x v="33"/>
    <n v="0.28182984906151504"/>
    <n v="91.214401028277635"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d v="2013-11-06T21:00:03"/>
    <d v="2013-10-07T20:00:03"/>
    <b v="0"/>
    <n v="1"/>
    <b v="0"/>
    <s v="publishing/art books"/>
    <x v="4"/>
    <x v="27"/>
    <n v="149.25373134328359"/>
    <n v="67"/>
    <m/>
    <m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d v="2016-12-04T10:04:47"/>
    <d v="2016-11-04T09:04:47"/>
    <b v="0"/>
    <n v="0"/>
    <b v="0"/>
    <s v="photography/people"/>
    <x v="8"/>
    <x v="32"/>
    <s v="N/A"/>
    <s v="N/A"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d v="2016-09-02T02:00:00"/>
    <d v="2016-08-10T19:16:58"/>
    <b v="0"/>
    <n v="16"/>
    <b v="0"/>
    <s v="photography/people"/>
    <x v="8"/>
    <x v="32"/>
    <n v="23.255813953488371"/>
    <n v="88.6875"/>
    <m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d v="2014-11-30T14:58:01"/>
    <d v="2014-10-01T13:58:01"/>
    <b v="0"/>
    <n v="7"/>
    <b v="0"/>
    <s v="photography/people"/>
    <x v="8"/>
    <x v="32"/>
    <n v="4.7288776796973515"/>
    <n v="453.14285714285717"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d v="2016-08-02T18:00:00"/>
    <d v="2016-07-04T11:46:11"/>
    <b v="0"/>
    <n v="4"/>
    <b v="0"/>
    <s v="photography/people"/>
    <x v="8"/>
    <x v="32"/>
    <n v="31.372549019607842"/>
    <n v="12.75"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d v="2016-03-14T04:24:43"/>
    <d v="2016-02-13T05:24:43"/>
    <b v="0"/>
    <n v="1"/>
    <b v="0"/>
    <s v="photography/people"/>
    <x v="8"/>
    <x v="32"/>
    <n v="2000"/>
    <n v="1"/>
    <m/>
    <m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d v="2015-03-01T10:21:16"/>
    <d v="2015-01-30T10:21:16"/>
    <b v="0"/>
    <n v="28"/>
    <b v="0"/>
    <s v="photography/people"/>
    <x v="8"/>
    <x v="32"/>
    <n v="2.3544520547945207"/>
    <n v="83.428571428571431"/>
    <m/>
    <m/>
  </r>
  <r>
    <n v="1988"/>
    <s v="Phillip Michael Photography"/>
    <s v="Expressing art in an image!"/>
    <n v="6000"/>
    <n v="25"/>
    <x v="2"/>
    <s v="US"/>
    <s v="USD"/>
    <n v="1440094742"/>
    <n v="1437502742"/>
    <d v="2015-08-20T13:19:02"/>
    <d v="2015-07-21T13:19:02"/>
    <b v="0"/>
    <n v="1"/>
    <b v="0"/>
    <s v="photography/people"/>
    <x v="8"/>
    <x v="32"/>
    <n v="240"/>
    <n v="25"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d v="2016-12-11T11:20:08"/>
    <d v="2016-11-11T11:20:08"/>
    <b v="0"/>
    <n v="1"/>
    <b v="0"/>
    <s v="photography/people"/>
    <x v="8"/>
    <x v="32"/>
    <n v="100"/>
    <n v="50"/>
    <m/>
    <m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d v="2016-02-12T23:42:12"/>
    <d v="2016-01-28T23:42:12"/>
    <b v="0"/>
    <n v="5"/>
    <b v="0"/>
    <s v="photography/people"/>
    <x v="8"/>
    <x v="32"/>
    <n v="5.8939096267190569"/>
    <n v="101.8"/>
    <m/>
    <m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d v="2015-07-03T16:26:26"/>
    <d v="2015-06-12T16:26:26"/>
    <b v="0"/>
    <n v="3"/>
    <b v="0"/>
    <s v="photography/people"/>
    <x v="8"/>
    <x v="32"/>
    <n v="14.285714285714286"/>
    <n v="46.666666666666664"/>
    <m/>
    <m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d v="2015-02-17T22:26:31"/>
    <d v="2015-01-18T22:26:31"/>
    <b v="0"/>
    <n v="2"/>
    <b v="0"/>
    <s v="photography/people"/>
    <x v="8"/>
    <x v="32"/>
    <n v="750"/>
    <n v="1"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d v="2015-12-21T09:07:17"/>
    <d v="2015-11-21T09:07:17"/>
    <b v="0"/>
    <n v="0"/>
    <b v="0"/>
    <s v="photography/people"/>
    <x v="8"/>
    <x v="32"/>
    <s v="N/A"/>
    <s v="N/A"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d v="2016-12-06T20:09:02"/>
    <d v="2016-10-07T19:09:02"/>
    <b v="0"/>
    <n v="0"/>
    <b v="0"/>
    <s v="photography/people"/>
    <x v="8"/>
    <x v="32"/>
    <s v="N/A"/>
    <s v="N/A"/>
    <m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d v="2015-07-16T16:38:56"/>
    <d v="2015-06-26T16:38:56"/>
    <b v="0"/>
    <n v="3"/>
    <b v="0"/>
    <s v="photography/people"/>
    <x v="8"/>
    <x v="32"/>
    <n v="12.820512820512821"/>
    <n v="26"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d v="2014-07-10T14:40:11"/>
    <d v="2014-06-10T14:40:11"/>
    <b v="0"/>
    <n v="0"/>
    <b v="0"/>
    <s v="photography/people"/>
    <x v="8"/>
    <x v="32"/>
    <s v="N/A"/>
    <s v="N/A"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d v="2014-08-26T17:20:12"/>
    <d v="2014-07-27T17:20:12"/>
    <b v="0"/>
    <n v="0"/>
    <b v="0"/>
    <s v="photography/people"/>
    <x v="8"/>
    <x v="32"/>
    <s v="N/A"/>
    <s v="N/A"/>
    <m/>
    <m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d v="2014-07-31T21:50:38"/>
    <d v="2014-06-16T21:50:38"/>
    <b v="0"/>
    <n v="3"/>
    <b v="0"/>
    <s v="photography/people"/>
    <x v="8"/>
    <x v="32"/>
    <n v="3.8167938931297711"/>
    <n v="218.33333333333334"/>
    <m/>
    <m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d v="2014-11-13T07:35:08"/>
    <d v="2014-10-14T06:35:08"/>
    <b v="0"/>
    <n v="7"/>
    <b v="0"/>
    <s v="photography/people"/>
    <x v="8"/>
    <x v="32"/>
    <n v="131.35593220338984"/>
    <n v="33.714285714285715"/>
    <m/>
    <m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d v="2016-01-06T17:50:13"/>
    <d v="2015-12-07T17:50:13"/>
    <b v="0"/>
    <n v="25"/>
    <b v="0"/>
    <s v="photography/people"/>
    <x v="8"/>
    <x v="32"/>
    <n v="8"/>
    <n v="25"/>
    <m/>
    <m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d v="2015-07-12T14:31:44"/>
    <d v="2015-06-12T14:31:44"/>
    <b v="0"/>
    <n v="0"/>
    <b v="0"/>
    <s v="technology/web"/>
    <x v="3"/>
    <x v="9"/>
    <s v="N/A"/>
    <s v="N/A"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d v="2017-01-23T12:05:43"/>
    <d v="2016-12-24T12:05:43"/>
    <b v="1"/>
    <n v="1375"/>
    <b v="1"/>
    <s v="technology/hardware"/>
    <x v="3"/>
    <x v="33"/>
    <n v="0.46126691016024318"/>
    <n v="78.834261818181815"/>
    <m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d v="2010-07-02T18:00:00"/>
    <d v="2010-06-17T22:00:52"/>
    <b v="1"/>
    <n v="17"/>
    <b v="1"/>
    <s v="technology/hardware"/>
    <x v="3"/>
    <x v="33"/>
    <n v="0.32051282051282054"/>
    <n v="91.764705882352942"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d v="2014-07-10T09:31:03"/>
    <d v="2014-06-10T09:31:03"/>
    <b v="1"/>
    <n v="354"/>
    <b v="1"/>
    <s v="technology/hardware"/>
    <x v="3"/>
    <x v="33"/>
    <n v="0.42658388891619026"/>
    <n v="331.10237288135596"/>
    <m/>
    <m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d v="2013-10-15T22:59:00"/>
    <d v="2013-09-18T14:30:18"/>
    <b v="1"/>
    <n v="191"/>
    <b v="1"/>
    <s v="technology/hardware"/>
    <x v="3"/>
    <x v="33"/>
    <n v="0.80853750926786128"/>
    <n v="194.26193717277485"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d v="2014-12-03T08:00:45"/>
    <d v="2014-10-29T07:00:45"/>
    <b v="1"/>
    <n v="303"/>
    <b v="1"/>
    <s v="technology/hardware"/>
    <x v="3"/>
    <x v="33"/>
    <n v="0.40348612007746931"/>
    <n v="408.97689768976898"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d v="2010-08-23T23:00:00"/>
    <d v="2010-06-18T15:06:26"/>
    <b v="1"/>
    <n v="137"/>
    <b v="1"/>
    <s v="technology/hardware"/>
    <x v="3"/>
    <x v="33"/>
    <n v="0.86423551454854064"/>
    <n v="84.459270072992695"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d v="2011-09-19T09:30:22"/>
    <d v="2011-08-06T09:30:22"/>
    <b v="1"/>
    <n v="41"/>
    <b v="1"/>
    <s v="technology/hardware"/>
    <x v="3"/>
    <x v="33"/>
    <n v="0.85415443175638928"/>
    <n v="44.853658536585364"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d v="2016-11-23T03:45:43"/>
    <d v="2016-10-18T02:45:43"/>
    <b v="1"/>
    <n v="398"/>
    <b v="1"/>
    <s v="technology/hardware"/>
    <x v="3"/>
    <x v="33"/>
    <n v="0.32769909358430716"/>
    <n v="383.3643216080402"/>
    <m/>
    <m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d v="2016-08-18T18:54:51"/>
    <d v="2016-07-19T18:54:51"/>
    <b v="1"/>
    <n v="1737"/>
    <b v="1"/>
    <s v="technology/hardware"/>
    <x v="3"/>
    <x v="33"/>
    <n v="0.31244825075846816"/>
    <n v="55.276856649395505"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d v="2016-01-11T18:00:00"/>
    <d v="2015-12-09T03:36:13"/>
    <b v="1"/>
    <n v="971"/>
    <b v="1"/>
    <s v="technology/hardware"/>
    <x v="3"/>
    <x v="33"/>
    <n v="0.12201609636343226"/>
    <n v="422.02059732234807"/>
    <m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d v="2015-02-05T14:44:01"/>
    <d v="2015-01-06T14:44:01"/>
    <b v="1"/>
    <n v="183"/>
    <b v="1"/>
    <s v="technology/hardware"/>
    <x v="3"/>
    <x v="33"/>
    <n v="0.42571306939123033"/>
    <n v="64.180327868852459"/>
    <m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d v="2016-07-08T18:03:34"/>
    <d v="2016-05-09T18:03:34"/>
    <b v="1"/>
    <n v="4562"/>
    <b v="1"/>
    <s v="technology/hardware"/>
    <x v="3"/>
    <x v="33"/>
    <n v="0.20205540864443552"/>
    <n v="173.57781674704077"/>
    <m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d v="2013-03-24T23:08:59"/>
    <d v="2013-02-19T00:08:59"/>
    <b v="1"/>
    <n v="26457"/>
    <b v="1"/>
    <s v="technology/hardware"/>
    <x v="3"/>
    <x v="33"/>
    <n v="1.2797899533647527E-2"/>
    <n v="88.601680840609291"/>
    <m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d v="2011-09-09T16:02:43"/>
    <d v="2011-08-10T16:02:43"/>
    <b v="1"/>
    <n v="162"/>
    <b v="1"/>
    <s v="technology/hardware"/>
    <x v="3"/>
    <x v="33"/>
    <n v="0.88495466450999938"/>
    <n v="50.222283950617282"/>
    <m/>
    <m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d v="2013-03-09T16:08:19"/>
    <d v="2013-02-07T16:08:19"/>
    <b v="1"/>
    <n v="479"/>
    <b v="1"/>
    <s v="technology/hardware"/>
    <x v="3"/>
    <x v="33"/>
    <n v="0.10851375010281678"/>
    <n v="192.38876826722338"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d v="2012-03-23T23:00:00"/>
    <d v="2012-02-21T20:22:35"/>
    <b v="1"/>
    <n v="426"/>
    <b v="1"/>
    <s v="technology/hardware"/>
    <x v="3"/>
    <x v="33"/>
    <n v="0.79934517643146741"/>
    <n v="73.416901408450698"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d v="2015-08-13T03:46:49"/>
    <d v="2015-07-14T03:46:49"/>
    <b v="1"/>
    <n v="450"/>
    <b v="1"/>
    <s v="technology/hardware"/>
    <x v="3"/>
    <x v="33"/>
    <n v="0.97805794707442562"/>
    <n v="147.68495555555555"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d v="2016-09-22T12:00:21"/>
    <d v="2016-08-23T12:00:21"/>
    <b v="1"/>
    <n v="1780"/>
    <b v="1"/>
    <s v="technology/hardware"/>
    <x v="3"/>
    <x v="33"/>
    <n v="0.20622394167162034"/>
    <n v="108.96848314606741"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d v="2014-05-14T18:04:00"/>
    <d v="2014-04-07T21:20:24"/>
    <b v="1"/>
    <n v="122"/>
    <b v="1"/>
    <s v="technology/hardware"/>
    <x v="3"/>
    <x v="33"/>
    <n v="0.51993067590987874"/>
    <n v="23.647540983606557"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d v="2014-09-23T20:41:37"/>
    <d v="2014-08-09T20:41:37"/>
    <b v="1"/>
    <n v="95"/>
    <b v="1"/>
    <s v="technology/hardware"/>
    <x v="3"/>
    <x v="33"/>
    <n v="0.3557452863749555"/>
    <n v="147.94736842105263"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d v="2016-06-11T08:39:32"/>
    <d v="2016-05-12T08:39:32"/>
    <b v="1"/>
    <n v="325"/>
    <b v="1"/>
    <s v="technology/hardware"/>
    <x v="3"/>
    <x v="33"/>
    <n v="0.79912415992072683"/>
    <n v="385.03692307692307"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d v="2015-06-11T05:05:53"/>
    <d v="2015-05-12T05:05:53"/>
    <b v="1"/>
    <n v="353"/>
    <b v="1"/>
    <s v="technology/hardware"/>
    <x v="3"/>
    <x v="33"/>
    <n v="0.61935228138412846"/>
    <n v="457.39093484419266"/>
    <m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d v="2012-08-12T22:00:00"/>
    <d v="2012-07-09T18:12:24"/>
    <b v="1"/>
    <n v="105"/>
    <b v="1"/>
    <s v="technology/hardware"/>
    <x v="3"/>
    <x v="33"/>
    <n v="0.17083796019475528"/>
    <n v="222.99047619047619"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d v="2015-06-10T23:25:46"/>
    <d v="2015-05-11T23:25:46"/>
    <b v="1"/>
    <n v="729"/>
    <b v="1"/>
    <s v="technology/hardware"/>
    <x v="3"/>
    <x v="33"/>
    <n v="0.49714143673875216"/>
    <n v="220.74074074074073"/>
    <m/>
    <m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d v="2014-04-20T22:59:00"/>
    <d v="2014-03-06T12:39:45"/>
    <b v="1"/>
    <n v="454"/>
    <b v="1"/>
    <s v="technology/hardware"/>
    <x v="3"/>
    <x v="33"/>
    <n v="0.74915861995392985"/>
    <n v="73.503898678414089"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d v="2015-03-30T13:31:59"/>
    <d v="2015-02-13T14:31:59"/>
    <b v="1"/>
    <n v="539"/>
    <b v="1"/>
    <s v="technology/hardware"/>
    <x v="3"/>
    <x v="33"/>
    <n v="0.83160774725777342"/>
    <n v="223.09647495361781"/>
    <m/>
    <m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d v="2010-03-15T16:55:00"/>
    <d v="2010-02-06T17:03:26"/>
    <b v="1"/>
    <n v="79"/>
    <b v="1"/>
    <s v="technology/hardware"/>
    <x v="3"/>
    <x v="33"/>
    <n v="0.79260237780713338"/>
    <n v="47.911392405063289"/>
    <m/>
    <m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d v="2014-08-26T19:31:21"/>
    <d v="2014-07-27T19:31:21"/>
    <b v="1"/>
    <n v="94"/>
    <b v="1"/>
    <s v="technology/hardware"/>
    <x v="3"/>
    <x v="33"/>
    <n v="0.27685492801771872"/>
    <n v="96.063829787234042"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d v="2012-11-29T18:54:56"/>
    <d v="2012-10-30T18:54:56"/>
    <b v="1"/>
    <n v="625"/>
    <b v="1"/>
    <s v="technology/hardware"/>
    <x v="3"/>
    <x v="33"/>
    <n v="0.44201041357541748"/>
    <n v="118.6144"/>
    <m/>
    <m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d v="2015-01-08T20:00:00"/>
    <d v="2014-12-02T02:54:13"/>
    <b v="1"/>
    <n v="508"/>
    <b v="1"/>
    <s v="technology/hardware"/>
    <x v="3"/>
    <x v="33"/>
    <n v="0.83090984628167841"/>
    <n v="118.45472440944881"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d v="2016-12-15T00:00:00"/>
    <d v="2016-11-15T08:34:34"/>
    <b v="1"/>
    <n v="531"/>
    <b v="1"/>
    <s v="technology/hardware"/>
    <x v="3"/>
    <x v="33"/>
    <n v="0.32874406616960566"/>
    <n v="143.21468926553672"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d v="2014-04-25T20:58:38"/>
    <d v="2014-03-26T20:58:38"/>
    <b v="1"/>
    <n v="158"/>
    <b v="1"/>
    <s v="technology/hardware"/>
    <x v="3"/>
    <x v="33"/>
    <n v="0.55967225592692915"/>
    <n v="282.71518987341773"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d v="2015-05-07T01:58:00"/>
    <d v="2015-03-12T22:07:13"/>
    <b v="1"/>
    <n v="508"/>
    <b v="1"/>
    <s v="technology/hardware"/>
    <x v="3"/>
    <x v="33"/>
    <n v="0.25851818239578012"/>
    <n v="593.93620078740162"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d v="2015-12-18T20:00:00"/>
    <d v="2015-11-03T10:00:07"/>
    <b v="1"/>
    <n v="644"/>
    <b v="1"/>
    <s v="technology/hardware"/>
    <x v="3"/>
    <x v="33"/>
    <n v="0.47385184808736214"/>
    <n v="262.15704968944101"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d v="2014-05-09T15:45:19"/>
    <d v="2014-04-09T15:45:19"/>
    <b v="1"/>
    <n v="848"/>
    <b v="1"/>
    <s v="technology/hardware"/>
    <x v="3"/>
    <x v="33"/>
    <n v="0.75948405716383338"/>
    <n v="46.580778301886795"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d v="2013-12-30T01:02:33"/>
    <d v="2013-10-31T00:02:33"/>
    <b v="1"/>
    <n v="429"/>
    <b v="1"/>
    <s v="technology/hardware"/>
    <x v="3"/>
    <x v="33"/>
    <n v="0.33280483924860654"/>
    <n v="70.041118881118877"/>
    <m/>
    <m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d v="2013-07-01T13:00:00"/>
    <d v="2013-05-30T01:30:21"/>
    <b v="1"/>
    <n v="204"/>
    <b v="1"/>
    <s v="technology/hardware"/>
    <x v="3"/>
    <x v="33"/>
    <n v="0.23780505930263665"/>
    <n v="164.90686274509804"/>
    <m/>
    <m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d v="2016-11-30T23:59:00"/>
    <d v="2016-11-01T05:32:05"/>
    <b v="1"/>
    <n v="379"/>
    <b v="1"/>
    <s v="technology/hardware"/>
    <x v="3"/>
    <x v="33"/>
    <n v="0.73412383788196467"/>
    <n v="449.26385224274406"/>
    <m/>
    <m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d v="2013-11-15T18:15:03"/>
    <d v="2013-10-31T17:15:03"/>
    <b v="1"/>
    <n v="271"/>
    <b v="1"/>
    <s v="technology/hardware"/>
    <x v="3"/>
    <x v="33"/>
    <n v="0.4029474261061578"/>
    <n v="27.472841328413285"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d v="2016-11-10T08:37:07"/>
    <d v="2016-10-11T07:37:07"/>
    <b v="0"/>
    <n v="120"/>
    <b v="1"/>
    <s v="technology/hardware"/>
    <x v="3"/>
    <x v="33"/>
    <n v="0.5498639810152226"/>
    <n v="143.97499999999999"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d v="2016-01-22T11:59:34"/>
    <d v="2015-11-23T11:59:34"/>
    <b v="0"/>
    <n v="140"/>
    <b v="1"/>
    <s v="technology/hardware"/>
    <x v="3"/>
    <x v="33"/>
    <n v="0.80951995466688254"/>
    <n v="88.23571428571428"/>
    <m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d v="2016-12-10T23:59:00"/>
    <d v="2016-10-17T23:14:37"/>
    <b v="0"/>
    <n v="193"/>
    <b v="1"/>
    <s v="technology/hardware"/>
    <x v="3"/>
    <x v="33"/>
    <n v="0.19754671230922835"/>
    <n v="36.326424870466319"/>
    <m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d v="2015-06-13T11:25:14"/>
    <d v="2015-05-14T11:25:14"/>
    <b v="0"/>
    <n v="180"/>
    <b v="1"/>
    <s v="technology/hardware"/>
    <x v="3"/>
    <x v="33"/>
    <n v="0.92410054213898474"/>
    <n v="90.177777777777777"/>
    <m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d v="2012-07-08T21:07:27"/>
    <d v="2012-06-08T21:07:27"/>
    <b v="0"/>
    <n v="263"/>
    <b v="1"/>
    <s v="technology/hardware"/>
    <x v="3"/>
    <x v="33"/>
    <n v="0.12207271497939337"/>
    <n v="152.62361216730039"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d v="2013-05-22T23:07:24"/>
    <d v="2013-04-22T23:07:24"/>
    <b v="0"/>
    <n v="217"/>
    <b v="1"/>
    <s v="technology/hardware"/>
    <x v="3"/>
    <x v="33"/>
    <n v="0.82576383154417832"/>
    <n v="55.806451612903224"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d v="2015-04-16T19:00:00"/>
    <d v="2015-03-18T16:41:10"/>
    <b v="0"/>
    <n v="443"/>
    <b v="1"/>
    <s v="technology/hardware"/>
    <x v="3"/>
    <x v="33"/>
    <n v="0.97088340482865887"/>
    <n v="227.85327313769753"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d v="2013-05-23T10:38:11"/>
    <d v="2013-04-23T10:38:11"/>
    <b v="0"/>
    <n v="1373"/>
    <b v="1"/>
    <s v="technology/hardware"/>
    <x v="3"/>
    <x v="33"/>
    <n v="0.67416202651518908"/>
    <n v="91.82989803350327"/>
    <m/>
    <m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d v="2013-12-02T17:59:00"/>
    <d v="2013-10-28T07:39:23"/>
    <b v="0"/>
    <n v="742"/>
    <b v="1"/>
    <s v="technology/hardware"/>
    <x v="3"/>
    <x v="33"/>
    <n v="0.83201112898086127"/>
    <n v="80.991037735849048"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d v="2015-05-30T20:42:58"/>
    <d v="2015-04-20T20:42:58"/>
    <b v="0"/>
    <n v="170"/>
    <b v="1"/>
    <s v="technology/hardware"/>
    <x v="3"/>
    <x v="33"/>
    <n v="0.21129587761742769"/>
    <n v="278.39411764705881"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d v="2013-12-25T19:32:17"/>
    <d v="2013-11-25T19:32:17"/>
    <b v="0"/>
    <n v="242"/>
    <b v="1"/>
    <s v="technology/hardware"/>
    <x v="3"/>
    <x v="33"/>
    <n v="0.76709176335219098"/>
    <n v="43.095041322314053"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d v="2016-02-19T21:00:53"/>
    <d v="2016-01-05T21:00:53"/>
    <b v="0"/>
    <n v="541"/>
    <b v="1"/>
    <s v="technology/hardware"/>
    <x v="3"/>
    <x v="33"/>
    <n v="0.28324760372527247"/>
    <n v="326.29205175600737"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d v="2015-11-25T10:49:11"/>
    <d v="2015-10-26T09:49:11"/>
    <b v="0"/>
    <n v="121"/>
    <b v="1"/>
    <s v="technology/hardware"/>
    <x v="3"/>
    <x v="33"/>
    <n v="0.98990298950702826"/>
    <n v="41.743801652892564"/>
    <m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d v="2014-05-02T07:30:10"/>
    <d v="2014-04-02T07:30:10"/>
    <b v="0"/>
    <n v="621"/>
    <b v="1"/>
    <s v="technology/hardware"/>
    <x v="3"/>
    <x v="33"/>
    <n v="0.88034811479739417"/>
    <n v="64.020933977455712"/>
    <m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d v="2014-12-02T23:00:00"/>
    <d v="2014-11-03T11:10:43"/>
    <b v="0"/>
    <n v="101"/>
    <b v="1"/>
    <s v="technology/hardware"/>
    <x v="3"/>
    <x v="33"/>
    <n v="0.59731209556993525"/>
    <n v="99.455445544554451"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d v="2013-04-17T13:15:42"/>
    <d v="2013-03-18T13:15:42"/>
    <b v="0"/>
    <n v="554"/>
    <b v="1"/>
    <s v="technology/hardware"/>
    <x v="3"/>
    <x v="33"/>
    <n v="0.65166957745744603"/>
    <n v="138.49458483754512"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d v="2016-02-26T06:52:12"/>
    <d v="2016-01-27T06:52:12"/>
    <b v="0"/>
    <n v="666"/>
    <b v="1"/>
    <s v="technology/hardware"/>
    <x v="3"/>
    <x v="33"/>
    <n v="0.49448109648216254"/>
    <n v="45.547792792792798"/>
    <m/>
    <m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d v="2015-03-02T15:00:00"/>
    <d v="2015-01-22T03:53:50"/>
    <b v="0"/>
    <n v="410"/>
    <b v="1"/>
    <s v="technology/hardware"/>
    <x v="3"/>
    <x v="33"/>
    <n v="0.59424326833797581"/>
    <n v="10.507317073170732"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d v="2016-01-31T16:59:00"/>
    <d v="2015-12-23T09:27:34"/>
    <b v="0"/>
    <n v="375"/>
    <b v="1"/>
    <s v="technology/hardware"/>
    <x v="3"/>
    <x v="33"/>
    <n v="0.69707461021911377"/>
    <n v="114.76533333333333"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d v="2014-07-23T10:25:50"/>
    <d v="2014-05-24T10:25:50"/>
    <b v="0"/>
    <n v="1364"/>
    <b v="1"/>
    <s v="technology/hardware"/>
    <x v="3"/>
    <x v="33"/>
    <n v="0.50916496945010181"/>
    <n v="35.997067448680355"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d v="2016-12-31T13:20:54"/>
    <d v="2016-12-01T13:20:54"/>
    <b v="0"/>
    <n v="35"/>
    <b v="1"/>
    <s v="technology/hardware"/>
    <x v="3"/>
    <x v="33"/>
    <n v="0.92661230541141582"/>
    <n v="154.17142857142858"/>
    <m/>
    <m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d v="2016-03-24T03:11:38"/>
    <d v="2016-02-23T04:11:38"/>
    <b v="0"/>
    <n v="203"/>
    <b v="1"/>
    <s v="technology/hardware"/>
    <x v="3"/>
    <x v="33"/>
    <n v="0.86973916522434924"/>
    <n v="566.38916256157631"/>
    <m/>
    <m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d v="2016-05-15T12:35:01"/>
    <d v="2016-04-12T12:35:01"/>
    <b v="0"/>
    <n v="49"/>
    <b v="1"/>
    <s v="technology/hardware"/>
    <x v="3"/>
    <x v="33"/>
    <n v="0.67544748395812226"/>
    <n v="120.85714285714286"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d v="2013-05-31T07:00:00"/>
    <d v="2013-04-25T03:45:23"/>
    <b v="0"/>
    <n v="5812"/>
    <b v="1"/>
    <s v="technology/hardware"/>
    <x v="3"/>
    <x v="33"/>
    <n v="0.52310349124983502"/>
    <n v="86.163845492085343"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d v="2013-12-25T03:00:29"/>
    <d v="2013-11-25T03:00:29"/>
    <b v="0"/>
    <n v="1556"/>
    <b v="1"/>
    <s v="technology/hardware"/>
    <x v="3"/>
    <x v="33"/>
    <n v="0.50196991819772718"/>
    <n v="51.212114395886893"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d v="2014-08-23T13:31:23"/>
    <d v="2014-07-24T13:31:23"/>
    <b v="0"/>
    <n v="65"/>
    <b v="1"/>
    <s v="technology/hardware"/>
    <x v="3"/>
    <x v="33"/>
    <n v="0.45745654162854527"/>
    <n v="67.261538461538464"/>
    <m/>
    <m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d v="2015-05-24T15:29:36"/>
    <d v="2015-04-21T15:29:36"/>
    <b v="0"/>
    <n v="10"/>
    <b v="1"/>
    <s v="technology/hardware"/>
    <x v="3"/>
    <x v="33"/>
    <n v="0.78821656050955413"/>
    <n v="62.8"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d v="2016-10-20T15:11:55"/>
    <d v="2016-09-20T15:11:55"/>
    <b v="0"/>
    <n v="76"/>
    <b v="1"/>
    <s v="technology/hardware"/>
    <x v="3"/>
    <x v="33"/>
    <n v="0.95035461532116094"/>
    <n v="346.13118421052633"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d v="2016-01-02T18:19:51"/>
    <d v="2015-12-02T18:19:51"/>
    <b v="0"/>
    <n v="263"/>
    <b v="1"/>
    <s v="technology/hardware"/>
    <x v="3"/>
    <x v="33"/>
    <n v="0.7787758049309903"/>
    <n v="244.11912547528519"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d v="2016-06-28T10:45:23"/>
    <d v="2016-05-29T10:45:23"/>
    <b v="0"/>
    <n v="1530"/>
    <b v="1"/>
    <s v="technology/hardware"/>
    <x v="3"/>
    <x v="33"/>
    <n v="0.31513214120945193"/>
    <n v="259.25424836601309"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d v="2016-10-02T01:41:24"/>
    <d v="2016-08-18T01:41:24"/>
    <b v="0"/>
    <n v="278"/>
    <b v="1"/>
    <s v="technology/hardware"/>
    <x v="3"/>
    <x v="33"/>
    <n v="0.3562141559505575"/>
    <n v="201.96402877697841"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d v="2016-05-07T08:57:12"/>
    <d v="2016-04-07T08:57:12"/>
    <b v="0"/>
    <n v="350"/>
    <b v="1"/>
    <s v="technology/hardware"/>
    <x v="3"/>
    <x v="33"/>
    <n v="0.90308564788501133"/>
    <n v="226.20857142857142"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d v="2015-05-08T11:01:58"/>
    <d v="2015-03-24T11:01:58"/>
    <b v="0"/>
    <n v="470"/>
    <b v="1"/>
    <s v="technology/hardware"/>
    <x v="3"/>
    <x v="33"/>
    <n v="0.65528952984942102"/>
    <n v="324.69"/>
    <m/>
    <m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d v="2016-05-06T14:49:42"/>
    <d v="2016-04-06T14:49:42"/>
    <b v="0"/>
    <n v="3"/>
    <b v="1"/>
    <s v="technology/hardware"/>
    <x v="3"/>
    <x v="33"/>
    <n v="0.97560975609756095"/>
    <n v="205"/>
    <m/>
    <m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d v="2013-07-25T11:21:28"/>
    <d v="2013-06-25T11:21:28"/>
    <b v="0"/>
    <n v="8200"/>
    <b v="1"/>
    <s v="technology/hardware"/>
    <x v="3"/>
    <x v="33"/>
    <n v="5.9581481653622974E-2"/>
    <n v="20.465926829268295"/>
    <m/>
    <m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d v="2014-07-23T16:08:09"/>
    <d v="2014-06-13T16:08:09"/>
    <b v="0"/>
    <n v="8359"/>
    <b v="1"/>
    <s v="technology/hardware"/>
    <x v="3"/>
    <x v="33"/>
    <n v="0.18404371998667193"/>
    <n v="116.35303146309367"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d v="2015-06-05T16:00:00"/>
    <d v="2015-04-08T20:01:16"/>
    <b v="0"/>
    <n v="188"/>
    <b v="1"/>
    <s v="technology/hardware"/>
    <x v="3"/>
    <x v="33"/>
    <n v="0.86574090106312984"/>
    <n v="307.20212765957444"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d v="2016-12-18T13:30:57"/>
    <d v="2016-11-18T13:30:57"/>
    <b v="0"/>
    <n v="48"/>
    <b v="1"/>
    <s v="technology/hardware"/>
    <x v="3"/>
    <x v="33"/>
    <n v="0.76216607598795783"/>
    <n v="546.6875"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d v="2015-06-25T14:00:00"/>
    <d v="2015-05-26T12:03:13"/>
    <b v="0"/>
    <n v="607"/>
    <b v="1"/>
    <s v="technology/hardware"/>
    <x v="3"/>
    <x v="33"/>
    <n v="0.34701738557101713"/>
    <n v="47.474464579901152"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d v="2015-11-11T18:58:20"/>
    <d v="2015-10-12T17:58:20"/>
    <b v="0"/>
    <n v="50"/>
    <b v="1"/>
    <s v="technology/hardware"/>
    <x v="3"/>
    <x v="34"/>
    <n v="0.19692792437967704"/>
    <n v="101.56"/>
    <m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d v="2012-09-12T22:59:00"/>
    <d v="2012-08-29T16:39:09"/>
    <b v="1"/>
    <n v="151"/>
    <b v="1"/>
    <s v="technology/space exploration"/>
    <x v="3"/>
    <x v="35"/>
    <n v="0.15119443604475355"/>
    <n v="21.900662251655628"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d v="2011-11-23T22:53:16"/>
    <d v="2011-09-24T21:53:16"/>
    <b v="0"/>
    <n v="38"/>
    <b v="1"/>
    <s v="music/indie rock"/>
    <x v="5"/>
    <x v="19"/>
    <n v="0.90307043949428056"/>
    <n v="43.710526315789473"/>
    <m/>
    <m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d v="2012-06-04T12:19:55"/>
    <d v="2012-05-05T12:19:55"/>
    <b v="0"/>
    <n v="25"/>
    <b v="1"/>
    <s v="music/indie rock"/>
    <x v="5"/>
    <x v="19"/>
    <n v="0.88235294117647056"/>
    <n v="34"/>
    <m/>
    <m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d v="2014-05-04T01:59:00"/>
    <d v="2014-04-02T14:59:42"/>
    <b v="0"/>
    <n v="46"/>
    <b v="1"/>
    <s v="music/indie rock"/>
    <x v="5"/>
    <x v="19"/>
    <n v="0.92307692307692313"/>
    <n v="70.652173913043484"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d v="2012-07-15T15:03:07"/>
    <d v="2012-06-15T15:03:07"/>
    <b v="0"/>
    <n v="83"/>
    <b v="1"/>
    <s v="music/indie rock"/>
    <x v="5"/>
    <x v="19"/>
    <n v="0.80949811117107395"/>
    <n v="89.301204819277103"/>
    <m/>
    <m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d v="2011-12-13T23:59:00"/>
    <d v="2011-11-13T11:05:32"/>
    <b v="0"/>
    <n v="35"/>
    <b v="1"/>
    <s v="music/indie rock"/>
    <x v="5"/>
    <x v="19"/>
    <n v="0.99304865938430986"/>
    <n v="115.08571428571429"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d v="2011-09-07T23:54:18"/>
    <d v="2011-08-08T23:54:18"/>
    <b v="0"/>
    <n v="25"/>
    <b v="1"/>
    <s v="music/indie rock"/>
    <x v="5"/>
    <x v="19"/>
    <n v="0.96587250482936249"/>
    <n v="62.12"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d v="2010-09-10T22:59:00"/>
    <d v="2010-08-05T12:09:12"/>
    <b v="0"/>
    <n v="75"/>
    <b v="1"/>
    <s v="music/indie rock"/>
    <x v="5"/>
    <x v="19"/>
    <n v="0.86572091466300372"/>
    <n v="46.204266666666669"/>
    <m/>
    <m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d v="2013-08-01T20:49:54"/>
    <d v="2013-06-27T20:49:54"/>
    <b v="0"/>
    <n v="62"/>
    <b v="1"/>
    <s v="music/indie rock"/>
    <x v="5"/>
    <x v="19"/>
    <n v="0.83056202471088125"/>
    <n v="48.54854838709678"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d v="2013-02-24T04:09:15"/>
    <d v="2013-01-25T04:09:15"/>
    <b v="0"/>
    <n v="160"/>
    <b v="1"/>
    <s v="music/indie rock"/>
    <x v="5"/>
    <x v="19"/>
    <n v="0.86926003153240772"/>
    <n v="57.520187499999999"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d v="2011-03-01T15:00:00"/>
    <d v="2011-01-12T02:44:38"/>
    <b v="0"/>
    <n v="246"/>
    <b v="1"/>
    <s v="music/indie rock"/>
    <x v="5"/>
    <x v="19"/>
    <n v="0.83009749033858748"/>
    <n v="88.147154471544724"/>
    <m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d v="2011-10-07T11:58:52"/>
    <d v="2011-08-08T11:58:52"/>
    <b v="0"/>
    <n v="55"/>
    <b v="1"/>
    <s v="music/indie rock"/>
    <x v="5"/>
    <x v="19"/>
    <n v="0.98732927431298334"/>
    <n v="110.49090909090908"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d v="2012-12-22T16:30:32"/>
    <d v="2012-10-23T15:30:32"/>
    <b v="0"/>
    <n v="23"/>
    <b v="1"/>
    <s v="music/indie rock"/>
    <x v="5"/>
    <x v="19"/>
    <n v="0.97592713077423554"/>
    <n v="66.826086956521735"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d v="2012-03-04T22:00:00"/>
    <d v="2012-01-30T19:28:50"/>
    <b v="0"/>
    <n v="72"/>
    <b v="1"/>
    <s v="music/indie rock"/>
    <x v="5"/>
    <x v="19"/>
    <n v="0.82958046930552265"/>
    <n v="58.597222222222221"/>
    <m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d v="2011-10-02T12:36:13"/>
    <d v="2011-08-03T12:36:13"/>
    <b v="0"/>
    <n v="22"/>
    <b v="1"/>
    <s v="music/indie rock"/>
    <x v="5"/>
    <x v="19"/>
    <n v="1"/>
    <n v="113.63636363636364"/>
    <m/>
    <m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d v="2012-10-25T22:59:00"/>
    <d v="2012-10-10T13:12:15"/>
    <b v="0"/>
    <n v="14"/>
    <b v="1"/>
    <s v="music/indie rock"/>
    <x v="5"/>
    <x v="19"/>
    <n v="0.98360655737704916"/>
    <n v="43.571428571428569"/>
    <m/>
    <m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d v="2011-12-01T10:02:15"/>
    <d v="2011-10-02T09:02:15"/>
    <b v="0"/>
    <n v="38"/>
    <b v="1"/>
    <s v="music/indie rock"/>
    <x v="5"/>
    <x v="19"/>
    <n v="1"/>
    <n v="78.94736842105263"/>
    <m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d v="2012-03-07T21:43:55"/>
    <d v="2012-02-06T21:43:55"/>
    <b v="0"/>
    <n v="32"/>
    <b v="1"/>
    <s v="music/indie rock"/>
    <x v="5"/>
    <x v="19"/>
    <n v="0.99667774086378735"/>
    <n v="188.125"/>
    <m/>
    <m/>
  </r>
  <r>
    <n v="2099"/>
    <s v="Roosevelt Died."/>
    <s v="Our tour van died, we need help!"/>
    <n v="3000"/>
    <n v="3971"/>
    <x v="0"/>
    <s v="US"/>
    <s v="USD"/>
    <n v="1435808400"/>
    <n v="1434650084"/>
    <d v="2015-07-01T22:40:00"/>
    <d v="2015-06-18T12:54:44"/>
    <b v="0"/>
    <n v="63"/>
    <b v="1"/>
    <s v="music/indie rock"/>
    <x v="5"/>
    <x v="19"/>
    <n v="0.75547720977083854"/>
    <n v="63.031746031746032"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d v="2012-06-29T22:59:00"/>
    <d v="2012-06-14T15:02:21"/>
    <b v="0"/>
    <n v="27"/>
    <b v="1"/>
    <s v="music/indie rock"/>
    <x v="5"/>
    <x v="19"/>
    <n v="0.73170731707317072"/>
    <n v="30.37037037037037"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d v="2012-02-12T22:35:14"/>
    <d v="2011-12-14T22:35:14"/>
    <b v="0"/>
    <n v="44"/>
    <b v="1"/>
    <s v="music/indie rock"/>
    <x v="5"/>
    <x v="19"/>
    <n v="0.88300220750551872"/>
    <n v="51.477272727272727"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d v="2011-05-05T15:50:48"/>
    <d v="2011-04-05T15:50:48"/>
    <b v="0"/>
    <n v="38"/>
    <b v="1"/>
    <s v="music/indie rock"/>
    <x v="5"/>
    <x v="19"/>
    <n v="0.73529411764705888"/>
    <n v="35.789473684210527"/>
    <m/>
    <m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d v="2012-11-09T14:07:07"/>
    <d v="2012-10-10T13:07:07"/>
    <b v="0"/>
    <n v="115"/>
    <b v="1"/>
    <s v="music/indie rock"/>
    <x v="5"/>
    <x v="19"/>
    <n v="0.68435410066877855"/>
    <n v="98.817391304347822"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d v="2013-05-30T19:00:00"/>
    <d v="2013-04-29T20:47:14"/>
    <b v="0"/>
    <n v="37"/>
    <b v="1"/>
    <s v="music/indie rock"/>
    <x v="5"/>
    <x v="19"/>
    <n v="0.77220077220077221"/>
    <n v="28"/>
    <m/>
    <m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d v="2014-11-20T23:00:00"/>
    <d v="2014-11-08T13:55:53"/>
    <b v="0"/>
    <n v="99"/>
    <b v="1"/>
    <s v="music/indie rock"/>
    <x v="5"/>
    <x v="19"/>
    <n v="0.39370078740157483"/>
    <n v="51.313131313131315"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d v="2013-01-26T00:09:34"/>
    <d v="2012-12-27T00:09:34"/>
    <b v="0"/>
    <n v="44"/>
    <b v="1"/>
    <s v="music/indie rock"/>
    <x v="5"/>
    <x v="19"/>
    <n v="0.93418259023354566"/>
    <n v="53.522727272727273"/>
    <m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d v="2014-11-12T13:03:13"/>
    <d v="2014-10-22T12:03:13"/>
    <b v="0"/>
    <n v="58"/>
    <b v="1"/>
    <s v="music/indie rock"/>
    <x v="5"/>
    <x v="19"/>
    <n v="0.92822069375214655"/>
    <n v="37.149310344827583"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d v="2012-09-09T22:55:00"/>
    <d v="2012-08-13T23:13:00"/>
    <b v="0"/>
    <n v="191"/>
    <b v="1"/>
    <s v="music/indie rock"/>
    <x v="5"/>
    <x v="19"/>
    <n v="0.93185789167152011"/>
    <n v="89.895287958115176"/>
    <m/>
    <m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d v="2015-07-05T12:00:17"/>
    <d v="2015-06-05T12:00:17"/>
    <b v="0"/>
    <n v="40"/>
    <b v="1"/>
    <s v="music/indie rock"/>
    <x v="5"/>
    <x v="19"/>
    <n v="0.93874677305796761"/>
    <n v="106.52500000000001"/>
    <m/>
    <m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d v="2014-05-27T23:59:00"/>
    <d v="2014-04-30T11:06:09"/>
    <b v="0"/>
    <n v="38"/>
    <b v="1"/>
    <s v="music/indie rock"/>
    <x v="5"/>
    <x v="19"/>
    <n v="0.99651220727453915"/>
    <n v="52.815789473684212"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d v="2011-08-14T20:00:00"/>
    <d v="2011-06-08T23:43:45"/>
    <b v="0"/>
    <n v="39"/>
    <b v="1"/>
    <s v="music/indie rock"/>
    <x v="5"/>
    <x v="19"/>
    <n v="0.93896713615023475"/>
    <n v="54.615384615384613"/>
    <m/>
    <m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d v="2013-04-15T17:16:33"/>
    <d v="2013-04-01T17:16:33"/>
    <b v="0"/>
    <n v="11"/>
    <b v="1"/>
    <s v="music/indie rock"/>
    <x v="5"/>
    <x v="19"/>
    <n v="1"/>
    <n v="27.272727272727273"/>
    <m/>
    <m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d v="2014-09-23T15:46:16"/>
    <d v="2014-08-19T15:46:16"/>
    <b v="0"/>
    <n v="107"/>
    <b v="1"/>
    <s v="music/indie rock"/>
    <x v="5"/>
    <x v="19"/>
    <n v="0.9536784741144414"/>
    <n v="68.598130841121488"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d v="2010-12-08T23:59:00"/>
    <d v="2010-10-07T14:34:30"/>
    <b v="0"/>
    <n v="147"/>
    <b v="1"/>
    <s v="music/indie rock"/>
    <x v="5"/>
    <x v="19"/>
    <n v="0.95510983763132762"/>
    <n v="35.612244897959187"/>
    <m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d v="2011-02-19T20:56:41"/>
    <d v="2011-01-20T20:56:41"/>
    <b v="0"/>
    <n v="36"/>
    <b v="1"/>
    <s v="music/indie rock"/>
    <x v="5"/>
    <x v="19"/>
    <n v="0.44313146233382572"/>
    <n v="94.027777777777771"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d v="2012-10-02T13:40:03"/>
    <d v="2012-08-15T13:40:03"/>
    <b v="0"/>
    <n v="92"/>
    <b v="1"/>
    <s v="music/indie rock"/>
    <x v="5"/>
    <x v="19"/>
    <n v="0.99103935252095632"/>
    <n v="526.45652173913038"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d v="2015-10-26T23:59:00"/>
    <d v="2015-10-12T20:25:49"/>
    <b v="0"/>
    <n v="35"/>
    <b v="1"/>
    <s v="music/indie rock"/>
    <x v="5"/>
    <x v="19"/>
    <n v="0.67681895093062605"/>
    <n v="50.657142857142858"/>
    <m/>
    <m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d v="2011-07-24T15:08:56"/>
    <d v="2011-06-24T15:08:56"/>
    <b v="0"/>
    <n v="17"/>
    <b v="1"/>
    <s v="music/indie rock"/>
    <x v="5"/>
    <x v="19"/>
    <n v="0.74288133956363156"/>
    <n v="79.182941176470578"/>
    <m/>
    <m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d v="2012-08-15T22:07:25"/>
    <d v="2012-07-16T22:07:25"/>
    <b v="0"/>
    <n v="22"/>
    <b v="1"/>
    <s v="music/indie rock"/>
    <x v="5"/>
    <x v="19"/>
    <n v="0.99255583126550873"/>
    <n v="91.590909090909093"/>
    <m/>
    <m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d v="2014-01-01T18:08:56"/>
    <d v="2013-11-13T18:08:56"/>
    <b v="0"/>
    <n v="69"/>
    <b v="1"/>
    <s v="music/indie rock"/>
    <x v="5"/>
    <x v="19"/>
    <n v="0.99127307962524913"/>
    <n v="116.96275362318841"/>
    <m/>
    <m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d v="2017-01-11T12:49:08"/>
    <d v="2016-12-12T12:49:08"/>
    <b v="0"/>
    <n v="10"/>
    <b v="0"/>
    <s v="games/video games"/>
    <x v="6"/>
    <x v="16"/>
    <n v="176.05633802816902"/>
    <n v="28.4"/>
    <m/>
    <m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d v="2017-01-07T02:12:49"/>
    <d v="2016-12-08T02:12:49"/>
    <b v="0"/>
    <n v="3"/>
    <b v="0"/>
    <s v="games/video games"/>
    <x v="6"/>
    <x v="16"/>
    <n v="258.06451612903226"/>
    <n v="103.33333333333333"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d v="2010-03-15T01:59:00"/>
    <d v="2010-01-20T05:11:47"/>
    <b v="0"/>
    <n v="5"/>
    <b v="0"/>
    <s v="games/video games"/>
    <x v="6"/>
    <x v="16"/>
    <n v="10"/>
    <n v="10"/>
    <m/>
    <m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d v="2010-11-30T00:00:00"/>
    <d v="2010-10-12T19:40:35"/>
    <b v="0"/>
    <n v="5"/>
    <b v="0"/>
    <s v="games/video games"/>
    <x v="6"/>
    <x v="16"/>
    <n v="9.5652173913043477"/>
    <n v="23"/>
    <m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d v="2015-08-04T19:33:53"/>
    <d v="2015-07-05T19:33:53"/>
    <b v="0"/>
    <n v="27"/>
    <b v="0"/>
    <s v="games/video games"/>
    <x v="6"/>
    <x v="16"/>
    <n v="70.422535211267601"/>
    <n v="31.555555555555557"/>
    <m/>
    <m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d v="2014-12-08T18:21:27"/>
    <d v="2014-11-08T18:21:27"/>
    <b v="0"/>
    <n v="2"/>
    <b v="0"/>
    <s v="games/video games"/>
    <x v="6"/>
    <x v="16"/>
    <n v="2000"/>
    <n v="5"/>
    <m/>
    <m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d v="2015-03-12T06:07:43"/>
    <d v="2015-02-10T07:07:43"/>
    <b v="0"/>
    <n v="236"/>
    <b v="0"/>
    <s v="games/video games"/>
    <x v="6"/>
    <x v="16"/>
    <n v="3.4670629024269441"/>
    <n v="34.220338983050844"/>
    <m/>
    <m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d v="2014-09-21T13:32:49"/>
    <d v="2014-07-23T13:32:49"/>
    <b v="0"/>
    <n v="1"/>
    <b v="0"/>
    <s v="games/video games"/>
    <x v="6"/>
    <x v="16"/>
    <n v="600"/>
    <n v="25"/>
    <m/>
    <m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d v="2016-03-09T19:35:00"/>
    <d v="2016-02-08T19:35:00"/>
    <b v="0"/>
    <n v="12"/>
    <b v="0"/>
    <s v="games/video games"/>
    <x v="6"/>
    <x v="16"/>
    <n v="8.4745762711864412"/>
    <n v="19.666666666666668"/>
    <m/>
    <m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d v="2014-08-15T21:04:23"/>
    <d v="2014-07-11T21:04:23"/>
    <b v="0"/>
    <n v="4"/>
    <b v="0"/>
    <s v="games/video games"/>
    <x v="6"/>
    <x v="16"/>
    <n v="494.11764705882354"/>
    <n v="21.25"/>
    <m/>
    <m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d v="2015-07-11T23:58:11"/>
    <d v="2015-06-11T23:58:11"/>
    <b v="0"/>
    <n v="3"/>
    <b v="0"/>
    <s v="games/video games"/>
    <x v="6"/>
    <x v="16"/>
    <n v="20"/>
    <n v="8.3333333333333339"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d v="2014-02-03T06:41:32"/>
    <d v="2014-01-04T06:41:32"/>
    <b v="0"/>
    <n v="99"/>
    <b v="0"/>
    <s v="games/video games"/>
    <x v="6"/>
    <x v="16"/>
    <n v="47.326300645057479"/>
    <n v="21.34333333333333"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d v="2011-04-24T01:59:00"/>
    <d v="2011-03-16T21:19:59"/>
    <b v="0"/>
    <n v="3"/>
    <b v="0"/>
    <s v="games/video games"/>
    <x v="6"/>
    <x v="16"/>
    <n v="62.5"/>
    <n v="5.333333333333333"/>
    <m/>
    <m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d v="2013-04-27T16:16:31"/>
    <d v="2013-03-28T16:16:31"/>
    <b v="0"/>
    <n v="3"/>
    <b v="0"/>
    <s v="games/video games"/>
    <x v="6"/>
    <x v="16"/>
    <n v="57.692307692307693"/>
    <n v="34.666666666666664"/>
    <m/>
    <m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d v="2012-10-04T18:07:13"/>
    <d v="2012-09-04T18:07:13"/>
    <b v="0"/>
    <n v="22"/>
    <b v="0"/>
    <s v="games/video games"/>
    <x v="6"/>
    <x v="16"/>
    <n v="10.460251046025105"/>
    <n v="21.727272727272727"/>
    <m/>
    <m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d v="2013-10-19T07:13:06"/>
    <d v="2013-09-19T07:13:06"/>
    <b v="0"/>
    <n v="4"/>
    <b v="0"/>
    <s v="games/video games"/>
    <x v="6"/>
    <x v="16"/>
    <n v="1677.5005242189138"/>
    <n v="11.922499999999999"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d v="2014-12-05T13:30:29"/>
    <d v="2014-11-05T13:30:29"/>
    <b v="0"/>
    <n v="534"/>
    <b v="0"/>
    <s v="games/video games"/>
    <x v="6"/>
    <x v="16"/>
    <n v="3.5203830176723225"/>
    <n v="26.59737827715356"/>
    <m/>
    <m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d v="2013-11-08T20:18:59"/>
    <d v="2013-10-09T19:18:59"/>
    <b v="0"/>
    <n v="12"/>
    <b v="0"/>
    <s v="games/video games"/>
    <x v="6"/>
    <x v="16"/>
    <n v="7.8125"/>
    <n v="10.666666666666666"/>
    <m/>
    <m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d v="2016-11-03T13:00:08"/>
    <d v="2016-10-04T13:00:08"/>
    <b v="0"/>
    <n v="56"/>
    <b v="0"/>
    <s v="games/video games"/>
    <x v="6"/>
    <x v="16"/>
    <n v="18.450184501845019"/>
    <n v="29.035714285714285"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d v="2013-01-11T15:00:24"/>
    <d v="2012-12-12T15:00:24"/>
    <b v="0"/>
    <n v="11"/>
    <b v="0"/>
    <s v="games/video games"/>
    <x v="6"/>
    <x v="16"/>
    <n v="892.85714285714289"/>
    <n v="50.909090909090907"/>
    <m/>
    <m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d v="2014-11-14T01:39:19"/>
    <d v="2014-10-15T00:39:19"/>
    <b v="0"/>
    <n v="0"/>
    <b v="0"/>
    <s v="games/video games"/>
    <x v="6"/>
    <x v="16"/>
    <s v="N/A"/>
    <s v="N/A"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d v="2015-12-30T11:50:10"/>
    <d v="2015-12-02T11:50:10"/>
    <b v="0"/>
    <n v="12"/>
    <b v="0"/>
    <s v="games/video games"/>
    <x v="6"/>
    <x v="16"/>
    <n v="17.470881863560731"/>
    <n v="50.083333333333336"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d v="2010-07-21T14:00:00"/>
    <d v="2010-06-03T16:16:52"/>
    <b v="0"/>
    <n v="5"/>
    <b v="0"/>
    <s v="games/video games"/>
    <x v="6"/>
    <x v="16"/>
    <n v="8.8888888888888893"/>
    <n v="45"/>
    <m/>
    <m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d v="2013-09-14T08:07:20"/>
    <d v="2013-08-13T08:07:20"/>
    <b v="0"/>
    <n v="24"/>
    <b v="0"/>
    <s v="games/video games"/>
    <x v="6"/>
    <x v="16"/>
    <n v="58.484349258649097"/>
    <n v="25.291666666666668"/>
    <m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d v="2013-11-27T01:41:54"/>
    <d v="2013-10-28T00:41:54"/>
    <b v="0"/>
    <n v="89"/>
    <b v="0"/>
    <s v="games/video games"/>
    <x v="6"/>
    <x v="16"/>
    <n v="3.285870755750274"/>
    <n v="51.292134831460672"/>
    <m/>
    <m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d v="2016-02-11T11:18:30"/>
    <d v="2016-01-28T11:18:30"/>
    <b v="0"/>
    <n v="1"/>
    <b v="0"/>
    <s v="games/video games"/>
    <x v="6"/>
    <x v="16"/>
    <n v="5000"/>
    <n v="1"/>
    <m/>
    <m/>
  </r>
  <r>
    <n v="2147"/>
    <s v="Johnny Rocketfingers 3"/>
    <s v="A Point and Click Adventure on Steroids."/>
    <n v="390000"/>
    <n v="2716"/>
    <x v="2"/>
    <s v="US"/>
    <s v="USD"/>
    <n v="1416125148"/>
    <n v="1413356748"/>
    <d v="2014-11-16T03:05:48"/>
    <d v="2014-10-15T02:05:48"/>
    <b v="0"/>
    <n v="55"/>
    <b v="0"/>
    <s v="games/video games"/>
    <x v="6"/>
    <x v="16"/>
    <n v="143.59351988217966"/>
    <n v="49.381818181818183"/>
    <m/>
    <m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d v="2015-04-02T11:36:22"/>
    <d v="2015-03-03T12:36:22"/>
    <b v="0"/>
    <n v="2"/>
    <b v="0"/>
    <s v="games/video games"/>
    <x v="6"/>
    <x v="16"/>
    <n v="50"/>
    <n v="1"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d v="2010-07-30T19:00:00"/>
    <d v="2010-06-25T19:35:56"/>
    <b v="0"/>
    <n v="0"/>
    <b v="0"/>
    <s v="games/video games"/>
    <x v="6"/>
    <x v="16"/>
    <s v="N/A"/>
    <s v="N/A"/>
    <m/>
    <m/>
  </r>
  <r>
    <n v="2150"/>
    <s v="The Unknown Door"/>
    <s v="A pixel styled open world detective game."/>
    <n v="50000"/>
    <n v="405"/>
    <x v="2"/>
    <s v="NO"/>
    <s v="NOK"/>
    <n v="1468392599"/>
    <n v="1465800599"/>
    <d v="2016-07-13T01:49:59"/>
    <d v="2016-06-13T01:49:59"/>
    <b v="0"/>
    <n v="4"/>
    <b v="0"/>
    <s v="games/video games"/>
    <x v="6"/>
    <x v="16"/>
    <n v="123.45679012345678"/>
    <n v="101.25"/>
    <m/>
    <m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d v="2016-06-29T15:20:14"/>
    <d v="2016-05-30T15:20:14"/>
    <b v="0"/>
    <n v="6"/>
    <b v="0"/>
    <s v="games/video games"/>
    <x v="6"/>
    <x v="16"/>
    <n v="381.35593220338984"/>
    <n v="19.666666666666668"/>
    <m/>
    <m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d v="2014-03-15T13:58:29"/>
    <d v="2014-02-13T14:58:29"/>
    <b v="0"/>
    <n v="4"/>
    <b v="0"/>
    <s v="games/video games"/>
    <x v="6"/>
    <x v="16"/>
    <n v="600"/>
    <n v="12.5"/>
    <m/>
    <m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d v="2015-01-10T02:59:00"/>
    <d v="2014-12-01T16:51:58"/>
    <b v="0"/>
    <n v="4"/>
    <b v="0"/>
    <s v="games/video games"/>
    <x v="6"/>
    <x v="16"/>
    <n v="10959.558823529413"/>
    <n v="8.5"/>
    <m/>
    <m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d v="2014-01-28T10:10:27"/>
    <d v="2014-01-08T10:10:27"/>
    <b v="0"/>
    <n v="2"/>
    <b v="0"/>
    <s v="games/video games"/>
    <x v="6"/>
    <x v="16"/>
    <n v="125"/>
    <n v="1"/>
    <m/>
    <m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d v="2016-03-31T11:56:25"/>
    <d v="2016-03-01T12:56:25"/>
    <b v="0"/>
    <n v="5"/>
    <b v="0"/>
    <s v="games/video games"/>
    <x v="6"/>
    <x v="16"/>
    <n v="43.478260869565219"/>
    <n v="23"/>
    <m/>
    <m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d v="2013-09-16T15:30:06"/>
    <d v="2013-08-02T15:30:06"/>
    <b v="0"/>
    <n v="83"/>
    <b v="0"/>
    <s v="games/video games"/>
    <x v="6"/>
    <x v="16"/>
    <n v="37.508372404554585"/>
    <n v="17.987951807228917"/>
    <m/>
    <m/>
  </r>
  <r>
    <n v="2157"/>
    <s v="Nin"/>
    <s v="Gamers and 90's fans unite in this small tale of epic proportions!"/>
    <n v="75000"/>
    <n v="21144"/>
    <x v="2"/>
    <s v="US"/>
    <s v="USD"/>
    <n v="1482479940"/>
    <n v="1479684783"/>
    <d v="2016-12-23T02:59:00"/>
    <d v="2016-11-20T18:33:03"/>
    <b v="0"/>
    <n v="57"/>
    <b v="0"/>
    <s v="games/video games"/>
    <x v="6"/>
    <x v="16"/>
    <n v="3.547105561861521"/>
    <n v="370.94736842105266"/>
    <m/>
    <m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d v="2013-02-04T15:29:34"/>
    <d v="2012-12-21T15:29:34"/>
    <b v="0"/>
    <n v="311"/>
    <b v="0"/>
    <s v="games/video games"/>
    <x v="6"/>
    <x v="16"/>
    <n v="15.174422398256763"/>
    <n v="63.569485530546629"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d v="2011-07-16T12:32:54"/>
    <d v="2011-06-16T12:32:54"/>
    <b v="0"/>
    <n v="2"/>
    <b v="0"/>
    <s v="games/video games"/>
    <x v="6"/>
    <x v="16"/>
    <n v="138.46153846153845"/>
    <n v="13"/>
    <m/>
    <m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d v="2012-05-19T12:05:05"/>
    <d v="2012-04-19T12:05:05"/>
    <b v="0"/>
    <n v="16"/>
    <b v="0"/>
    <s v="games/video games"/>
    <x v="6"/>
    <x v="16"/>
    <n v="117.64705882352941"/>
    <n v="5.3125"/>
    <m/>
    <m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d v="2015-09-23T15:27:39"/>
    <d v="2015-08-24T15:27:39"/>
    <b v="0"/>
    <n v="13"/>
    <b v="1"/>
    <s v="music/rock"/>
    <x v="5"/>
    <x v="13"/>
    <n v="0.86393088552915764"/>
    <n v="35.615384615384613"/>
    <m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d v="2014-07-24T13:23:11"/>
    <d v="2014-06-23T13:23:11"/>
    <b v="0"/>
    <n v="58"/>
    <b v="1"/>
    <s v="music/rock"/>
    <x v="5"/>
    <x v="13"/>
    <n v="0.89073634204275531"/>
    <n v="87.103448275862064"/>
    <m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d v="2015-06-07T22:50:00"/>
    <d v="2015-04-17T16:35:20"/>
    <b v="0"/>
    <n v="44"/>
    <b v="1"/>
    <s v="music/rock"/>
    <x v="5"/>
    <x v="13"/>
    <n v="0.75642965204236001"/>
    <n v="75.11363636363636"/>
    <m/>
    <m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d v="2016-06-24T22:59:00"/>
    <d v="2016-05-25T12:13:34"/>
    <b v="0"/>
    <n v="83"/>
    <b v="1"/>
    <s v="music/rock"/>
    <x v="5"/>
    <x v="13"/>
    <n v="0.97431355181576618"/>
    <n v="68.01204819277109"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d v="2016-04-08T10:00:35"/>
    <d v="2016-03-09T11:00:35"/>
    <b v="0"/>
    <n v="117"/>
    <b v="1"/>
    <s v="music/rock"/>
    <x v="5"/>
    <x v="13"/>
    <n v="0.72129255626081934"/>
    <n v="29.623931623931625"/>
    <m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d v="2014-12-05T16:06:58"/>
    <d v="2014-10-21T15:06:58"/>
    <b v="0"/>
    <n v="32"/>
    <b v="1"/>
    <s v="music/rock"/>
    <x v="5"/>
    <x v="13"/>
    <n v="0.68212824010914053"/>
    <n v="91.625"/>
    <m/>
    <m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d v="2012-09-14T20:35:37"/>
    <d v="2012-08-31T20:35:37"/>
    <b v="0"/>
    <n v="8"/>
    <b v="1"/>
    <s v="music/rock"/>
    <x v="5"/>
    <x v="13"/>
    <n v="0.83333333333333337"/>
    <n v="22.5"/>
    <m/>
    <m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d v="2017-02-10T00:00:00"/>
    <d v="2017-01-10T09:24:21"/>
    <b v="0"/>
    <n v="340"/>
    <b v="1"/>
    <s v="music/rock"/>
    <x v="5"/>
    <x v="13"/>
    <n v="0.82249280204563102"/>
    <n v="64.366735294117646"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d v="2017-03-02T11:49:11"/>
    <d v="2017-02-27T11:49:11"/>
    <b v="0"/>
    <n v="7"/>
    <b v="1"/>
    <s v="music/rock"/>
    <x v="5"/>
    <x v="13"/>
    <n v="1"/>
    <n v="21.857142857142858"/>
    <m/>
    <m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d v="2015-08-22T13:00:22"/>
    <d v="2015-07-13T13:00:22"/>
    <b v="0"/>
    <n v="19"/>
    <b v="1"/>
    <s v="music/rock"/>
    <x v="5"/>
    <x v="13"/>
    <n v="0.55292259083728279"/>
    <n v="33.315789473684212"/>
    <m/>
    <m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d v="2015-06-22T00:00:00"/>
    <d v="2015-05-17T17:58:15"/>
    <b v="0"/>
    <n v="47"/>
    <b v="1"/>
    <s v="music/rock"/>
    <x v="5"/>
    <x v="13"/>
    <n v="0.94272920103700208"/>
    <n v="90.276595744680847"/>
    <m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d v="2015-04-18T08:55:20"/>
    <d v="2015-03-19T08:55:20"/>
    <b v="0"/>
    <n v="13"/>
    <b v="1"/>
    <s v="music/rock"/>
    <x v="5"/>
    <x v="13"/>
    <n v="1"/>
    <n v="76.92307692307692"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d v="2013-09-09T22:59:00"/>
    <d v="2013-08-09T11:37:23"/>
    <b v="0"/>
    <n v="90"/>
    <b v="1"/>
    <s v="music/rock"/>
    <x v="5"/>
    <x v="13"/>
    <n v="0.78784468204839619"/>
    <n v="59.233333333333334"/>
    <m/>
    <m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d v="2016-05-05T08:01:47"/>
    <d v="2016-04-05T08:01:47"/>
    <b v="0"/>
    <n v="63"/>
    <b v="1"/>
    <s v="music/rock"/>
    <x v="5"/>
    <x v="13"/>
    <n v="0.97110949259529011"/>
    <n v="65.38095238095238"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d v="2016-07-20T19:13:06"/>
    <d v="2016-07-13T19:13:06"/>
    <b v="0"/>
    <n v="26"/>
    <b v="1"/>
    <s v="music/rock"/>
    <x v="5"/>
    <x v="13"/>
    <n v="0.4"/>
    <n v="67.307692307692307"/>
    <m/>
    <m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d v="2015-05-02T10:11:49"/>
    <d v="2015-04-02T10:11:49"/>
    <b v="0"/>
    <n v="71"/>
    <b v="1"/>
    <s v="music/rock"/>
    <x v="5"/>
    <x v="13"/>
    <n v="0.79352483732740831"/>
    <n v="88.74647887323944"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d v="2016-06-06T01:01:07"/>
    <d v="2016-05-12T01:01:07"/>
    <b v="0"/>
    <n v="38"/>
    <b v="1"/>
    <s v="music/rock"/>
    <x v="5"/>
    <x v="13"/>
    <n v="0.99880143827407109"/>
    <n v="65.868421052631575"/>
    <m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d v="2017-01-18T10:16:37"/>
    <d v="2016-12-19T10:16:37"/>
    <b v="0"/>
    <n v="859"/>
    <b v="1"/>
    <s v="music/rock"/>
    <x v="5"/>
    <x v="13"/>
    <n v="0.72129255626081934"/>
    <n v="40.349243306169967"/>
    <m/>
    <m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d v="2015-04-10T23:06:32"/>
    <d v="2015-03-11T23:06:32"/>
    <b v="0"/>
    <n v="21"/>
    <b v="1"/>
    <s v="music/rock"/>
    <x v="5"/>
    <x v="13"/>
    <n v="0.61957868649318459"/>
    <n v="76.857142857142861"/>
    <m/>
    <m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d v="2015-11-13T12:04:28"/>
    <d v="2015-10-02T11:04:28"/>
    <b v="0"/>
    <n v="78"/>
    <b v="1"/>
    <s v="music/rock"/>
    <x v="5"/>
    <x v="13"/>
    <n v="0.93297333002438787"/>
    <n v="68.707820512820518"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d v="2017-02-20T19:07:33"/>
    <d v="2017-02-06T19:07:33"/>
    <b v="0"/>
    <n v="53"/>
    <b v="1"/>
    <s v="games/tabletop games"/>
    <x v="6"/>
    <x v="36"/>
    <n v="0.6531678641410843"/>
    <n v="57.773584905660378"/>
    <m/>
    <m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d v="2014-10-02T16:37:05"/>
    <d v="2014-08-28T16:37:05"/>
    <b v="0"/>
    <n v="356"/>
    <b v="1"/>
    <s v="games/tabletop games"/>
    <x v="6"/>
    <x v="36"/>
    <n v="0.19077901430842609"/>
    <n v="44.171348314606739"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d v="2017-02-09T00:00:00"/>
    <d v="2017-01-10T03:46:17"/>
    <b v="0"/>
    <n v="279"/>
    <b v="1"/>
    <s v="games/tabletop games"/>
    <x v="6"/>
    <x v="36"/>
    <n v="0.2043828772567276"/>
    <n v="31.566308243727597"/>
    <m/>
    <m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d v="2016-01-25T11:00:00"/>
    <d v="2016-01-11T11:34:01"/>
    <b v="1"/>
    <n v="266"/>
    <b v="1"/>
    <s v="games/tabletop games"/>
    <x v="6"/>
    <x v="36"/>
    <n v="0.35119758376062371"/>
    <n v="107.04511278195488"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d v="2013-03-26T03:23:59"/>
    <d v="2013-02-14T03:23:59"/>
    <b v="0"/>
    <n v="623"/>
    <b v="1"/>
    <s v="games/tabletop games"/>
    <x v="6"/>
    <x v="36"/>
    <n v="5.3851166147002916E-2"/>
    <n v="149.03451043338683"/>
    <m/>
    <m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d v="2016-09-06T21:00:00"/>
    <d v="2016-08-01T09:45:43"/>
    <b v="0"/>
    <n v="392"/>
    <b v="1"/>
    <s v="games/tabletop games"/>
    <x v="6"/>
    <x v="36"/>
    <n v="0.91178481878276729"/>
    <n v="55.956632653061227"/>
    <m/>
    <m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d v="2015-04-02T22:59:00"/>
    <d v="2015-03-05T00:01:06"/>
    <b v="1"/>
    <n v="3562"/>
    <b v="1"/>
    <s v="games/tabletop games"/>
    <x v="6"/>
    <x v="36"/>
    <n v="9.8556880871834174E-2"/>
    <n v="56.970381807973048"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d v="2016-10-25T12:00:00"/>
    <d v="2016-09-20T09:04:01"/>
    <b v="0"/>
    <n v="514"/>
    <b v="1"/>
    <s v="games/tabletop games"/>
    <x v="6"/>
    <x v="36"/>
    <n v="0.24261426363435637"/>
    <n v="44.056420233463037"/>
    <m/>
    <m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d v="2016-04-21T17:00:00"/>
    <d v="2016-04-07T13:55:00"/>
    <b v="0"/>
    <n v="88"/>
    <b v="1"/>
    <s v="games/tabletop games"/>
    <x v="6"/>
    <x v="36"/>
    <n v="0.19870839542970692"/>
    <n v="68.625"/>
    <m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d v="2016-03-23T01:59:00"/>
    <d v="2016-02-17T10:00:04"/>
    <b v="0"/>
    <n v="537"/>
    <b v="1"/>
    <s v="games/tabletop games"/>
    <x v="6"/>
    <x v="36"/>
    <n v="0.54168092142775692"/>
    <n v="65.318435754189949"/>
    <m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d v="2017-02-14T15:00:27"/>
    <d v="2017-02-02T15:00:27"/>
    <b v="0"/>
    <n v="25"/>
    <b v="1"/>
    <s v="games/tabletop games"/>
    <x v="6"/>
    <x v="36"/>
    <n v="0.83518930957683746"/>
    <n v="35.92"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d v="2016-12-15T18:00:00"/>
    <d v="2016-11-17T15:25:44"/>
    <b v="0"/>
    <n v="3238"/>
    <b v="1"/>
    <s v="games/tabletop games"/>
    <x v="6"/>
    <x v="36"/>
    <n v="9.2486390242315877E-2"/>
    <n v="40.070667078443485"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d v="2016-11-20T23:59:00"/>
    <d v="2016-10-21T04:44:32"/>
    <b v="0"/>
    <n v="897"/>
    <b v="1"/>
    <s v="games/tabletop games"/>
    <x v="6"/>
    <x v="36"/>
    <n v="0.2210563546333412"/>
    <n v="75.647714604236342"/>
    <m/>
    <m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d v="2016-03-26T12:11:30"/>
    <d v="2016-02-25T13:11:30"/>
    <b v="0"/>
    <n v="878"/>
    <b v="1"/>
    <s v="games/tabletop games"/>
    <x v="6"/>
    <x v="36"/>
    <n v="0.18609151980944227"/>
    <n v="61.203872437357631"/>
    <m/>
    <m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d v="2015-08-11T13:31:40"/>
    <d v="2015-07-12T13:31:40"/>
    <b v="0"/>
    <n v="115"/>
    <b v="1"/>
    <s v="games/tabletop games"/>
    <x v="6"/>
    <x v="36"/>
    <n v="0.83107497741644087"/>
    <n v="48.130434782608695"/>
    <m/>
    <m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d v="2016-12-02T02:00:00"/>
    <d v="2016-11-01T06:41:42"/>
    <b v="0"/>
    <n v="234"/>
    <b v="1"/>
    <s v="games/tabletop games"/>
    <x v="6"/>
    <x v="36"/>
    <n v="0.87845893204492687"/>
    <n v="68.106837606837601"/>
    <m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d v="2015-02-28T09:00:59"/>
    <d v="2015-01-29T09:00:59"/>
    <b v="0"/>
    <n v="4330"/>
    <b v="1"/>
    <s v="games/tabletop games"/>
    <x v="6"/>
    <x v="36"/>
    <n v="0.10514903245540549"/>
    <n v="65.891300230946882"/>
    <m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d v="2015-11-14T08:20:00"/>
    <d v="2015-10-15T07:20:00"/>
    <b v="0"/>
    <n v="651"/>
    <b v="1"/>
    <s v="games/tabletop games"/>
    <x v="6"/>
    <x v="36"/>
    <n v="0.75248791316289487"/>
    <n v="81.654377880184327"/>
    <m/>
    <m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d v="2015-10-15T04:59:58"/>
    <d v="2015-09-15T04:59:58"/>
    <b v="1"/>
    <n v="251"/>
    <b v="1"/>
    <s v="games/tabletop games"/>
    <x v="6"/>
    <x v="36"/>
    <n v="0.68037496220139104"/>
    <n v="52.701195219123505"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d v="2015-07-05T22:00:00"/>
    <d v="2015-06-08T10:01:08"/>
    <b v="0"/>
    <n v="263"/>
    <b v="1"/>
    <s v="games/tabletop games"/>
    <x v="6"/>
    <x v="36"/>
    <n v="0.18445079774970027"/>
    <n v="41.228136882129277"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d v="2013-01-16T15:19:25"/>
    <d v="2013-01-02T15:19:25"/>
    <b v="0"/>
    <n v="28"/>
    <b v="1"/>
    <s v="music/electronic music"/>
    <x v="5"/>
    <x v="18"/>
    <n v="0.26128886671892443"/>
    <n v="15.035357142857142"/>
    <m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d v="2012-11-01T15:22:48"/>
    <d v="2012-10-02T15:22:48"/>
    <b v="0"/>
    <n v="721"/>
    <b v="1"/>
    <s v="music/electronic music"/>
    <x v="5"/>
    <x v="18"/>
    <n v="0.14200889330694336"/>
    <n v="39.066920943134534"/>
    <m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d v="2015-09-24T15:38:02"/>
    <d v="2015-08-25T15:38:02"/>
    <b v="0"/>
    <n v="50"/>
    <b v="1"/>
    <s v="music/electronic music"/>
    <x v="5"/>
    <x v="18"/>
    <n v="0.91282519397535367"/>
    <n v="43.82"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d v="2013-03-09T02:28:39"/>
    <d v="2013-02-07T02:28:39"/>
    <b v="0"/>
    <n v="73"/>
    <b v="1"/>
    <s v="music/electronic music"/>
    <x v="5"/>
    <x v="18"/>
    <n v="0.7526342197691922"/>
    <n v="27.301369863013697"/>
    <m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d v="2012-06-01T14:43:09"/>
    <d v="2012-05-02T14:43:09"/>
    <b v="0"/>
    <n v="27"/>
    <b v="1"/>
    <s v="music/electronic music"/>
    <x v="5"/>
    <x v="18"/>
    <n v="0.65789473684210531"/>
    <n v="42.222222222222221"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d v="2012-04-16T01:10:24"/>
    <d v="2012-03-29T01:10:24"/>
    <b v="0"/>
    <n v="34"/>
    <b v="1"/>
    <s v="music/electronic music"/>
    <x v="5"/>
    <x v="18"/>
    <n v="0.97345132743362828"/>
    <n v="33.235294117647058"/>
    <m/>
    <m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d v="2013-11-16T00:39:33"/>
    <d v="2013-10-16T23:39:33"/>
    <b v="0"/>
    <n v="7"/>
    <b v="1"/>
    <s v="music/electronic music"/>
    <x v="5"/>
    <x v="18"/>
    <n v="1"/>
    <n v="285.71428571428572"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d v="2012-04-06T23:00:00"/>
    <d v="2012-02-07T16:10:26"/>
    <b v="0"/>
    <n v="24"/>
    <b v="1"/>
    <s v="music/electronic music"/>
    <x v="5"/>
    <x v="18"/>
    <n v="0.98425196850393704"/>
    <n v="42.333333333333336"/>
    <m/>
    <m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d v="2014-04-14T18:00:00"/>
    <d v="2014-04-03T06:30:44"/>
    <b v="0"/>
    <n v="15"/>
    <b v="1"/>
    <s v="music/electronic music"/>
    <x v="5"/>
    <x v="18"/>
    <n v="0.66312997347480107"/>
    <n v="50.266666666666666"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d v="2012-04-14T12:36:00"/>
    <d v="2012-02-16T20:35:10"/>
    <b v="0"/>
    <n v="72"/>
    <b v="1"/>
    <s v="music/electronic music"/>
    <x v="5"/>
    <x v="18"/>
    <n v="0.89746466232892075"/>
    <n v="61.902777777777779"/>
    <m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d v="2014-04-10T01:59:00"/>
    <d v="2014-03-18T13:50:25"/>
    <b v="0"/>
    <n v="120"/>
    <b v="1"/>
    <s v="music/electronic music"/>
    <x v="5"/>
    <x v="18"/>
    <n v="0.5112474437627812"/>
    <n v="40.75"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d v="2013-11-03T20:00:00"/>
    <d v="2013-10-01T12:56:17"/>
    <b v="0"/>
    <n v="123"/>
    <b v="1"/>
    <s v="music/electronic music"/>
    <x v="5"/>
    <x v="18"/>
    <n v="0.87425324202243915"/>
    <n v="55.796747967479675"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d v="2015-05-15T14:49:39"/>
    <d v="2015-04-15T14:49:39"/>
    <b v="0"/>
    <n v="1"/>
    <b v="1"/>
    <s v="music/electronic music"/>
    <x v="5"/>
    <x v="18"/>
    <n v="0.5"/>
    <n v="10"/>
    <m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d v="2014-02-06T14:00:48"/>
    <d v="2014-01-07T14:00:48"/>
    <b v="0"/>
    <n v="24"/>
    <b v="1"/>
    <s v="music/electronic music"/>
    <x v="5"/>
    <x v="18"/>
    <n v="0.34187839385530566"/>
    <n v="73.125416666666666"/>
    <m/>
    <m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d v="2012-03-13T01:59:00"/>
    <d v="2012-02-19T12:12:52"/>
    <b v="0"/>
    <n v="33"/>
    <b v="1"/>
    <s v="music/electronic music"/>
    <x v="5"/>
    <x v="18"/>
    <n v="0.63953488372093026"/>
    <n v="26.060606060606062"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d v="2015-07-23T13:02:25"/>
    <d v="2015-07-09T13:02:25"/>
    <b v="0"/>
    <n v="14"/>
    <b v="1"/>
    <s v="music/electronic music"/>
    <x v="5"/>
    <x v="18"/>
    <n v="0.94637223974763407"/>
    <n v="22.642857142857142"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d v="2015-11-02T03:00:00"/>
    <d v="2015-10-22T13:38:33"/>
    <b v="0"/>
    <n v="9"/>
    <b v="1"/>
    <s v="music/electronic music"/>
    <x v="5"/>
    <x v="18"/>
    <n v="0.9882352941176471"/>
    <n v="47.222222222222221"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d v="2012-08-28T19:00:00"/>
    <d v="2012-08-06T14:29:43"/>
    <b v="0"/>
    <n v="76"/>
    <b v="1"/>
    <s v="music/electronic music"/>
    <x v="5"/>
    <x v="18"/>
    <n v="0.81411347113560695"/>
    <n v="32.324473684210524"/>
    <m/>
    <m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d v="2015-08-19T12:15:12"/>
    <d v="2015-07-20T12:15:12"/>
    <b v="0"/>
    <n v="19"/>
    <b v="1"/>
    <s v="music/electronic music"/>
    <x v="5"/>
    <x v="18"/>
    <n v="0.98522167487684731"/>
    <n v="53.421052631578945"/>
    <m/>
    <m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d v="2013-07-26T20:27:16"/>
    <d v="2013-06-26T20:27:16"/>
    <b v="0"/>
    <n v="69"/>
    <b v="1"/>
    <s v="music/electronic music"/>
    <x v="5"/>
    <x v="18"/>
    <n v="0.98870056497175141"/>
    <n v="51.304347826086953"/>
    <m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d v="2016-04-22T19:00:00"/>
    <d v="2016-03-23T11:00:09"/>
    <b v="0"/>
    <n v="218"/>
    <b v="1"/>
    <s v="games/tabletop games"/>
    <x v="6"/>
    <x v="36"/>
    <n v="0.92489826119126894"/>
    <n v="37.197247706422019"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d v="2012-01-28T13:54:07"/>
    <d v="2011-12-29T13:54:07"/>
    <b v="0"/>
    <n v="30"/>
    <b v="1"/>
    <s v="games/tabletop games"/>
    <x v="6"/>
    <x v="36"/>
    <n v="0.61500615006150061"/>
    <n v="27.1"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d v="2015-06-27T10:22:48"/>
    <d v="2015-05-28T10:22:48"/>
    <b v="0"/>
    <n v="100"/>
    <b v="1"/>
    <s v="games/tabletop games"/>
    <x v="6"/>
    <x v="36"/>
    <n v="0.94517958412098302"/>
    <n v="206.31"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d v="2016-10-29T14:00:00"/>
    <d v="2016-10-01T11:01:15"/>
    <b v="0"/>
    <n v="296"/>
    <b v="1"/>
    <s v="games/tabletop games"/>
    <x v="6"/>
    <x v="36"/>
    <n v="0.41126876413736374"/>
    <n v="82.145270270270274"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d v="2014-09-21T14:00:15"/>
    <d v="2014-08-22T14:00:15"/>
    <b v="0"/>
    <n v="1204"/>
    <b v="1"/>
    <s v="games/tabletop games"/>
    <x v="6"/>
    <x v="36"/>
    <n v="0.10583876693602969"/>
    <n v="164.79651993355483"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d v="2016-02-11T23:59:00"/>
    <d v="2016-01-12T14:10:22"/>
    <b v="0"/>
    <n v="321"/>
    <b v="1"/>
    <s v="games/tabletop games"/>
    <x v="6"/>
    <x v="36"/>
    <n v="0.92197480857498026"/>
    <n v="60.820280373831778"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d v="2013-11-13T15:22:35"/>
    <d v="2013-10-14T14:22:35"/>
    <b v="0"/>
    <n v="301"/>
    <b v="1"/>
    <s v="games/tabletop games"/>
    <x v="6"/>
    <x v="36"/>
    <n v="0.63541717581504475"/>
    <n v="67.970099667774093"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d v="2015-08-16T01:40:36"/>
    <d v="2015-07-17T01:40:36"/>
    <b v="0"/>
    <n v="144"/>
    <b v="1"/>
    <s v="games/tabletop games"/>
    <x v="6"/>
    <x v="36"/>
    <n v="8.5143338810888133E-2"/>
    <n v="81.561805555555551"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d v="2013-09-02T23:00:00"/>
    <d v="2013-07-29T10:56:31"/>
    <b v="0"/>
    <n v="539"/>
    <b v="1"/>
    <s v="games/tabletop games"/>
    <x v="6"/>
    <x v="36"/>
    <n v="0.58463274016314548"/>
    <n v="25.42547309833024"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d v="2014-04-25T16:08:47"/>
    <d v="2014-03-26T16:08:47"/>
    <b v="0"/>
    <n v="498"/>
    <b v="1"/>
    <s v="games/tabletop games"/>
    <x v="6"/>
    <x v="36"/>
    <n v="0.79394731926022788"/>
    <n v="21.497991967871485"/>
    <m/>
    <m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d v="2013-06-25T00:00:00"/>
    <d v="2013-05-29T16:51:41"/>
    <b v="0"/>
    <n v="1113"/>
    <b v="1"/>
    <s v="games/tabletop games"/>
    <x v="6"/>
    <x v="36"/>
    <n v="8.2499429103950597E-2"/>
    <n v="27.226630727762803"/>
    <m/>
    <m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d v="2014-07-18T22:00:00"/>
    <d v="2014-06-16T14:03:28"/>
    <b v="0"/>
    <n v="988"/>
    <b v="1"/>
    <s v="games/tabletop games"/>
    <x v="6"/>
    <x v="36"/>
    <n v="0.20169423154497781"/>
    <n v="25.091093117408906"/>
    <m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d v="2015-12-13T19:00:00"/>
    <d v="2015-11-23T04:05:39"/>
    <b v="0"/>
    <n v="391"/>
    <b v="1"/>
    <s v="games/tabletop games"/>
    <x v="6"/>
    <x v="36"/>
    <n v="0.30116853391157694"/>
    <n v="21.230179028132991"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d v="2017-01-05T14:47:27"/>
    <d v="2016-12-06T14:47:27"/>
    <b v="0"/>
    <n v="28"/>
    <b v="1"/>
    <s v="games/tabletop games"/>
    <x v="6"/>
    <x v="36"/>
    <n v="8.5836909871244635E-2"/>
    <n v="41.607142857142854"/>
    <m/>
    <m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d v="2015-03-28T18:31:51"/>
    <d v="2015-02-26T19:31:51"/>
    <b v="0"/>
    <n v="147"/>
    <b v="1"/>
    <s v="games/tabletop games"/>
    <x v="6"/>
    <x v="36"/>
    <n v="0.65225026340876024"/>
    <n v="135.58503401360545"/>
    <m/>
    <m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d v="2016-02-01T09:48:43"/>
    <d v="2016-01-02T09:48:43"/>
    <b v="0"/>
    <n v="680"/>
    <b v="1"/>
    <s v="games/tabletop games"/>
    <x v="6"/>
    <x v="36"/>
    <n v="0.18618259192765477"/>
    <n v="22.116176470588236"/>
    <m/>
    <m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d v="2014-11-12T02:59:00"/>
    <d v="2014-10-02T19:04:43"/>
    <b v="0"/>
    <n v="983"/>
    <b v="1"/>
    <s v="games/tabletop games"/>
    <x v="6"/>
    <x v="36"/>
    <n v="0.28334408991452453"/>
    <n v="64.625635808748726"/>
    <m/>
    <m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d v="2017-03-10T09:55:16"/>
    <d v="2017-02-08T09:55:16"/>
    <b v="0"/>
    <n v="79"/>
    <b v="1"/>
    <s v="games/tabletop games"/>
    <x v="6"/>
    <x v="36"/>
    <n v="0.72780203784570596"/>
    <n v="69.569620253164558"/>
    <m/>
    <m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d v="2013-11-30T23:02:00"/>
    <d v="2013-10-25T18:00:14"/>
    <b v="0"/>
    <n v="426"/>
    <b v="1"/>
    <s v="games/tabletop games"/>
    <x v="6"/>
    <x v="36"/>
    <n v="0.78108719213838873"/>
    <n v="75.133028169014082"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d v="2016-04-22T14:49:04"/>
    <d v="2016-03-23T14:49:04"/>
    <b v="0"/>
    <n v="96"/>
    <b v="1"/>
    <s v="games/tabletop games"/>
    <x v="6"/>
    <x v="36"/>
    <n v="0.36943992906753365"/>
    <n v="140.97916666666666"/>
    <m/>
    <m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d v="2017-03-02T14:51:40"/>
    <d v="2017-01-31T14:51:40"/>
    <b v="0"/>
    <n v="163"/>
    <b v="1"/>
    <s v="games/tabletop games"/>
    <x v="6"/>
    <x v="36"/>
    <n v="0.12400793650793651"/>
    <n v="49.472392638036808"/>
    <m/>
    <m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d v="2013-11-26T22:02:00"/>
    <d v="2013-10-22T08:48:53"/>
    <b v="0"/>
    <n v="2525"/>
    <b v="1"/>
    <s v="games/tabletop games"/>
    <x v="6"/>
    <x v="36"/>
    <n v="7.3524135326758902E-2"/>
    <n v="53.865251485148519"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d v="2017-03-12T22:00:00"/>
    <d v="2017-03-06T13:01:30"/>
    <b v="0"/>
    <n v="2035"/>
    <b v="1"/>
    <s v="games/tabletop games"/>
    <x v="6"/>
    <x v="36"/>
    <n v="1.0749798441279227E-4"/>
    <n v="4.5712530712530715"/>
    <m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d v="2016-10-16T15:30:00"/>
    <d v="2016-10-04T14:39:06"/>
    <b v="0"/>
    <n v="290"/>
    <b v="1"/>
    <s v="games/tabletop games"/>
    <x v="6"/>
    <x v="36"/>
    <n v="0.2652379184128163"/>
    <n v="65.00344827586207"/>
    <m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d v="2014-02-21T13:00:00"/>
    <d v="2014-01-21T12:00:17"/>
    <b v="0"/>
    <n v="1980"/>
    <b v="1"/>
    <s v="games/tabletop games"/>
    <x v="6"/>
    <x v="36"/>
    <n v="3.7778260499995275E-2"/>
    <n v="53.475252525252522"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d v="2015-09-04T14:00:10"/>
    <d v="2015-08-05T14:00:10"/>
    <b v="0"/>
    <n v="57"/>
    <b v="1"/>
    <s v="games/tabletop games"/>
    <x v="6"/>
    <x v="36"/>
    <n v="0.99880143827407109"/>
    <n v="43.912280701754383"/>
    <m/>
    <m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d v="2015-07-29T10:59:25"/>
    <d v="2015-07-15T10:59:25"/>
    <b v="0"/>
    <n v="380"/>
    <b v="1"/>
    <s v="games/tabletop games"/>
    <x v="6"/>
    <x v="36"/>
    <n v="0.95735872490167662"/>
    <n v="50.852631578947367"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d v="2016-12-14T16:01:18"/>
    <d v="2016-11-14T16:01:18"/>
    <b v="0"/>
    <n v="128"/>
    <b v="1"/>
    <s v="games/tabletop games"/>
    <x v="6"/>
    <x v="36"/>
    <n v="0.93271152564956694"/>
    <n v="58.6328125"/>
    <m/>
    <m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d v="2013-04-02T10:52:45"/>
    <d v="2013-03-03T11:52:45"/>
    <b v="0"/>
    <n v="180"/>
    <b v="1"/>
    <s v="games/tabletop games"/>
    <x v="6"/>
    <x v="36"/>
    <n v="0.59251735229388858"/>
    <n v="32.81666666666667"/>
    <m/>
    <m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d v="2016-12-02T20:07:53"/>
    <d v="2016-11-02T19:07:53"/>
    <b v="0"/>
    <n v="571"/>
    <b v="1"/>
    <s v="games/tabletop games"/>
    <x v="6"/>
    <x v="36"/>
    <n v="0.10255232219478377"/>
    <n v="426.93169877408059"/>
    <m/>
    <m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d v="2014-08-16T03:17:57"/>
    <d v="2014-07-26T03:17:57"/>
    <b v="0"/>
    <n v="480"/>
    <b v="1"/>
    <s v="games/tabletop games"/>
    <x v="6"/>
    <x v="36"/>
    <n v="0.74377482348473378"/>
    <n v="23.808729166666669"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d v="2016-08-06T02:52:18"/>
    <d v="2016-07-22T02:52:18"/>
    <b v="0"/>
    <n v="249"/>
    <b v="1"/>
    <s v="games/tabletop games"/>
    <x v="6"/>
    <x v="36"/>
    <n v="0.36727198530912059"/>
    <n v="98.413654618473899"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d v="2015-11-18T11:09:07"/>
    <d v="2015-10-19T10:09:07"/>
    <b v="0"/>
    <n v="84"/>
    <b v="1"/>
    <s v="games/tabletop games"/>
    <x v="6"/>
    <x v="36"/>
    <n v="0.88740987243483083"/>
    <n v="107.32142857142857"/>
    <m/>
    <m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d v="2017-01-24T10:32:48"/>
    <d v="2017-01-17T10:32:48"/>
    <b v="0"/>
    <n v="197"/>
    <b v="1"/>
    <s v="games/tabletop games"/>
    <x v="6"/>
    <x v="36"/>
    <n v="0.21748586341887777"/>
    <n v="11.67005076142132"/>
    <m/>
    <m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d v="2016-05-07T17:50:51"/>
    <d v="2016-04-07T17:50:51"/>
    <b v="0"/>
    <n v="271"/>
    <b v="1"/>
    <s v="games/tabletop games"/>
    <x v="6"/>
    <x v="36"/>
    <n v="0.34884747858341431"/>
    <n v="41.782287822878232"/>
    <m/>
    <m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d v="2016-11-22T05:50:46"/>
    <d v="2016-11-08T05:50:46"/>
    <b v="0"/>
    <n v="50"/>
    <b v="1"/>
    <s v="games/tabletop games"/>
    <x v="6"/>
    <x v="36"/>
    <n v="0.44901777362020578"/>
    <n v="21.38"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d v="2016-06-19T18:00:00"/>
    <d v="2016-05-15T17:28:49"/>
    <b v="0"/>
    <n v="169"/>
    <b v="1"/>
    <s v="games/tabletop games"/>
    <x v="6"/>
    <x v="36"/>
    <n v="0.15719810104693935"/>
    <n v="94.103550295857985"/>
    <m/>
    <m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d v="2015-06-11T13:01:27"/>
    <d v="2015-05-12T13:01:27"/>
    <b v="0"/>
    <n v="205"/>
    <b v="1"/>
    <s v="games/tabletop games"/>
    <x v="6"/>
    <x v="36"/>
    <n v="0.68259385665529015"/>
    <n v="15.721951219512196"/>
    <m/>
    <m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d v="2016-12-08T14:18:56"/>
    <d v="2016-11-28T14:18:56"/>
    <b v="0"/>
    <n v="206"/>
    <b v="1"/>
    <s v="games/tabletop games"/>
    <x v="6"/>
    <x v="36"/>
    <n v="5.3558995233249425E-2"/>
    <n v="90.635922330097088"/>
    <m/>
    <m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d v="2014-03-26T18:24:10"/>
    <d v="2014-02-24T19:24:10"/>
    <b v="0"/>
    <n v="84"/>
    <b v="1"/>
    <s v="games/tabletop games"/>
    <x v="6"/>
    <x v="36"/>
    <n v="0.30588523186100575"/>
    <n v="97.297619047619051"/>
    <m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d v="2017-02-14T12:23:40"/>
    <d v="2017-01-24T12:23:40"/>
    <b v="0"/>
    <n v="210"/>
    <b v="1"/>
    <s v="games/tabletop games"/>
    <x v="6"/>
    <x v="36"/>
    <n v="0.12828736369467608"/>
    <n v="37.11904761904762"/>
    <m/>
    <m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d v="2014-11-17T19:00:00"/>
    <d v="2014-10-14T09:02:38"/>
    <b v="0"/>
    <n v="181"/>
    <b v="1"/>
    <s v="games/tabletop games"/>
    <x v="6"/>
    <x v="36"/>
    <n v="0.64871240416748577"/>
    <n v="28.104972375690608"/>
    <m/>
    <m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d v="2015-01-31T14:58:33"/>
    <d v="2015-01-10T14:58:33"/>
    <b v="0"/>
    <n v="60"/>
    <b v="1"/>
    <s v="games/tabletop games"/>
    <x v="6"/>
    <x v="36"/>
    <n v="0.86545118855296566"/>
    <n v="144.43333333333334"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d v="2016-05-22T22:00:00"/>
    <d v="2016-05-06T08:58:34"/>
    <b v="0"/>
    <n v="445"/>
    <b v="1"/>
    <s v="games/tabletop games"/>
    <x v="6"/>
    <x v="36"/>
    <n v="0.55545269394556562"/>
    <n v="24.274157303370785"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d v="2016-11-22T15:28:27"/>
    <d v="2016-11-15T15:28:27"/>
    <b v="0"/>
    <n v="17"/>
    <b v="1"/>
    <s v="games/tabletop games"/>
    <x v="6"/>
    <x v="36"/>
    <n v="0.33500837520938026"/>
    <n v="35.117647058823529"/>
    <m/>
    <m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d v="2016-04-26T21:00:00"/>
    <d v="2016-04-09T15:59:52"/>
    <b v="0"/>
    <n v="194"/>
    <b v="1"/>
    <s v="games/tabletop games"/>
    <x v="6"/>
    <x v="36"/>
    <n v="0.31223980016652791"/>
    <n v="24.762886597938145"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d v="2014-12-20T20:00:00"/>
    <d v="2014-11-25T14:54:57"/>
    <b v="0"/>
    <n v="404"/>
    <b v="1"/>
    <s v="games/tabletop games"/>
    <x v="6"/>
    <x v="36"/>
    <n v="0.26279482294198803"/>
    <n v="188.37871287128712"/>
    <m/>
    <m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d v="2017-03-11T20:58:35"/>
    <d v="2017-02-09T20:58:35"/>
    <b v="0"/>
    <n v="194"/>
    <b v="1"/>
    <s v="games/tabletop games"/>
    <x v="6"/>
    <x v="36"/>
    <n v="0.97465886939571145"/>
    <n v="148.08247422680412"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d v="2017-03-07T00:00:00"/>
    <d v="2017-02-10T11:54:23"/>
    <b v="0"/>
    <n v="902"/>
    <b v="1"/>
    <s v="games/tabletop games"/>
    <x v="6"/>
    <x v="36"/>
    <n v="5.5504984347594412E-2"/>
    <n v="49.934589800443462"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d v="2017-01-10T16:59:00"/>
    <d v="2016-12-21T15:51:53"/>
    <b v="0"/>
    <n v="1670"/>
    <b v="1"/>
    <s v="games/tabletop games"/>
    <x v="6"/>
    <x v="36"/>
    <n v="0.13884106585509437"/>
    <n v="107.82155688622754"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d v="2016-12-09T19:00:04"/>
    <d v="2016-11-09T19:00:04"/>
    <b v="0"/>
    <n v="1328"/>
    <b v="1"/>
    <s v="games/tabletop games"/>
    <x v="6"/>
    <x v="36"/>
    <n v="0.35324455120279769"/>
    <n v="42.63403614457831"/>
    <m/>
    <m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d v="2015-12-07T11:47:16"/>
    <d v="2015-11-07T11:47:16"/>
    <b v="0"/>
    <n v="944"/>
    <b v="1"/>
    <s v="games/tabletop games"/>
    <x v="6"/>
    <x v="36"/>
    <n v="7.371369600471768E-2"/>
    <n v="14.370762711864407"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d v="2017-03-12T07:10:42"/>
    <d v="2017-02-15T08:10:42"/>
    <b v="0"/>
    <n v="147"/>
    <b v="1"/>
    <s v="games/tabletop games"/>
    <x v="6"/>
    <x v="36"/>
    <n v="0.45380286803412595"/>
    <n v="37.476190476190474"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d v="2014-02-23T07:00:57"/>
    <d v="2014-01-24T07:00:57"/>
    <b v="0"/>
    <n v="99"/>
    <b v="1"/>
    <s v="games/tabletop games"/>
    <x v="6"/>
    <x v="36"/>
    <n v="0.83612040133779264"/>
    <n v="30.202020202020201"/>
    <m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d v="2014-12-22T09:47:59"/>
    <d v="2014-11-22T09:47:59"/>
    <b v="0"/>
    <n v="79"/>
    <b v="1"/>
    <s v="games/tabletop games"/>
    <x v="6"/>
    <x v="36"/>
    <n v="0.2452367477834371"/>
    <n v="33.550632911392405"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d v="2014-01-05T10:38:09"/>
    <d v="2013-12-06T10:38:09"/>
    <b v="0"/>
    <n v="75"/>
    <b v="1"/>
    <s v="games/tabletop games"/>
    <x v="6"/>
    <x v="36"/>
    <n v="0.94501647446457993"/>
    <n v="64.74666666666667"/>
    <m/>
    <m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d v="2012-02-27T11:17:03"/>
    <d v="2012-01-28T11:17:03"/>
    <b v="0"/>
    <n v="207"/>
    <b v="1"/>
    <s v="games/tabletop games"/>
    <x v="6"/>
    <x v="36"/>
    <n v="0.70880587058038691"/>
    <n v="57.932367149758456"/>
    <m/>
    <m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d v="2016-01-03T17:59:00"/>
    <d v="2015-11-30T12:01:07"/>
    <b v="0"/>
    <n v="102"/>
    <b v="1"/>
    <s v="games/tabletop games"/>
    <x v="6"/>
    <x v="36"/>
    <n v="0.36941263391207979"/>
    <n v="53.078431372549019"/>
    <m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d v="2015-02-03T23:00:00"/>
    <d v="2015-01-16T14:21:39"/>
    <b v="0"/>
    <n v="32"/>
    <b v="1"/>
    <s v="games/tabletop games"/>
    <x v="6"/>
    <x v="36"/>
    <n v="0.65019505851755521"/>
    <n v="48.0625"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d v="2015-09-17T09:59:51"/>
    <d v="2015-08-18T09:59:51"/>
    <b v="0"/>
    <n v="480"/>
    <b v="1"/>
    <s v="games/tabletop games"/>
    <x v="6"/>
    <x v="36"/>
    <n v="0.24778447807233789"/>
    <n v="82.396874999999994"/>
    <m/>
    <m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d v="2011-07-25T01:50:00"/>
    <d v="2011-05-24T01:51:37"/>
    <b v="0"/>
    <n v="11"/>
    <b v="1"/>
    <s v="music/rock"/>
    <x v="5"/>
    <x v="13"/>
    <n v="0.54054054054054057"/>
    <n v="50.454545454545453"/>
    <m/>
    <m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d v="2016-01-13T23:11:26"/>
    <d v="2015-11-14T23:11:26"/>
    <b v="0"/>
    <n v="12"/>
    <b v="1"/>
    <s v="music/rock"/>
    <x v="5"/>
    <x v="13"/>
    <n v="0.53956834532374098"/>
    <n v="115.83333333333333"/>
    <m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d v="2012-05-08T21:00:04"/>
    <d v="2012-03-09T22:00:04"/>
    <b v="0"/>
    <n v="48"/>
    <b v="1"/>
    <s v="music/rock"/>
    <x v="5"/>
    <x v="13"/>
    <n v="0.99151920572701502"/>
    <n v="63.03458333333333"/>
    <m/>
    <m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d v="2011-03-11T23:00:00"/>
    <d v="2011-02-11T14:07:25"/>
    <b v="0"/>
    <n v="59"/>
    <b v="1"/>
    <s v="music/rock"/>
    <x v="5"/>
    <x v="13"/>
    <n v="0.94143194937606589"/>
    <n v="108.02152542372882"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d v="2012-06-28T23:27:23"/>
    <d v="2012-05-29T23:27:23"/>
    <b v="0"/>
    <n v="79"/>
    <b v="1"/>
    <s v="music/rock"/>
    <x v="5"/>
    <x v="13"/>
    <n v="0.82394946443284811"/>
    <n v="46.088607594936711"/>
    <m/>
    <m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d v="2013-09-05T22:59:00"/>
    <d v="2013-08-08T18:07:34"/>
    <b v="0"/>
    <n v="14"/>
    <b v="1"/>
    <s v="music/rock"/>
    <x v="5"/>
    <x v="13"/>
    <n v="0.99933377748167884"/>
    <n v="107.21428571428571"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d v="2014-06-23T11:01:00"/>
    <d v="2014-06-02T11:01:00"/>
    <b v="0"/>
    <n v="106"/>
    <b v="1"/>
    <s v="music/rock"/>
    <x v="5"/>
    <x v="13"/>
    <n v="0.83348922668869552"/>
    <n v="50.9338679245283"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d v="2012-06-26T13:00:00"/>
    <d v="2012-06-07T14:51:29"/>
    <b v="0"/>
    <n v="25"/>
    <b v="1"/>
    <s v="music/rock"/>
    <x v="5"/>
    <x v="13"/>
    <n v="0.99900099900099903"/>
    <n v="40.04"/>
    <m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d v="2013-12-06T18:22:00"/>
    <d v="2013-10-24T18:57:40"/>
    <b v="0"/>
    <n v="25"/>
    <b v="1"/>
    <s v="music/rock"/>
    <x v="5"/>
    <x v="13"/>
    <n v="0.93109869646182497"/>
    <n v="64.44"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d v="2009-12-01T12:00:00"/>
    <d v="2009-09-14T01:05:30"/>
    <b v="0"/>
    <n v="29"/>
    <b v="1"/>
    <s v="music/rock"/>
    <x v="5"/>
    <x v="13"/>
    <n v="0.96092248558616267"/>
    <n v="53.827586206896555"/>
    <m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d v="2012-04-22T23:00:00"/>
    <d v="2012-03-19T18:26:58"/>
    <b v="0"/>
    <n v="43"/>
    <b v="1"/>
    <s v="music/rock"/>
    <x v="5"/>
    <x v="13"/>
    <n v="0.57870370370370372"/>
    <n v="100.46511627906976"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d v="2012-04-18T11:44:36"/>
    <d v="2012-03-19T11:44:36"/>
    <b v="0"/>
    <n v="46"/>
    <b v="1"/>
    <s v="music/rock"/>
    <x v="5"/>
    <x v="13"/>
    <n v="0.93239658556370353"/>
    <n v="46.630652173913049"/>
    <m/>
    <m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d v="2012-09-24T22:59:00"/>
    <d v="2012-08-30T11:59:59"/>
    <b v="0"/>
    <n v="27"/>
    <b v="1"/>
    <s v="music/rock"/>
    <x v="5"/>
    <x v="13"/>
    <n v="0.92391304347826086"/>
    <n v="34.074074074074076"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d v="2013-01-20T12:21:20"/>
    <d v="2012-12-21T12:21:20"/>
    <b v="0"/>
    <n v="112"/>
    <b v="1"/>
    <s v="music/rock"/>
    <x v="5"/>
    <x v="13"/>
    <n v="0.68455265852870462"/>
    <n v="65.214642857142863"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d v="2013-01-26T17:54:16"/>
    <d v="2012-12-27T17:54:16"/>
    <b v="0"/>
    <n v="34"/>
    <b v="1"/>
    <s v="music/rock"/>
    <x v="5"/>
    <x v="13"/>
    <n v="0.79840319361277445"/>
    <n v="44.205882352941174"/>
    <m/>
    <m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d v="2012-02-23T12:33:46"/>
    <d v="2012-01-19T12:33:46"/>
    <b v="0"/>
    <n v="145"/>
    <b v="1"/>
    <s v="music/rock"/>
    <x v="5"/>
    <x v="13"/>
    <n v="0.6708193579300431"/>
    <n v="71.965517241379317"/>
    <m/>
    <m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d v="2012-03-13T22:59:00"/>
    <d v="2012-02-08T20:00:49"/>
    <b v="0"/>
    <n v="19"/>
    <b v="1"/>
    <s v="music/rock"/>
    <x v="5"/>
    <x v="13"/>
    <n v="0.99403578528827041"/>
    <n v="52.94736842105263"/>
    <m/>
    <m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d v="2014-03-26T14:10:33"/>
    <d v="2014-02-24T15:10:33"/>
    <b v="0"/>
    <n v="288"/>
    <b v="1"/>
    <s v="music/rock"/>
    <x v="5"/>
    <x v="13"/>
    <n v="0.95171626165852419"/>
    <n v="109.45138888888889"/>
    <m/>
    <m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d v="2011-02-05T19:46:49"/>
    <d v="2011-01-21T19:46:49"/>
    <b v="0"/>
    <n v="14"/>
    <b v="1"/>
    <s v="music/rock"/>
    <x v="5"/>
    <x v="13"/>
    <n v="0.28557829604950025"/>
    <n v="75.035714285714292"/>
    <m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d v="2012-06-28T12:26:56"/>
    <d v="2012-06-14T12:26:56"/>
    <b v="0"/>
    <n v="7"/>
    <b v="1"/>
    <s v="music/rock"/>
    <x v="5"/>
    <x v="13"/>
    <n v="0.98765432098765427"/>
    <n v="115.71428571428571"/>
    <m/>
    <m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d v="2013-06-20T22:31:36"/>
    <d v="2013-05-21T22:31:36"/>
    <b v="1"/>
    <n v="211"/>
    <b v="1"/>
    <s v="music/indie rock"/>
    <x v="5"/>
    <x v="19"/>
    <n v="0.74847834352760834"/>
    <n v="31.659810426540286"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d v="2013-12-31T02:00:00"/>
    <d v="2013-11-27T15:50:34"/>
    <b v="1"/>
    <n v="85"/>
    <b v="1"/>
    <s v="music/indie rock"/>
    <x v="5"/>
    <x v="19"/>
    <n v="0.5859872611464968"/>
    <n v="46.176470588235297"/>
    <m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d v="2011-12-12T22:39:56"/>
    <d v="2011-11-02T21:39:56"/>
    <b v="1"/>
    <n v="103"/>
    <b v="1"/>
    <s v="music/indie rock"/>
    <x v="5"/>
    <x v="19"/>
    <n v="0.91442537934476109"/>
    <n v="68.481650485436887"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d v="2010-12-31T23:59:00"/>
    <d v="2010-11-20T14:34:51"/>
    <b v="1"/>
    <n v="113"/>
    <b v="1"/>
    <s v="music/indie rock"/>
    <x v="5"/>
    <x v="19"/>
    <n v="0.99304537224305767"/>
    <n v="53.469203539823013"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d v="2014-08-08T13:00:00"/>
    <d v="2014-07-14T11:41:12"/>
    <b v="1"/>
    <n v="167"/>
    <b v="1"/>
    <s v="music/indie rock"/>
    <x v="5"/>
    <x v="19"/>
    <n v="0.98787113769826029"/>
    <n v="109.10778443113773"/>
    <m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d v="2012-03-09T23:02:09"/>
    <d v="2012-02-08T23:02:09"/>
    <b v="1"/>
    <n v="73"/>
    <b v="1"/>
    <s v="music/indie rock"/>
    <x v="5"/>
    <x v="19"/>
    <n v="0.93669293867337511"/>
    <n v="51.185616438356163"/>
    <m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d v="2012-05-05T14:15:28"/>
    <d v="2012-04-05T14:15:33"/>
    <b v="1"/>
    <n v="75"/>
    <b v="1"/>
    <s v="music/indie rock"/>
    <x v="5"/>
    <x v="19"/>
    <n v="0.93757815259204103"/>
    <n v="27.936800000000002"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d v="2014-08-28T20:00:00"/>
    <d v="2014-07-31T18:06:36"/>
    <b v="1"/>
    <n v="614"/>
    <b v="1"/>
    <s v="music/indie rock"/>
    <x v="5"/>
    <x v="19"/>
    <n v="0.98710622111850588"/>
    <n v="82.496921824104234"/>
    <m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d v="2013-03-09T18:42:17"/>
    <d v="2013-02-02T18:42:17"/>
    <b v="1"/>
    <n v="107"/>
    <b v="1"/>
    <s v="music/indie rock"/>
    <x v="5"/>
    <x v="19"/>
    <n v="0.93743115739937843"/>
    <n v="59.817476635514019"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d v="2013-03-21T13:03:35"/>
    <d v="2013-02-19T14:03:35"/>
    <b v="1"/>
    <n v="1224"/>
    <b v="1"/>
    <s v="music/indie rock"/>
    <x v="5"/>
    <x v="19"/>
    <n v="0.23318732025669259"/>
    <n v="64.816470588235291"/>
    <m/>
    <m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d v="2014-05-06T19:06:29"/>
    <d v="2014-04-06T19:06:29"/>
    <b v="1"/>
    <n v="104"/>
    <b v="1"/>
    <s v="music/indie rock"/>
    <x v="5"/>
    <x v="19"/>
    <n v="0.96051227321237997"/>
    <n v="90.09615384615384"/>
    <m/>
    <m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d v="2014-04-18T18:00:00"/>
    <d v="2014-03-18T10:11:18"/>
    <b v="1"/>
    <n v="79"/>
    <b v="1"/>
    <s v="music/indie rock"/>
    <x v="5"/>
    <x v="19"/>
    <n v="0.92707045735475901"/>
    <n v="40.962025316455694"/>
    <m/>
    <m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d v="2012-05-03T18:00:26"/>
    <d v="2012-04-03T18:00:26"/>
    <b v="1"/>
    <n v="157"/>
    <b v="1"/>
    <s v="music/indie rock"/>
    <x v="5"/>
    <x v="19"/>
    <n v="0.56869752343602487"/>
    <n v="56.000127388535034"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d v="2012-06-07T08:14:17"/>
    <d v="2012-05-08T08:14:17"/>
    <b v="1"/>
    <n v="50"/>
    <b v="1"/>
    <s v="music/indie rock"/>
    <x v="5"/>
    <x v="19"/>
    <n v="0.63706440721156909"/>
    <n v="37.672800000000002"/>
    <m/>
    <m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d v="2012-05-05T12:25:43"/>
    <d v="2012-04-05T12:25:43"/>
    <b v="1"/>
    <n v="64"/>
    <b v="1"/>
    <s v="music/indie rock"/>
    <x v="5"/>
    <x v="19"/>
    <n v="0.97465886939571145"/>
    <n v="40.078125"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d v="2009-12-09T13:24:00"/>
    <d v="2009-09-23T12:24:10"/>
    <b v="1"/>
    <n v="200"/>
    <b v="1"/>
    <s v="music/indie rock"/>
    <x v="5"/>
    <x v="19"/>
    <n v="0.9611441459913882"/>
    <n v="78.031999999999996"/>
    <m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d v="2010-02-15T00:00:00"/>
    <d v="2010-01-14T08:00:49"/>
    <b v="1"/>
    <n v="22"/>
    <b v="1"/>
    <s v="music/indie rock"/>
    <x v="5"/>
    <x v="19"/>
    <n v="0.96153846153846156"/>
    <n v="18.90909090909091"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d v="2009-09-25T22:59:00"/>
    <d v="2009-08-25T10:26:54"/>
    <b v="1"/>
    <n v="163"/>
    <b v="1"/>
    <s v="music/indie rock"/>
    <x v="5"/>
    <x v="19"/>
    <n v="0.82603667602841568"/>
    <n v="37.134969325153371"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d v="2013-12-14T20:58:05"/>
    <d v="2013-11-14T20:58:05"/>
    <b v="1"/>
    <n v="77"/>
    <b v="1"/>
    <s v="music/indie rock"/>
    <x v="5"/>
    <x v="19"/>
    <n v="0.92850510677808729"/>
    <n v="41.961038961038959"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d v="2014-04-02T13:36:40"/>
    <d v="2014-02-26T14:36:40"/>
    <b v="1"/>
    <n v="89"/>
    <b v="1"/>
    <s v="music/indie rock"/>
    <x v="5"/>
    <x v="19"/>
    <n v="0.92030185900975525"/>
    <n v="61.044943820224717"/>
    <m/>
    <m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d v="2017-04-04T00:15:01"/>
    <d v="2017-03-05T01:15:01"/>
    <b v="0"/>
    <n v="64"/>
    <b v="0"/>
    <s v="food/small batch"/>
    <x v="2"/>
    <x v="37"/>
    <n v="2.5561743341404357"/>
    <n v="64.53125"/>
    <m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d v="2017-04-09T15:29:29"/>
    <d v="2017-03-10T16:29:29"/>
    <b v="0"/>
    <n v="4"/>
    <b v="0"/>
    <s v="food/small batch"/>
    <x v="2"/>
    <x v="37"/>
    <n v="31.764705882352942"/>
    <n v="21.25"/>
    <m/>
    <m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d v="2017-03-20T13:07:27"/>
    <d v="2017-03-13T13:07:27"/>
    <b v="0"/>
    <n v="4"/>
    <b v="0"/>
    <s v="food/small batch"/>
    <x v="2"/>
    <x v="37"/>
    <n v="2.0833333333333335"/>
    <n v="30"/>
    <m/>
    <m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d v="2017-03-26T15:14:45"/>
    <d v="2017-02-24T16:14:45"/>
    <b v="0"/>
    <n v="61"/>
    <b v="0"/>
    <s v="food/small batch"/>
    <x v="2"/>
    <x v="37"/>
    <n v="4.823151125401929"/>
    <n v="25.491803278688526"/>
    <m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d v="2017-03-29T18:32:11"/>
    <d v="2017-02-27T19:32:11"/>
    <b v="0"/>
    <n v="7"/>
    <b v="0"/>
    <s v="food/small batch"/>
    <x v="2"/>
    <x v="37"/>
    <n v="12.5"/>
    <n v="11.428571428571429"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d v="2017-04-30T12:00:00"/>
    <d v="2017-03-09T19:49:08"/>
    <b v="0"/>
    <n v="1"/>
    <b v="0"/>
    <s v="food/small batch"/>
    <x v="2"/>
    <x v="37"/>
    <n v="138.88888888888889"/>
    <n v="108"/>
    <m/>
    <m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d v="2014-08-26T17:00:40"/>
    <d v="2014-07-22T17:00:40"/>
    <b v="1"/>
    <n v="3355"/>
    <b v="1"/>
    <s v="food/small batch"/>
    <x v="2"/>
    <x v="37"/>
    <n v="0.19007998620127917"/>
    <n v="54.883162444113267"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d v="2015-06-14T13:45:37"/>
    <d v="2015-05-15T13:45:37"/>
    <b v="1"/>
    <n v="537"/>
    <b v="1"/>
    <s v="food/small batch"/>
    <x v="2"/>
    <x v="37"/>
    <n v="0.39300451955197485"/>
    <n v="47.383612662942269"/>
    <m/>
    <m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d v="2014-07-17T09:59:06"/>
    <d v="2014-06-17T09:59:06"/>
    <b v="1"/>
    <n v="125"/>
    <b v="1"/>
    <s v="food/small batch"/>
    <x v="2"/>
    <x v="37"/>
    <n v="0.9441087613293051"/>
    <n v="211.84"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d v="2015-12-24T19:00:00"/>
    <d v="2015-11-24T16:35:43"/>
    <b v="1"/>
    <n v="163"/>
    <b v="1"/>
    <s v="food/small batch"/>
    <x v="2"/>
    <x v="37"/>
    <n v="0.97634456594510155"/>
    <n v="219.92638036809817"/>
    <m/>
    <m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d v="2014-08-17T19:08:10"/>
    <d v="2014-07-18T19:08:10"/>
    <b v="1"/>
    <n v="283"/>
    <b v="1"/>
    <s v="food/small batch"/>
    <x v="2"/>
    <x v="37"/>
    <n v="0.69293466492278111"/>
    <n v="40.795406360424032"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d v="2015-02-06T10:04:31"/>
    <d v="2015-01-07T10:04:31"/>
    <b v="1"/>
    <n v="352"/>
    <b v="1"/>
    <s v="food/small batch"/>
    <x v="2"/>
    <x v="37"/>
    <n v="0.94066297926778797"/>
    <n v="75.502840909090907"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d v="2014-05-29T12:50:00"/>
    <d v="2014-05-08T10:36:30"/>
    <b v="1"/>
    <n v="94"/>
    <b v="1"/>
    <s v="food/small batch"/>
    <x v="2"/>
    <x v="37"/>
    <n v="0.47132757266300079"/>
    <n v="13.542553191489361"/>
    <m/>
    <m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d v="2014-11-05T12:34:00"/>
    <d v="2014-10-06T11:04:58"/>
    <b v="1"/>
    <n v="67"/>
    <b v="1"/>
    <s v="food/small batch"/>
    <x v="2"/>
    <x v="37"/>
    <n v="0.98087297694948505"/>
    <n v="60.865671641791046"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d v="2014-06-11T08:44:03"/>
    <d v="2014-05-12T08:44:03"/>
    <b v="1"/>
    <n v="221"/>
    <b v="1"/>
    <s v="food/small batch"/>
    <x v="2"/>
    <x v="37"/>
    <n v="0.97778473091364204"/>
    <n v="115.69230769230769"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d v="2014-03-08T17:11:35"/>
    <d v="2014-01-27T17:11:35"/>
    <b v="1"/>
    <n v="2165"/>
    <b v="1"/>
    <s v="food/small batch"/>
    <x v="2"/>
    <x v="37"/>
    <n v="0.19203715995860063"/>
    <n v="48.104623556581984"/>
    <m/>
    <m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d v="2014-06-26T10:22:23"/>
    <d v="2014-05-27T10:22:23"/>
    <b v="1"/>
    <n v="179"/>
    <b v="1"/>
    <s v="food/small batch"/>
    <x v="2"/>
    <x v="37"/>
    <n v="0.9036825062128172"/>
    <n v="74.184357541899445"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d v="2014-06-29T16:31:24"/>
    <d v="2014-05-30T16:31:24"/>
    <b v="1"/>
    <n v="123"/>
    <b v="1"/>
    <s v="food/small batch"/>
    <x v="2"/>
    <x v="37"/>
    <n v="0.98869591009458524"/>
    <n v="123.34552845528455"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d v="2016-12-19T02:59:00"/>
    <d v="2016-11-18T14:11:49"/>
    <b v="1"/>
    <n v="1104"/>
    <b v="1"/>
    <s v="food/small batch"/>
    <x v="2"/>
    <x v="37"/>
    <n v="0.33989558407657167"/>
    <n v="66.623188405797094"/>
    <m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d v="2016-10-30T10:25:38"/>
    <d v="2016-09-30T10:25:38"/>
    <b v="1"/>
    <n v="403"/>
    <b v="1"/>
    <s v="food/small batch"/>
    <x v="2"/>
    <x v="37"/>
    <n v="0.94538063387771498"/>
    <n v="104.99007444168734"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d v="2015-08-10T19:12:06"/>
    <d v="2015-06-26T19:12:06"/>
    <b v="0"/>
    <n v="14"/>
    <b v="0"/>
    <s v="technology/wearables"/>
    <x v="3"/>
    <x v="10"/>
    <n v="5.8290155440414511"/>
    <n v="110.28571428571429"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d v="2014-10-06T00:00:00"/>
    <d v="2014-09-15T11:51:10"/>
    <b v="0"/>
    <n v="0"/>
    <b v="0"/>
    <s v="technology/web"/>
    <x v="3"/>
    <x v="9"/>
    <s v="N/A"/>
    <s v="N/A"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d v="2016-01-08T14:47:00"/>
    <d v="2015-11-19T14:48:25"/>
    <b v="0"/>
    <n v="1"/>
    <b v="0"/>
    <s v="technology/web"/>
    <x v="3"/>
    <x v="9"/>
    <n v="33.333333333333336"/>
    <n v="300"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d v="2016-06-24T12:27:49"/>
    <d v="2016-05-25T12:27:49"/>
    <b v="0"/>
    <n v="1"/>
    <b v="0"/>
    <s v="technology/web"/>
    <x v="3"/>
    <x v="9"/>
    <n v="1000"/>
    <n v="1"/>
    <m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d v="2015-03-31T18:39:00"/>
    <d v="2015-02-24T19:02:36"/>
    <b v="0"/>
    <n v="0"/>
    <b v="0"/>
    <s v="technology/web"/>
    <x v="3"/>
    <x v="9"/>
    <s v="N/A"/>
    <s v="N/A"/>
    <m/>
    <m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d v="2016-10-17T14:10:31"/>
    <d v="2016-09-02T14:10:31"/>
    <b v="0"/>
    <n v="3"/>
    <b v="0"/>
    <s v="technology/web"/>
    <x v="3"/>
    <x v="9"/>
    <n v="1538.4615384615386"/>
    <n v="13"/>
    <m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d v="2016-08-25T09:34:36"/>
    <d v="2016-07-26T09:34:36"/>
    <b v="0"/>
    <n v="1"/>
    <b v="0"/>
    <s v="technology/web"/>
    <x v="3"/>
    <x v="9"/>
    <n v="66.666666666666671"/>
    <n v="15"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d v="2016-02-20T17:22:18"/>
    <d v="2015-12-22T17:22:18"/>
    <b v="0"/>
    <n v="5"/>
    <b v="0"/>
    <s v="technology/web"/>
    <x v="3"/>
    <x v="9"/>
    <n v="259.25925925925924"/>
    <n v="54"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d v="2015-08-11T13:37:08"/>
    <d v="2015-07-13T13:37:08"/>
    <b v="0"/>
    <n v="0"/>
    <b v="0"/>
    <s v="technology/web"/>
    <x v="3"/>
    <x v="9"/>
    <s v="N/A"/>
    <s v="N/A"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d v="2017-01-03T15:12:50"/>
    <d v="2016-12-04T15:12:50"/>
    <b v="0"/>
    <n v="0"/>
    <b v="0"/>
    <s v="technology/web"/>
    <x v="3"/>
    <x v="9"/>
    <s v="N/A"/>
    <s v="N/A"/>
    <m/>
    <m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d v="2015-04-29T21:25:39"/>
    <d v="2015-03-30T21:25:39"/>
    <b v="0"/>
    <n v="7"/>
    <b v="0"/>
    <s v="technology/web"/>
    <x v="3"/>
    <x v="9"/>
    <n v="175"/>
    <n v="15.428571428571429"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d v="2015-06-06T10:12:32"/>
    <d v="2015-04-07T10:12:32"/>
    <b v="0"/>
    <n v="0"/>
    <b v="0"/>
    <s v="technology/web"/>
    <x v="3"/>
    <x v="9"/>
    <s v="N/A"/>
    <s v="N/A"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d v="2015-04-21T11:13:42"/>
    <d v="2015-04-09T11:13:42"/>
    <b v="0"/>
    <n v="0"/>
    <b v="0"/>
    <s v="technology/web"/>
    <x v="3"/>
    <x v="9"/>
    <s v="N/A"/>
    <s v="N/A"/>
    <m/>
    <m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d v="2015-01-10T12:21:00"/>
    <d v="2014-11-11T12:21:00"/>
    <b v="0"/>
    <n v="1"/>
    <b v="0"/>
    <s v="technology/web"/>
    <x v="3"/>
    <x v="9"/>
    <n v="1400"/>
    <n v="25"/>
    <m/>
    <m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d v="2015-05-02T17:02:16"/>
    <d v="2015-04-02T17:02:16"/>
    <b v="0"/>
    <n v="2"/>
    <b v="0"/>
    <s v="technology/web"/>
    <x v="3"/>
    <x v="9"/>
    <n v="145.45454545454547"/>
    <n v="27.5"/>
    <m/>
    <m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d v="2015-06-05T13:48:24"/>
    <d v="2015-05-06T13:48:24"/>
    <b v="0"/>
    <n v="0"/>
    <b v="0"/>
    <s v="technology/web"/>
    <x v="3"/>
    <x v="9"/>
    <s v="N/A"/>
    <s v="N/A"/>
    <m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d v="2015-10-17T09:52:58"/>
    <d v="2015-09-17T09:52:58"/>
    <b v="0"/>
    <n v="0"/>
    <b v="0"/>
    <s v="technology/web"/>
    <x v="3"/>
    <x v="9"/>
    <s v="N/A"/>
    <s v="N/A"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d v="2015-01-30T19:39:00"/>
    <d v="2014-12-05T17:20:36"/>
    <b v="0"/>
    <n v="0"/>
    <b v="0"/>
    <s v="technology/web"/>
    <x v="3"/>
    <x v="9"/>
    <s v="N/A"/>
    <s v="N/A"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d v="2015-08-03T10:35:24"/>
    <d v="2015-06-04T10:35:24"/>
    <b v="0"/>
    <n v="3"/>
    <b v="0"/>
    <s v="technology/web"/>
    <x v="3"/>
    <x v="9"/>
    <n v="6.8119891008174385"/>
    <n v="367"/>
    <m/>
    <m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d v="2016-02-07T11:58:00"/>
    <d v="2016-01-08T11:58:00"/>
    <b v="0"/>
    <n v="1"/>
    <b v="0"/>
    <s v="technology/web"/>
    <x v="3"/>
    <x v="9"/>
    <n v="2500"/>
    <n v="2"/>
    <m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d v="2016-04-30T17:00:00"/>
    <d v="2016-04-06T15:36:48"/>
    <b v="0"/>
    <n v="0"/>
    <b v="0"/>
    <s v="technology/web"/>
    <x v="3"/>
    <x v="9"/>
    <s v="N/A"/>
    <s v="N/A"/>
    <m/>
    <m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d v="2014-12-11T11:31:10"/>
    <d v="2014-11-11T11:31:10"/>
    <b v="0"/>
    <n v="2"/>
    <b v="0"/>
    <s v="technology/web"/>
    <x v="3"/>
    <x v="9"/>
    <n v="3.5"/>
    <n v="60"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d v="2015-12-28T19:16:40"/>
    <d v="2015-11-13T19:16:40"/>
    <b v="0"/>
    <n v="0"/>
    <b v="0"/>
    <s v="technology/web"/>
    <x v="3"/>
    <x v="9"/>
    <s v="N/A"/>
    <s v="N/A"/>
    <m/>
    <m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d v="2015-10-26T17:25:56"/>
    <d v="2015-09-01T17:25:56"/>
    <b v="0"/>
    <n v="0"/>
    <b v="0"/>
    <s v="technology/web"/>
    <x v="3"/>
    <x v="9"/>
    <s v="N/A"/>
    <s v="N/A"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d v="2016-01-17T18:00:00"/>
    <d v="2015-12-08T12:40:25"/>
    <b v="0"/>
    <n v="0"/>
    <b v="0"/>
    <s v="technology/web"/>
    <x v="3"/>
    <x v="9"/>
    <s v="N/A"/>
    <s v="N/A"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d v="2015-10-21T07:45:33"/>
    <d v="2015-09-21T07:45:33"/>
    <b v="0"/>
    <n v="27"/>
    <b v="0"/>
    <s v="technology/web"/>
    <x v="3"/>
    <x v="9"/>
    <n v="9.5057034220532319"/>
    <n v="97.407407407407405"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d v="2016-04-25T17:16:56"/>
    <d v="2016-02-25T18:16:56"/>
    <b v="0"/>
    <n v="14"/>
    <b v="0"/>
    <s v="technology/web"/>
    <x v="3"/>
    <x v="9"/>
    <n v="74.626865671641795"/>
    <n v="47.857142857142854"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d v="2015-04-14T11:19:25"/>
    <d v="2015-02-28T12:19:25"/>
    <b v="0"/>
    <n v="2"/>
    <b v="0"/>
    <s v="technology/web"/>
    <x v="3"/>
    <x v="9"/>
    <n v="400"/>
    <n v="50"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d v="2016-02-10T14:30:11"/>
    <d v="2016-01-11T14:30:11"/>
    <b v="0"/>
    <n v="0"/>
    <b v="0"/>
    <s v="technology/web"/>
    <x v="3"/>
    <x v="9"/>
    <s v="N/A"/>
    <s v="N/A"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d v="2014-12-17T23:32:21"/>
    <d v="2014-11-17T23:32:21"/>
    <b v="0"/>
    <n v="4"/>
    <b v="0"/>
    <s v="technology/web"/>
    <x v="3"/>
    <x v="9"/>
    <n v="304.8780487804878"/>
    <n v="20.5"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d v="2015-06-25T13:39:56"/>
    <d v="2015-05-26T13:39:56"/>
    <b v="0"/>
    <n v="0"/>
    <b v="0"/>
    <s v="technology/web"/>
    <x v="3"/>
    <x v="9"/>
    <s v="N/A"/>
    <s v="N/A"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d v="2015-04-23T20:39:31"/>
    <d v="2015-03-24T20:39:31"/>
    <b v="0"/>
    <n v="6"/>
    <b v="0"/>
    <s v="technology/web"/>
    <x v="3"/>
    <x v="9"/>
    <n v="30.555555555555557"/>
    <n v="30"/>
    <m/>
    <m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d v="2015-08-29T10:53:44"/>
    <d v="2015-07-30T10:53:44"/>
    <b v="0"/>
    <n v="1"/>
    <b v="0"/>
    <s v="technology/web"/>
    <x v="3"/>
    <x v="9"/>
    <n v="17000"/>
    <n v="50"/>
    <m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d v="2015-02-12T15:14:20"/>
    <d v="2015-01-13T15:14:20"/>
    <b v="0"/>
    <n v="1"/>
    <b v="0"/>
    <s v="technology/web"/>
    <x v="3"/>
    <x v="9"/>
    <n v="2200"/>
    <n v="10"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d v="2016-09-09T15:03:57"/>
    <d v="2016-08-10T15:03:57"/>
    <b v="0"/>
    <n v="0"/>
    <b v="0"/>
    <s v="technology/web"/>
    <x v="3"/>
    <x v="9"/>
    <s v="N/A"/>
    <s v="N/A"/>
    <m/>
    <m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d v="2015-12-10T17:12:46"/>
    <d v="2015-11-10T17:12:46"/>
    <b v="0"/>
    <n v="4"/>
    <b v="0"/>
    <s v="technology/web"/>
    <x v="3"/>
    <x v="9"/>
    <n v="9.1931480403272765"/>
    <n v="81.582499999999996"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d v="2016-11-25T16:53:03"/>
    <d v="2016-10-26T15:53:03"/>
    <b v="0"/>
    <n v="0"/>
    <b v="0"/>
    <s v="technology/web"/>
    <x v="3"/>
    <x v="9"/>
    <s v="N/A"/>
    <s v="N/A"/>
    <m/>
    <m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d v="2015-08-25T19:18:50"/>
    <d v="2015-07-27T19:18:50"/>
    <b v="0"/>
    <n v="0"/>
    <b v="0"/>
    <s v="technology/web"/>
    <x v="3"/>
    <x v="9"/>
    <s v="N/A"/>
    <s v="N/A"/>
    <m/>
    <m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d v="2015-10-04T19:23:36"/>
    <d v="2015-08-20T19:23:36"/>
    <b v="0"/>
    <n v="0"/>
    <b v="0"/>
    <s v="technology/web"/>
    <x v="3"/>
    <x v="9"/>
    <s v="N/A"/>
    <s v="N/A"/>
    <m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d v="2015-10-01T14:02:22"/>
    <d v="2015-09-01T14:02:22"/>
    <b v="0"/>
    <n v="3"/>
    <b v="0"/>
    <s v="technology/web"/>
    <x v="3"/>
    <x v="9"/>
    <n v="272.72727272727275"/>
    <n v="18.333333333333332"/>
    <m/>
    <m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d v="2015-04-10T17:27:28"/>
    <d v="2015-03-11T17:27:28"/>
    <b v="0"/>
    <n v="7"/>
    <b v="0"/>
    <s v="technology/web"/>
    <x v="3"/>
    <x v="9"/>
    <n v="54.964990451941439"/>
    <n v="224.42857142857142"/>
    <m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d v="2015-08-03T23:30:03"/>
    <d v="2015-07-09T23:30:03"/>
    <b v="0"/>
    <n v="2"/>
    <b v="0"/>
    <s v="technology/web"/>
    <x v="3"/>
    <x v="9"/>
    <n v="40"/>
    <n v="37.5"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d v="2015-02-21T20:21:47"/>
    <d v="2015-01-22T20:21:47"/>
    <b v="0"/>
    <n v="3"/>
    <b v="0"/>
    <s v="technology/web"/>
    <x v="3"/>
    <x v="9"/>
    <n v="22.988505747126435"/>
    <n v="145"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d v="2014-11-13T21:37:23"/>
    <d v="2014-10-14T20:37:23"/>
    <b v="0"/>
    <n v="8"/>
    <b v="0"/>
    <s v="technology/web"/>
    <x v="3"/>
    <x v="9"/>
    <n v="125"/>
    <n v="1"/>
    <m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d v="2015-08-05T11:50:32"/>
    <d v="2015-07-06T11:50:32"/>
    <b v="0"/>
    <n v="7"/>
    <b v="0"/>
    <s v="technology/web"/>
    <x v="3"/>
    <x v="9"/>
    <n v="82.487309644670049"/>
    <n v="112.57142857142857"/>
    <m/>
    <m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d v="2015-01-10T15:07:04"/>
    <d v="2014-11-11T15:07:04"/>
    <b v="0"/>
    <n v="0"/>
    <b v="0"/>
    <s v="technology/web"/>
    <x v="3"/>
    <x v="9"/>
    <s v="N/A"/>
    <s v="N/A"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d v="2016-07-22T10:02:20"/>
    <d v="2016-06-07T10:02:20"/>
    <b v="0"/>
    <n v="3"/>
    <b v="0"/>
    <s v="technology/web"/>
    <x v="3"/>
    <x v="9"/>
    <n v="146.19883040935673"/>
    <n v="342"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d v="2015-01-15T14:29:00"/>
    <d v="2014-12-16T15:29:19"/>
    <b v="0"/>
    <n v="8"/>
    <b v="0"/>
    <s v="technology/web"/>
    <x v="3"/>
    <x v="9"/>
    <n v="79.91360691144709"/>
    <n v="57.875"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d v="2015-07-25T16:59:00"/>
    <d v="2015-06-24T10:40:52"/>
    <b v="0"/>
    <n v="1"/>
    <b v="0"/>
    <s v="technology/web"/>
    <x v="3"/>
    <x v="9"/>
    <n v="533.33333333333337"/>
    <n v="30"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d v="2015-01-04T01:17:44"/>
    <d v="2014-11-25T01:17:44"/>
    <b v="0"/>
    <n v="0"/>
    <b v="0"/>
    <s v="technology/web"/>
    <x v="3"/>
    <x v="9"/>
    <s v="N/A"/>
    <s v="N/A"/>
    <m/>
    <m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d v="2015-03-31T13:04:04"/>
    <d v="2015-03-01T14:04:04"/>
    <b v="0"/>
    <n v="1"/>
    <b v="0"/>
    <s v="technology/web"/>
    <x v="3"/>
    <x v="9"/>
    <n v="800"/>
    <n v="25"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d v="2015-10-28T21:53:43"/>
    <d v="2015-09-28T21:53:43"/>
    <b v="0"/>
    <n v="0"/>
    <b v="0"/>
    <s v="technology/web"/>
    <x v="3"/>
    <x v="9"/>
    <s v="N/A"/>
    <s v="N/A"/>
    <m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d v="2015-08-08T10:33:37"/>
    <d v="2015-07-09T10:33:37"/>
    <b v="0"/>
    <n v="1"/>
    <b v="0"/>
    <s v="technology/web"/>
    <x v="3"/>
    <x v="9"/>
    <n v="2000"/>
    <n v="50"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d v="2015-02-26T03:41:33"/>
    <d v="2015-01-27T03:41:33"/>
    <b v="0"/>
    <n v="2"/>
    <b v="0"/>
    <s v="technology/web"/>
    <x v="3"/>
    <x v="9"/>
    <n v="1666.6666666666667"/>
    <n v="1.5"/>
    <m/>
    <m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d v="2017-01-10T03:57:00"/>
    <d v="2016-12-12T21:54:47"/>
    <b v="0"/>
    <n v="0"/>
    <b v="0"/>
    <s v="technology/web"/>
    <x v="3"/>
    <x v="9"/>
    <s v="N/A"/>
    <s v="N/A"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d v="2015-10-15T15:22:38"/>
    <d v="2015-09-15T15:22:38"/>
    <b v="0"/>
    <n v="1"/>
    <b v="0"/>
    <s v="technology/web"/>
    <x v="3"/>
    <x v="9"/>
    <n v="500"/>
    <n v="10"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d v="2015-01-02T16:14:16"/>
    <d v="2014-12-03T16:14:16"/>
    <b v="0"/>
    <n v="0"/>
    <b v="0"/>
    <s v="technology/web"/>
    <x v="3"/>
    <x v="9"/>
    <s v="N/A"/>
    <s v="N/A"/>
    <m/>
    <m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d v="2015-07-02T16:59:44"/>
    <d v="2015-06-02T16:59:44"/>
    <b v="0"/>
    <n v="0"/>
    <b v="0"/>
    <s v="technology/web"/>
    <x v="3"/>
    <x v="9"/>
    <s v="N/A"/>
    <s v="N/A"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d v="2014-12-18T15:28:26"/>
    <d v="2014-11-13T15:28:26"/>
    <b v="0"/>
    <n v="0"/>
    <b v="0"/>
    <s v="technology/web"/>
    <x v="3"/>
    <x v="9"/>
    <s v="N/A"/>
    <s v="N/A"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d v="2016-04-14T01:26:04"/>
    <d v="2016-03-15T01:26:04"/>
    <b v="0"/>
    <n v="0"/>
    <b v="0"/>
    <s v="technology/web"/>
    <x v="3"/>
    <x v="9"/>
    <s v="N/A"/>
    <s v="N/A"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d v="2015-05-22T08:00:00"/>
    <d v="2015-04-22T08:02:09"/>
    <b v="0"/>
    <n v="25"/>
    <b v="0"/>
    <s v="technology/gadgets"/>
    <x v="3"/>
    <x v="31"/>
    <n v="37.078651685393261"/>
    <n v="106.8"/>
    <m/>
    <m/>
  </r>
  <r>
    <n v="2402"/>
    <s v="Cupcake Truck Unite"/>
    <s v="Small town, delicious treats, and a mobile truck"/>
    <n v="12000"/>
    <n v="52"/>
    <x v="2"/>
    <s v="US"/>
    <s v="USD"/>
    <n v="1431533931"/>
    <n v="1428941931"/>
    <d v="2015-05-13T11:18:51"/>
    <d v="2015-04-13T11:18:51"/>
    <b v="0"/>
    <n v="1"/>
    <b v="0"/>
    <s v="food/food trucks"/>
    <x v="2"/>
    <x v="8"/>
    <n v="230.76923076923077"/>
    <n v="52"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d v="2016-03-30T15:10:58"/>
    <d v="2016-01-30T16:10:58"/>
    <b v="0"/>
    <n v="12"/>
    <b v="0"/>
    <s v="food/food trucks"/>
    <x v="2"/>
    <x v="8"/>
    <n v="5.9405940594059405"/>
    <n v="16.833333333333332"/>
    <m/>
    <m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d v="2016-01-02T19:56:47"/>
    <d v="2015-12-03T19:56:47"/>
    <b v="0"/>
    <n v="0"/>
    <b v="0"/>
    <s v="food/food trucks"/>
    <x v="2"/>
    <x v="8"/>
    <s v="N/A"/>
    <s v="N/A"/>
    <m/>
    <m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d v="2016-09-03T09:02:55"/>
    <d v="2016-08-13T09:02:55"/>
    <b v="0"/>
    <n v="20"/>
    <b v="0"/>
    <s v="food/food trucks"/>
    <x v="2"/>
    <x v="8"/>
    <n v="4.4404973357015987"/>
    <n v="56.3"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d v="2015-01-18T21:39:50"/>
    <d v="2014-12-09T21:39:50"/>
    <b v="0"/>
    <n v="16"/>
    <b v="0"/>
    <s v="food/food trucks"/>
    <x v="2"/>
    <x v="8"/>
    <n v="2.4163568773234201"/>
    <n v="84.0625"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d v="2015-04-11T01:00:00"/>
    <d v="2015-03-19T08:48:48"/>
    <b v="0"/>
    <n v="33"/>
    <b v="0"/>
    <s v="food/food trucks"/>
    <x v="2"/>
    <x v="8"/>
    <n v="3.9589706676264171"/>
    <n v="168.39393939393941"/>
    <m/>
    <m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d v="2014-11-05T23:22:37"/>
    <d v="2014-10-06T22:22:37"/>
    <b v="0"/>
    <n v="2"/>
    <b v="0"/>
    <s v="food/food trucks"/>
    <x v="2"/>
    <x v="8"/>
    <n v="500"/>
    <n v="15"/>
    <m/>
    <m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d v="2015-08-18T16:01:15"/>
    <d v="2015-07-19T16:01:15"/>
    <b v="0"/>
    <n v="6"/>
    <b v="0"/>
    <s v="food/food trucks"/>
    <x v="2"/>
    <x v="8"/>
    <n v="54.347826086956523"/>
    <n v="76.666666666666671"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d v="2015-09-07T04:47:55"/>
    <d v="2015-08-08T04:47:55"/>
    <b v="0"/>
    <n v="0"/>
    <b v="0"/>
    <s v="food/food trucks"/>
    <x v="2"/>
    <x v="8"/>
    <s v="N/A"/>
    <s v="N/A"/>
    <m/>
    <m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d v="2015-08-25T12:34:42"/>
    <d v="2015-07-26T12:34:42"/>
    <b v="0"/>
    <n v="3"/>
    <b v="0"/>
    <s v="food/food trucks"/>
    <x v="2"/>
    <x v="8"/>
    <n v="165.56291390728478"/>
    <n v="50.333333333333336"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d v="2016-11-26T13:41:13"/>
    <d v="2016-10-12T12:41:13"/>
    <b v="0"/>
    <n v="0"/>
    <b v="0"/>
    <s v="food/food trucks"/>
    <x v="2"/>
    <x v="8"/>
    <s v="N/A"/>
    <s v="N/A"/>
    <m/>
    <m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d v="2014-05-31T18:30:00"/>
    <d v="2014-04-30T21:38:02"/>
    <b v="0"/>
    <n v="3"/>
    <b v="0"/>
    <s v="food/food trucks"/>
    <x v="2"/>
    <x v="8"/>
    <n v="120"/>
    <n v="8.3333333333333339"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d v="2015-08-21T22:59:00"/>
    <d v="2015-07-13T11:41:00"/>
    <b v="0"/>
    <n v="13"/>
    <b v="0"/>
    <s v="food/food trucks"/>
    <x v="2"/>
    <x v="8"/>
    <n v="32.608695652173914"/>
    <n v="35.384615384615387"/>
    <m/>
    <m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d v="2016-07-15T15:42:26"/>
    <d v="2016-06-15T15:42:26"/>
    <b v="0"/>
    <n v="6"/>
    <b v="0"/>
    <s v="food/food trucks"/>
    <x v="2"/>
    <x v="8"/>
    <n v="179.1044776119403"/>
    <n v="55.833333333333336"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d v="2015-03-14T10:00:00"/>
    <d v="2015-01-15T12:42:23"/>
    <b v="0"/>
    <n v="1"/>
    <b v="0"/>
    <s v="food/food trucks"/>
    <x v="2"/>
    <x v="8"/>
    <n v="4000"/>
    <n v="5"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d v="2014-08-10T16:13:07"/>
    <d v="2014-07-11T16:13:07"/>
    <b v="0"/>
    <n v="0"/>
    <b v="0"/>
    <s v="food/food trucks"/>
    <x v="2"/>
    <x v="8"/>
    <s v="N/A"/>
    <s v="N/A"/>
    <m/>
    <m/>
  </r>
  <r>
    <n v="2418"/>
    <s v="Mexican food truck"/>
    <s v="I want to start my food truck business."/>
    <n v="25000"/>
    <n v="5"/>
    <x v="2"/>
    <s v="US"/>
    <s v="USD"/>
    <n v="1427225644"/>
    <n v="1422045244"/>
    <d v="2015-03-24T14:34:04"/>
    <d v="2015-01-23T15:34:04"/>
    <b v="0"/>
    <n v="5"/>
    <b v="0"/>
    <s v="food/food trucks"/>
    <x v="2"/>
    <x v="8"/>
    <n v="5000"/>
    <n v="1"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d v="2015-02-18T12:43:09"/>
    <d v="2014-12-20T12:43:09"/>
    <b v="0"/>
    <n v="0"/>
    <b v="0"/>
    <s v="food/food trucks"/>
    <x v="2"/>
    <x v="8"/>
    <s v="N/A"/>
    <s v="N/A"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d v="2014-11-09T20:41:35"/>
    <d v="2014-09-10T19:41:35"/>
    <b v="0"/>
    <n v="36"/>
    <b v="0"/>
    <s v="food/food trucks"/>
    <x v="2"/>
    <x v="8"/>
    <n v="6.7453018792483004"/>
    <n v="69.472222222222229"/>
    <m/>
    <m/>
  </r>
  <r>
    <n v="2421"/>
    <s v="hot dog cart"/>
    <s v="help me start Merrill's first hot dog cart in this empty lot"/>
    <n v="6000"/>
    <n v="1"/>
    <x v="2"/>
    <s v="US"/>
    <s v="USD"/>
    <n v="1424536196"/>
    <n v="1421944196"/>
    <d v="2015-02-21T11:29:56"/>
    <d v="2015-01-22T11:29:56"/>
    <b v="0"/>
    <n v="1"/>
    <b v="0"/>
    <s v="food/food trucks"/>
    <x v="2"/>
    <x v="8"/>
    <n v="6000"/>
    <n v="1"/>
    <m/>
    <m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d v="2015-03-11T11:23:56"/>
    <d v="2015-02-09T12:23:56"/>
    <b v="0"/>
    <n v="1"/>
    <b v="0"/>
    <s v="food/food trucks"/>
    <x v="2"/>
    <x v="8"/>
    <n v="500"/>
    <n v="1"/>
    <m/>
    <m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d v="2014-12-31T11:54:50"/>
    <d v="2014-12-01T11:54:50"/>
    <b v="0"/>
    <n v="1"/>
    <b v="0"/>
    <s v="food/food trucks"/>
    <x v="2"/>
    <x v="8"/>
    <n v="7500"/>
    <n v="8"/>
    <m/>
    <m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d v="2014-10-27T16:25:08"/>
    <d v="2014-09-27T16:25:08"/>
    <b v="0"/>
    <n v="9"/>
    <b v="0"/>
    <s v="food/food trucks"/>
    <x v="2"/>
    <x v="8"/>
    <n v="80.645161290322577"/>
    <n v="34.444444444444443"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d v="2016-05-27T17:04:00"/>
    <d v="2016-05-12T16:55:49"/>
    <b v="0"/>
    <n v="1"/>
    <b v="0"/>
    <s v="food/food trucks"/>
    <x v="2"/>
    <x v="8"/>
    <n v="3500"/>
    <n v="1"/>
    <m/>
    <m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d v="2015-08-07T23:04:52"/>
    <d v="2015-06-08T23:04:52"/>
    <b v="0"/>
    <n v="0"/>
    <b v="0"/>
    <s v="food/food trucks"/>
    <x v="2"/>
    <x v="8"/>
    <s v="N/A"/>
    <s v="N/A"/>
    <m/>
    <m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d v="2016-03-23T01:38:53"/>
    <d v="2016-02-12T02:38:53"/>
    <b v="0"/>
    <n v="1"/>
    <b v="0"/>
    <s v="food/food trucks"/>
    <x v="2"/>
    <x v="8"/>
    <n v="50000"/>
    <n v="1"/>
    <m/>
    <m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d v="2015-03-12T12:49:11"/>
    <d v="2015-02-10T13:49:11"/>
    <b v="0"/>
    <n v="1"/>
    <b v="0"/>
    <s v="food/food trucks"/>
    <x v="2"/>
    <x v="8"/>
    <n v="35000"/>
    <n v="1"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d v="2017-02-05T11:44:00"/>
    <d v="2016-12-30T16:06:06"/>
    <b v="0"/>
    <n v="4"/>
    <b v="0"/>
    <s v="food/food trucks"/>
    <x v="2"/>
    <x v="8"/>
    <n v="69.825436408977552"/>
    <n v="501.25"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d v="2016-02-11T22:08:24"/>
    <d v="2016-01-12T22:08:24"/>
    <b v="0"/>
    <n v="2"/>
    <b v="0"/>
    <s v="food/food trucks"/>
    <x v="2"/>
    <x v="8"/>
    <n v="142.85714285714286"/>
    <n v="10.5"/>
    <m/>
    <m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d v="2016-06-27T21:23:33"/>
    <d v="2016-04-28T21:23:33"/>
    <b v="0"/>
    <n v="2"/>
    <b v="0"/>
    <s v="food/food trucks"/>
    <x v="2"/>
    <x v="8"/>
    <n v="50000"/>
    <n v="1"/>
    <m/>
    <m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d v="2015-03-08T00:14:57"/>
    <d v="2015-02-06T00:14:57"/>
    <b v="0"/>
    <n v="2"/>
    <b v="0"/>
    <s v="food/food trucks"/>
    <x v="2"/>
    <x v="8"/>
    <n v="7000"/>
    <n v="1"/>
    <m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d v="2016-02-27T16:35:43"/>
    <d v="2016-01-28T16:35:43"/>
    <b v="0"/>
    <n v="0"/>
    <b v="0"/>
    <s v="food/food trucks"/>
    <x v="2"/>
    <x v="8"/>
    <s v="N/A"/>
    <s v="N/A"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d v="2015-08-03T23:27:54"/>
    <d v="2015-06-24T23:27:54"/>
    <b v="0"/>
    <n v="2"/>
    <b v="0"/>
    <s v="food/food trucks"/>
    <x v="2"/>
    <x v="8"/>
    <n v="769.23076923076928"/>
    <n v="13"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d v="2015-10-05T01:39:46"/>
    <d v="2015-09-05T01:39:46"/>
    <b v="0"/>
    <n v="4"/>
    <b v="0"/>
    <s v="food/food trucks"/>
    <x v="2"/>
    <x v="8"/>
    <n v="204.24836601307189"/>
    <n v="306"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d v="2016-01-29T09:46:10"/>
    <d v="2015-11-30T09:46:10"/>
    <b v="0"/>
    <n v="2"/>
    <b v="0"/>
    <s v="food/food trucks"/>
    <x v="2"/>
    <x v="8"/>
    <n v="2600"/>
    <n v="22.5"/>
    <m/>
    <m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d v="2015-03-17T13:00:00"/>
    <d v="2015-01-27T18:09:48"/>
    <b v="0"/>
    <n v="0"/>
    <b v="0"/>
    <s v="food/food trucks"/>
    <x v="2"/>
    <x v="8"/>
    <s v="N/A"/>
    <s v="N/A"/>
    <m/>
    <m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d v="2015-12-07T17:57:42"/>
    <d v="2015-10-08T16:57:42"/>
    <b v="0"/>
    <n v="1"/>
    <b v="0"/>
    <s v="food/food trucks"/>
    <x v="2"/>
    <x v="8"/>
    <n v="300"/>
    <n v="50"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d v="2015-10-18T14:38:49"/>
    <d v="2015-09-18T14:38:49"/>
    <b v="0"/>
    <n v="0"/>
    <b v="0"/>
    <s v="food/food trucks"/>
    <x v="2"/>
    <x v="8"/>
    <s v="N/A"/>
    <s v="N/A"/>
    <m/>
    <m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d v="2016-02-13T16:35:13"/>
    <d v="2016-01-14T16:35:13"/>
    <b v="0"/>
    <n v="2"/>
    <b v="0"/>
    <s v="food/food trucks"/>
    <x v="2"/>
    <x v="8"/>
    <n v="500"/>
    <n v="5"/>
    <m/>
    <m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d v="2015-07-22T23:59:00"/>
    <d v="2015-07-01T22:00:54"/>
    <b v="0"/>
    <n v="109"/>
    <b v="1"/>
    <s v="food/small batch"/>
    <x v="2"/>
    <x v="37"/>
    <n v="0.9269558769002596"/>
    <n v="74.22935779816514"/>
    <m/>
    <m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d v="2015-03-19T10:00:28"/>
    <d v="2015-02-17T11:00:28"/>
    <b v="0"/>
    <n v="372"/>
    <b v="1"/>
    <s v="food/small batch"/>
    <x v="2"/>
    <x v="37"/>
    <n v="0.79401839475947855"/>
    <n v="81.252688172043008"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d v="2014-08-15T10:00:22"/>
    <d v="2014-07-16T10:00:22"/>
    <b v="0"/>
    <n v="311"/>
    <b v="1"/>
    <s v="food/small batch"/>
    <x v="2"/>
    <x v="37"/>
    <n v="0.49379070532817454"/>
    <n v="130.23469453376205"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d v="2016-05-25T13:06:31"/>
    <d v="2016-04-25T13:06:31"/>
    <b v="0"/>
    <n v="61"/>
    <b v="1"/>
    <s v="food/small batch"/>
    <x v="2"/>
    <x v="37"/>
    <n v="0.92081031307550643"/>
    <n v="53.409836065573771"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d v="2015-09-25T23:33:41"/>
    <d v="2015-08-26T23:33:41"/>
    <b v="0"/>
    <n v="115"/>
    <b v="1"/>
    <s v="food/small batch"/>
    <x v="2"/>
    <x v="37"/>
    <n v="0.57870370370370372"/>
    <n v="75.130434782608702"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d v="2016-11-26T10:27:51"/>
    <d v="2016-10-27T09:27:51"/>
    <b v="0"/>
    <n v="111"/>
    <b v="1"/>
    <s v="food/small batch"/>
    <x v="2"/>
    <x v="37"/>
    <n v="0.59530896535301825"/>
    <n v="75.666666666666671"/>
    <m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d v="2016-11-11T23:00:00"/>
    <d v="2016-10-11T06:16:33"/>
    <b v="0"/>
    <n v="337"/>
    <b v="1"/>
    <s v="food/small batch"/>
    <x v="2"/>
    <x v="37"/>
    <n v="0.23408239700374531"/>
    <n v="31.691394658753708"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d v="2016-08-31T00:36:00"/>
    <d v="2016-08-25T02:35:13"/>
    <b v="0"/>
    <n v="9"/>
    <b v="1"/>
    <s v="food/small batch"/>
    <x v="2"/>
    <x v="37"/>
    <n v="0.93023255813953487"/>
    <n v="47.777777777777779"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d v="2014-11-29T23:25:15"/>
    <d v="2014-10-30T22:25:15"/>
    <b v="0"/>
    <n v="120"/>
    <b v="1"/>
    <s v="food/small batch"/>
    <x v="2"/>
    <x v="37"/>
    <n v="0.92592592592592593"/>
    <n v="90"/>
    <m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d v="2014-10-27T22:11:00"/>
    <d v="2014-09-19T20:44:16"/>
    <b v="0"/>
    <n v="102"/>
    <b v="1"/>
    <s v="food/small batch"/>
    <x v="2"/>
    <x v="37"/>
    <n v="0.98489628713797672"/>
    <n v="149.31401960784314"/>
    <m/>
    <m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d v="2017-03-05T16:48:10"/>
    <d v="2017-02-13T16:48:10"/>
    <b v="0"/>
    <n v="186"/>
    <b v="1"/>
    <s v="food/small batch"/>
    <x v="2"/>
    <x v="37"/>
    <n v="0.86617583369423989"/>
    <n v="62.06989247311828"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d v="2015-12-29T18:00:00"/>
    <d v="2015-11-30T15:15:00"/>
    <b v="0"/>
    <n v="15"/>
    <b v="1"/>
    <s v="food/small batch"/>
    <x v="2"/>
    <x v="37"/>
    <n v="0.74906367041198507"/>
    <n v="53.4"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d v="2017-02-02T11:36:49"/>
    <d v="2017-01-03T11:36:49"/>
    <b v="0"/>
    <n v="67"/>
    <b v="1"/>
    <s v="food/small batch"/>
    <x v="2"/>
    <x v="37"/>
    <n v="0.64641241111829351"/>
    <n v="69.268656716417908"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d v="2017-03-10T23:50:08"/>
    <d v="2017-02-03T23:50:08"/>
    <b v="0"/>
    <n v="130"/>
    <b v="1"/>
    <s v="food/small batch"/>
    <x v="2"/>
    <x v="37"/>
    <n v="0.99161378059836813"/>
    <n v="271.50769230769231"/>
    <m/>
    <m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d v="2016-04-20T13:45:50"/>
    <d v="2016-03-23T13:45:50"/>
    <b v="0"/>
    <n v="16"/>
    <b v="1"/>
    <s v="food/small batch"/>
    <x v="2"/>
    <x v="37"/>
    <n v="0.5494505494505495"/>
    <n v="34.125"/>
    <m/>
    <m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d v="2017-02-25T18:03:59"/>
    <d v="2017-01-26T18:03:59"/>
    <b v="0"/>
    <n v="67"/>
    <b v="1"/>
    <s v="food/small batch"/>
    <x v="2"/>
    <x v="37"/>
    <n v="0.5528934758569849"/>
    <n v="40.492537313432834"/>
    <m/>
    <m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d v="2016-03-24T08:27:36"/>
    <d v="2016-02-23T09:27:36"/>
    <b v="0"/>
    <n v="124"/>
    <b v="1"/>
    <s v="food/small batch"/>
    <x v="2"/>
    <x v="37"/>
    <n v="0.97747556311092221"/>
    <n v="189.75806451612902"/>
    <m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d v="2016-06-09T14:00:00"/>
    <d v="2016-05-05T15:55:18"/>
    <b v="0"/>
    <n v="80"/>
    <b v="1"/>
    <s v="food/small batch"/>
    <x v="2"/>
    <x v="37"/>
    <n v="0.9076057360682519"/>
    <n v="68.862499999999997"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d v="2016-03-23T09:18:05"/>
    <d v="2016-02-07T10:18:05"/>
    <b v="0"/>
    <n v="282"/>
    <b v="1"/>
    <s v="food/small batch"/>
    <x v="2"/>
    <x v="37"/>
    <n v="0.97799511002444983"/>
    <n v="108.77659574468085"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d v="2017-01-02T23:17:00"/>
    <d v="2016-11-29T23:29:27"/>
    <b v="0"/>
    <n v="68"/>
    <b v="1"/>
    <s v="food/small batch"/>
    <x v="2"/>
    <x v="37"/>
    <n v="0.99217929263452787"/>
    <n v="125.98529411764706"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d v="2014-05-15T01:58:51"/>
    <d v="2014-04-15T01:58:51"/>
    <b v="1"/>
    <n v="4883"/>
    <b v="1"/>
    <s v="technology/hardware"/>
    <x v="3"/>
    <x v="33"/>
    <n v="0.79290599062360123"/>
    <n v="64.570118779438872"/>
    <m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d v="2012-07-18T23:28:16"/>
    <d v="2012-06-28T23:28:16"/>
    <b v="0"/>
    <n v="115"/>
    <b v="1"/>
    <s v="music/indie rock"/>
    <x v="5"/>
    <x v="19"/>
    <n v="0.90327436958976293"/>
    <n v="28.880434782608695"/>
    <m/>
    <m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d v="2013-04-16T14:00:00"/>
    <d v="2013-03-07T21:40:25"/>
    <b v="0"/>
    <n v="75"/>
    <b v="1"/>
    <s v="music/indie rock"/>
    <x v="5"/>
    <x v="19"/>
    <n v="0.86021505376344087"/>
    <n v="31"/>
    <m/>
    <m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d v="2015-09-30T14:29:00"/>
    <d v="2015-09-01T16:36:37"/>
    <b v="0"/>
    <n v="43"/>
    <b v="1"/>
    <s v="music/indie rock"/>
    <x v="5"/>
    <x v="19"/>
    <n v="0.90009000900090008"/>
    <n v="51.674418604651166"/>
    <m/>
    <m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d v="2012-09-23T12:15:48"/>
    <d v="2012-08-24T12:15:48"/>
    <b v="0"/>
    <n v="48"/>
    <b v="1"/>
    <s v="music/indie rock"/>
    <x v="5"/>
    <x v="19"/>
    <n v="0.55511498810467885"/>
    <n v="26.270833333333332"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d v="2013-05-08T21:27:33"/>
    <d v="2013-04-08T21:27:33"/>
    <b v="0"/>
    <n v="52"/>
    <b v="1"/>
    <s v="music/indie rock"/>
    <x v="5"/>
    <x v="19"/>
    <n v="1"/>
    <n v="48.07692307692308"/>
    <m/>
    <m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d v="2012-05-10T12:00:00"/>
    <d v="2012-04-26T15:58:51"/>
    <b v="0"/>
    <n v="43"/>
    <b v="1"/>
    <s v="music/indie rock"/>
    <x v="5"/>
    <x v="19"/>
    <n v="0.84388185654008441"/>
    <n v="27.558139534883722"/>
    <m/>
    <m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d v="2012-10-28T00:00:00"/>
    <d v="2012-09-21T22:42:01"/>
    <b v="0"/>
    <n v="58"/>
    <b v="1"/>
    <s v="music/indie rock"/>
    <x v="5"/>
    <x v="19"/>
    <n v="0.93268791329733147"/>
    <n v="36.97137931034483"/>
    <m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d v="2011-02-08T05:18:49"/>
    <d v="2011-01-14T05:18:49"/>
    <b v="0"/>
    <n v="47"/>
    <b v="1"/>
    <s v="music/indie rock"/>
    <x v="5"/>
    <x v="19"/>
    <n v="0.87976539589442815"/>
    <n v="29.021276595744681"/>
    <m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d v="2012-05-23T20:47:35"/>
    <d v="2012-04-23T20:47:35"/>
    <b v="0"/>
    <n v="36"/>
    <b v="1"/>
    <s v="music/indie rock"/>
    <x v="5"/>
    <x v="19"/>
    <n v="0.96933038656895809"/>
    <n v="28.65666666666667"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d v="2012-01-25T18:49:52"/>
    <d v="2011-12-16T18:49:52"/>
    <b v="0"/>
    <n v="17"/>
    <b v="1"/>
    <s v="music/indie rock"/>
    <x v="5"/>
    <x v="19"/>
    <n v="0.78125"/>
    <n v="37.647058823529413"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d v="2010-09-03T20:03:00"/>
    <d v="2010-06-24T21:46:20"/>
    <b v="0"/>
    <n v="104"/>
    <b v="1"/>
    <s v="music/indie rock"/>
    <x v="5"/>
    <x v="19"/>
    <n v="0.73659254254067463"/>
    <n v="97.904038461538462"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d v="2012-11-10T13:57:49"/>
    <d v="2012-10-11T12:57:49"/>
    <b v="0"/>
    <n v="47"/>
    <b v="1"/>
    <s v="music/indie rock"/>
    <x v="5"/>
    <x v="19"/>
    <n v="1"/>
    <n v="42.553191489361701"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d v="2010-10-10T19:16:16"/>
    <d v="2010-08-26T19:16:16"/>
    <b v="0"/>
    <n v="38"/>
    <b v="1"/>
    <s v="music/indie rock"/>
    <x v="5"/>
    <x v="19"/>
    <n v="0.99996400129595331"/>
    <n v="131.58368421052631"/>
    <m/>
    <m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d v="2010-07-10T17:00:00"/>
    <d v="2010-05-12T01:54:15"/>
    <b v="0"/>
    <n v="81"/>
    <b v="1"/>
    <s v="music/indie rock"/>
    <x v="5"/>
    <x v="19"/>
    <n v="0.95492742551566079"/>
    <n v="32.320987654320987"/>
    <m/>
    <m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d v="2014-11-03T03:52:50"/>
    <d v="2014-10-01T02:52:50"/>
    <b v="0"/>
    <n v="55"/>
    <b v="1"/>
    <s v="music/indie rock"/>
    <x v="5"/>
    <x v="19"/>
    <n v="0.95217691447070874"/>
    <n v="61.103999999999999"/>
    <m/>
    <m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d v="2012-08-12T11:35:45"/>
    <d v="2012-06-28T11:35:45"/>
    <b v="0"/>
    <n v="41"/>
    <b v="1"/>
    <s v="music/indie rock"/>
    <x v="5"/>
    <x v="19"/>
    <n v="0.58365758754863817"/>
    <n v="31.341463414634145"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d v="2013-01-13T17:48:33"/>
    <d v="2012-12-14T17:48:33"/>
    <b v="0"/>
    <n v="79"/>
    <b v="1"/>
    <s v="music/indie rock"/>
    <x v="5"/>
    <x v="19"/>
    <n v="0.78431372549019607"/>
    <n v="129.1139240506329"/>
    <m/>
    <m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d v="2012-07-27T21:00:00"/>
    <d v="2012-07-17T12:26:34"/>
    <b v="0"/>
    <n v="16"/>
    <b v="1"/>
    <s v="music/indie rock"/>
    <x v="5"/>
    <x v="19"/>
    <n v="0.74938176004796042"/>
    <n v="25.020624999999999"/>
    <m/>
    <m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d v="2015-10-10T17:28:04"/>
    <d v="2015-08-11T17:28:04"/>
    <b v="0"/>
    <n v="8"/>
    <b v="1"/>
    <s v="music/indie rock"/>
    <x v="5"/>
    <x v="19"/>
    <n v="1"/>
    <n v="250"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d v="2012-04-30T10:30:08"/>
    <d v="2012-03-31T10:30:08"/>
    <b v="0"/>
    <n v="95"/>
    <b v="1"/>
    <s v="music/indie rock"/>
    <x v="5"/>
    <x v="19"/>
    <n v="0.88565330215833715"/>
    <n v="47.541473684210523"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d v="2011-08-01T13:46:23"/>
    <d v="2011-06-17T13:46:23"/>
    <b v="0"/>
    <n v="25"/>
    <b v="1"/>
    <s v="music/indie rock"/>
    <x v="5"/>
    <x v="19"/>
    <n v="0.99900099900099903"/>
    <n v="40.04"/>
    <m/>
    <m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d v="2012-05-01T12:00:03"/>
    <d v="2012-03-02T13:00:03"/>
    <b v="0"/>
    <n v="19"/>
    <b v="1"/>
    <s v="music/indie rock"/>
    <x v="5"/>
    <x v="19"/>
    <n v="0.87929656274980017"/>
    <n v="65.84210526315789"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d v="2011-09-15T17:00:03"/>
    <d v="2011-08-16T17:00:03"/>
    <b v="0"/>
    <n v="90"/>
    <b v="1"/>
    <s v="music/indie rock"/>
    <x v="5"/>
    <x v="19"/>
    <n v="0.83810052896116249"/>
    <n v="46.401222222222216"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d v="2011-10-12T18:57:59"/>
    <d v="2011-09-07T18:57:59"/>
    <b v="0"/>
    <n v="41"/>
    <b v="1"/>
    <s v="music/indie rock"/>
    <x v="5"/>
    <x v="19"/>
    <n v="0.96852300242130751"/>
    <n v="50.365853658536587"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d v="2012-04-22T11:59:36"/>
    <d v="2012-03-23T11:59:36"/>
    <b v="0"/>
    <n v="30"/>
    <b v="1"/>
    <s v="music/indie rock"/>
    <x v="5"/>
    <x v="19"/>
    <n v="0.37641154328732745"/>
    <n v="26.566666666666666"/>
    <m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d v="2012-05-26T20:59:57"/>
    <d v="2012-04-26T20:59:57"/>
    <b v="0"/>
    <n v="38"/>
    <b v="1"/>
    <s v="music/indie rock"/>
    <x v="5"/>
    <x v="19"/>
    <n v="0.99949358991444337"/>
    <n v="39.493684210526318"/>
    <m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d v="2011-11-16T11:11:48"/>
    <d v="2011-10-17T10:11:48"/>
    <b v="0"/>
    <n v="65"/>
    <b v="1"/>
    <s v="music/indie rock"/>
    <x v="5"/>
    <x v="19"/>
    <n v="0.93720712277413309"/>
    <n v="49.246153846153845"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d v="2013-05-09T11:33:59"/>
    <d v="2013-04-09T11:33:59"/>
    <b v="0"/>
    <n v="75"/>
    <b v="1"/>
    <s v="music/indie rock"/>
    <x v="5"/>
    <x v="19"/>
    <n v="0.74810302447365606"/>
    <n v="62.38"/>
    <m/>
    <m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d v="2012-06-23T00:27:56"/>
    <d v="2012-04-24T00:27:56"/>
    <b v="0"/>
    <n v="16"/>
    <b v="1"/>
    <s v="music/indie rock"/>
    <x v="5"/>
    <x v="19"/>
    <n v="0.82372322899505768"/>
    <n v="37.9375"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d v="2011-01-15T20:51:00"/>
    <d v="2010-12-30T15:08:34"/>
    <b v="0"/>
    <n v="10"/>
    <b v="1"/>
    <s v="music/indie rock"/>
    <x v="5"/>
    <x v="19"/>
    <n v="0.96899224806201545"/>
    <n v="51.6"/>
    <m/>
    <m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d v="2012-06-16T04:59:00"/>
    <d v="2012-04-25T18:39:48"/>
    <b v="0"/>
    <n v="27"/>
    <b v="1"/>
    <s v="music/indie rock"/>
    <x v="5"/>
    <x v="19"/>
    <n v="0.8"/>
    <n v="27.777777777777779"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d v="2013-04-28T23:02:20"/>
    <d v="2013-03-14T23:02:20"/>
    <b v="0"/>
    <n v="259"/>
    <b v="1"/>
    <s v="music/indie rock"/>
    <x v="5"/>
    <x v="19"/>
    <n v="0.77700077700077697"/>
    <n v="99.382239382239376"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d v="2012-05-23T10:29:04"/>
    <d v="2012-04-23T10:29:04"/>
    <b v="0"/>
    <n v="39"/>
    <b v="1"/>
    <s v="music/indie rock"/>
    <x v="5"/>
    <x v="19"/>
    <n v="0.9900467302056658"/>
    <n v="38.848205128205123"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d v="2012-06-06T17:42:55"/>
    <d v="2012-05-07T17:42:55"/>
    <b v="0"/>
    <n v="42"/>
    <b v="1"/>
    <s v="music/indie rock"/>
    <x v="5"/>
    <x v="19"/>
    <n v="0.78408823606283162"/>
    <n v="45.548809523809524"/>
    <m/>
    <m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d v="2013-03-29T17:54:52"/>
    <d v="2013-02-22T18:54:52"/>
    <b v="0"/>
    <n v="10"/>
    <b v="1"/>
    <s v="music/indie rock"/>
    <x v="5"/>
    <x v="19"/>
    <n v="1"/>
    <n v="600"/>
    <m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d v="2011-08-05T16:05:38"/>
    <d v="2011-07-06T16:05:38"/>
    <b v="0"/>
    <n v="56"/>
    <b v="1"/>
    <s v="music/indie rock"/>
    <x v="5"/>
    <x v="19"/>
    <n v="0.88674886828675692"/>
    <n v="80.551071428571419"/>
    <m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d v="2015-01-27T18:13:07"/>
    <d v="2015-01-13T18:13:07"/>
    <b v="0"/>
    <n v="20"/>
    <b v="1"/>
    <s v="music/indie rock"/>
    <x v="5"/>
    <x v="19"/>
    <n v="0.94696969696969702"/>
    <n v="52.8"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d v="2012-12-31T13:00:00"/>
    <d v="2012-11-13T10:33:57"/>
    <b v="0"/>
    <n v="170"/>
    <b v="1"/>
    <s v="music/indie rock"/>
    <x v="5"/>
    <x v="19"/>
    <n v="0.49352251696483651"/>
    <n v="47.676470588235297"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d v="2012-06-23T13:32:55"/>
    <d v="2012-05-24T13:32:55"/>
    <b v="0"/>
    <n v="29"/>
    <b v="1"/>
    <s v="music/indie rock"/>
    <x v="5"/>
    <x v="19"/>
    <n v="0.88235294117647056"/>
    <n v="23.448275862068964"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d v="2015-09-27T13:38:24"/>
    <d v="2015-08-28T13:38:24"/>
    <b v="0"/>
    <n v="7"/>
    <b v="0"/>
    <s v="food/restaurants"/>
    <x v="2"/>
    <x v="38"/>
    <n v="39.145907473309606"/>
    <n v="40.142857142857146"/>
    <m/>
    <m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d v="2014-09-21T14:48:38"/>
    <d v="2014-08-07T14:48:38"/>
    <b v="0"/>
    <n v="5"/>
    <b v="0"/>
    <s v="food/restaurants"/>
    <x v="2"/>
    <x v="38"/>
    <n v="1279.0697674418604"/>
    <n v="17.2"/>
    <m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d v="2016-06-07T16:06:00"/>
    <d v="2016-05-08T16:35:08"/>
    <b v="0"/>
    <n v="0"/>
    <b v="0"/>
    <s v="food/restaurants"/>
    <x v="2"/>
    <x v="38"/>
    <s v="N/A"/>
    <s v="N/A"/>
    <m/>
    <m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d v="2014-11-14T20:22:14"/>
    <d v="2014-10-15T19:22:14"/>
    <b v="0"/>
    <n v="0"/>
    <b v="0"/>
    <s v="food/restaurants"/>
    <x v="2"/>
    <x v="38"/>
    <s v="N/A"/>
    <s v="N/A"/>
    <m/>
    <m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d v="2015-03-13T19:20:16"/>
    <d v="2015-02-11T20:20:16"/>
    <b v="0"/>
    <n v="0"/>
    <b v="0"/>
    <s v="food/restaurants"/>
    <x v="2"/>
    <x v="38"/>
    <s v="N/A"/>
    <s v="N/A"/>
    <m/>
    <m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d v="2015-10-03T16:00:00"/>
    <d v="2015-09-11T02:07:49"/>
    <b v="0"/>
    <n v="2"/>
    <b v="0"/>
    <s v="food/restaurants"/>
    <x v="2"/>
    <x v="38"/>
    <n v="166.66666666666666"/>
    <n v="15"/>
    <m/>
    <m/>
  </r>
  <r>
    <n v="2507"/>
    <s v="Help Cafe Talavera get a New Kitchen!"/>
    <s v="Unique dishes for a unique city!."/>
    <n v="42850"/>
    <n v="0"/>
    <x v="2"/>
    <s v="US"/>
    <s v="USD"/>
    <n v="1431308704"/>
    <n v="1428716704"/>
    <d v="2015-05-10T20:45:04"/>
    <d v="2015-04-10T20:45:04"/>
    <b v="0"/>
    <n v="0"/>
    <b v="0"/>
    <s v="food/restaurants"/>
    <x v="2"/>
    <x v="38"/>
    <s v="N/A"/>
    <s v="N/A"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d v="2014-08-14T17:50:34"/>
    <d v="2014-07-15T17:50:34"/>
    <b v="0"/>
    <n v="0"/>
    <b v="0"/>
    <s v="food/restaurants"/>
    <x v="2"/>
    <x v="38"/>
    <s v="N/A"/>
    <s v="N/A"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d v="2015-04-20T13:25:49"/>
    <d v="2015-02-23T14:25:49"/>
    <b v="0"/>
    <n v="28"/>
    <b v="0"/>
    <s v="food/restaurants"/>
    <x v="2"/>
    <x v="38"/>
    <n v="95"/>
    <n v="35.714285714285715"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d v="2015-05-14T18:56:12"/>
    <d v="2015-03-15T18:56:12"/>
    <b v="0"/>
    <n v="2"/>
    <b v="0"/>
    <s v="food/restaurants"/>
    <x v="2"/>
    <x v="38"/>
    <n v="666.66666666666663"/>
    <n v="37.5"/>
    <m/>
    <m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d v="2016-02-01T05:43:33"/>
    <d v="2016-01-02T05:43:33"/>
    <b v="0"/>
    <n v="0"/>
    <b v="0"/>
    <s v="food/restaurants"/>
    <x v="2"/>
    <x v="38"/>
    <s v="N/A"/>
    <s v="N/A"/>
    <m/>
    <m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d v="2014-12-13T16:02:41"/>
    <d v="2014-11-28T16:02:41"/>
    <b v="0"/>
    <n v="0"/>
    <b v="0"/>
    <s v="food/restaurants"/>
    <x v="2"/>
    <x v="38"/>
    <s v="N/A"/>
    <s v="N/A"/>
    <m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d v="2017-02-25T19:09:49"/>
    <d v="2016-12-27T19:09:49"/>
    <b v="0"/>
    <n v="0"/>
    <b v="0"/>
    <s v="food/restaurants"/>
    <x v="2"/>
    <x v="38"/>
    <s v="N/A"/>
    <s v="N/A"/>
    <m/>
    <m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d v="2014-08-20T04:21:17"/>
    <d v="2014-08-03T04:21:17"/>
    <b v="0"/>
    <n v="4"/>
    <b v="0"/>
    <s v="food/restaurants"/>
    <x v="2"/>
    <x v="38"/>
    <n v="57.142857142857146"/>
    <n v="52.5"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d v="2015-02-22T15:09:13"/>
    <d v="2015-01-23T15:09:13"/>
    <b v="0"/>
    <n v="12"/>
    <b v="0"/>
    <s v="food/restaurants"/>
    <x v="2"/>
    <x v="38"/>
    <n v="5.376344086021505"/>
    <n v="77.5"/>
    <m/>
    <m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d v="2014-11-29T11:40:52"/>
    <d v="2014-10-30T10:40:52"/>
    <b v="0"/>
    <n v="0"/>
    <b v="0"/>
    <s v="food/restaurants"/>
    <x v="2"/>
    <x v="38"/>
    <s v="N/A"/>
    <s v="N/A"/>
    <m/>
    <m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d v="2015-03-19T13:15:30"/>
    <d v="2015-02-17T14:15:30"/>
    <b v="0"/>
    <n v="33"/>
    <b v="0"/>
    <s v="food/restaurants"/>
    <x v="2"/>
    <x v="38"/>
    <n v="10.186757215619695"/>
    <n v="53.545454545454547"/>
    <m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d v="2014-11-13T12:20:28"/>
    <d v="2014-10-14T11:20:28"/>
    <b v="0"/>
    <n v="0"/>
    <b v="0"/>
    <s v="food/restaurants"/>
    <x v="2"/>
    <x v="38"/>
    <s v="N/A"/>
    <s v="N/A"/>
    <m/>
    <m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d v="2014-07-18T22:43:24"/>
    <d v="2014-06-18T22:43:24"/>
    <b v="0"/>
    <n v="4"/>
    <b v="0"/>
    <s v="food/restaurants"/>
    <x v="2"/>
    <x v="38"/>
    <n v="2307.6923076923076"/>
    <n v="16.25"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d v="2016-10-15T14:21:00"/>
    <d v="2016-08-30T09:24:45"/>
    <b v="0"/>
    <n v="0"/>
    <b v="0"/>
    <s v="food/restaurants"/>
    <x v="2"/>
    <x v="38"/>
    <s v="N/A"/>
    <s v="N/A"/>
    <m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d v="2015-02-04T14:36:46"/>
    <d v="2015-01-05T14:36:46"/>
    <b v="0"/>
    <n v="1"/>
    <b v="0"/>
    <s v="technology/web"/>
    <x v="3"/>
    <x v="9"/>
    <n v="15000"/>
    <n v="1"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d v="2016-04-22T09:52:00"/>
    <d v="2016-03-31T08:46:00"/>
    <b v="0"/>
    <n v="27"/>
    <b v="1"/>
    <s v="music/classical music"/>
    <x v="5"/>
    <x v="20"/>
    <n v="1"/>
    <n v="185.18518518518519"/>
    <m/>
    <m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d v="2014-11-17T19:24:52"/>
    <d v="2014-10-18T18:24:52"/>
    <b v="0"/>
    <n v="26"/>
    <b v="1"/>
    <s v="music/classical music"/>
    <x v="5"/>
    <x v="20"/>
    <n v="0.63920454545454541"/>
    <n v="54.153846153846153"/>
    <m/>
    <m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d v="2014-12-20T23:30:00"/>
    <d v="2014-11-18T14:22:37"/>
    <b v="0"/>
    <n v="43"/>
    <b v="1"/>
    <s v="music/classical music"/>
    <x v="5"/>
    <x v="20"/>
    <n v="0.98425196850393704"/>
    <n v="177.2093023255814"/>
    <m/>
    <m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d v="2012-06-28T15:16:11"/>
    <d v="2012-05-29T15:16:11"/>
    <b v="0"/>
    <n v="80"/>
    <b v="1"/>
    <s v="music/classical music"/>
    <x v="5"/>
    <x v="20"/>
    <n v="0.99676052828308004"/>
    <n v="100.325"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d v="2014-12-07T23:59:00"/>
    <d v="2014-11-09T21:11:14"/>
    <b v="0"/>
    <n v="33"/>
    <b v="1"/>
    <s v="music/classical music"/>
    <x v="5"/>
    <x v="20"/>
    <n v="0.88534749889331565"/>
    <n v="136.90909090909091"/>
    <m/>
    <m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d v="2013-10-17T22:59:00"/>
    <d v="2013-09-29T13:01:31"/>
    <b v="0"/>
    <n v="71"/>
    <b v="1"/>
    <s v="music/classical music"/>
    <x v="5"/>
    <x v="20"/>
    <n v="0.97919216646266827"/>
    <n v="57.535211267605632"/>
    <m/>
    <m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d v="2015-08-20T06:00:00"/>
    <d v="2015-08-01T15:01:43"/>
    <b v="0"/>
    <n v="81"/>
    <b v="1"/>
    <s v="music/classical music"/>
    <x v="5"/>
    <x v="20"/>
    <n v="0.93240310583474562"/>
    <n v="52.962839506172834"/>
    <m/>
    <m/>
  </r>
  <r>
    <n v="2529"/>
    <s v="UrbanArias is DC's Contemporary Opera Company"/>
    <s v="Opera. Short. New."/>
    <n v="6000"/>
    <n v="6257"/>
    <x v="0"/>
    <s v="US"/>
    <s v="USD"/>
    <n v="1332636975"/>
    <n v="1328752575"/>
    <d v="2012-03-24T19:56:15"/>
    <d v="2012-02-08T20:56:15"/>
    <b v="0"/>
    <n v="76"/>
    <b v="1"/>
    <s v="music/classical music"/>
    <x v="5"/>
    <x v="20"/>
    <n v="0.95892600287677798"/>
    <n v="82.328947368421055"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d v="2015-04-19T23:50:00"/>
    <d v="2015-03-18T15:45:05"/>
    <b v="0"/>
    <n v="48"/>
    <b v="1"/>
    <s v="music/classical music"/>
    <x v="5"/>
    <x v="20"/>
    <n v="1"/>
    <n v="135.41666666666666"/>
    <m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d v="2015-08-14T22:59:00"/>
    <d v="2015-07-23T11:19:14"/>
    <b v="0"/>
    <n v="61"/>
    <b v="1"/>
    <s v="music/classical music"/>
    <x v="5"/>
    <x v="20"/>
    <n v="0.99601593625498008"/>
    <n v="74.06557377049181"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d v="2012-08-16T15:22:46"/>
    <d v="2012-07-17T15:22:46"/>
    <b v="0"/>
    <n v="60"/>
    <b v="1"/>
    <s v="music/classical music"/>
    <x v="5"/>
    <x v="20"/>
    <n v="0.79286422200198214"/>
    <n v="84.083333333333329"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d v="2013-03-01T13:01:08"/>
    <d v="2013-01-30T13:01:51"/>
    <b v="0"/>
    <n v="136"/>
    <b v="1"/>
    <s v="music/classical music"/>
    <x v="5"/>
    <x v="20"/>
    <n v="0.90361445783132532"/>
    <n v="61.029411764705884"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d v="2010-01-01T01:00:00"/>
    <d v="2009-11-10T11:48:32"/>
    <b v="0"/>
    <n v="14"/>
    <b v="1"/>
    <s v="music/classical music"/>
    <x v="5"/>
    <x v="20"/>
    <n v="0.95238095238095233"/>
    <n v="150"/>
    <m/>
    <m/>
  </r>
  <r>
    <n v="2535"/>
    <s v="Mark Hayes Requiem Recording"/>
    <s v="Mark Hayes: Requiem Recording"/>
    <n v="20000"/>
    <n v="20755"/>
    <x v="0"/>
    <s v="US"/>
    <s v="USD"/>
    <n v="1417463945"/>
    <n v="1414781945"/>
    <d v="2014-12-01T14:59:05"/>
    <d v="2014-10-31T13:59:05"/>
    <b v="0"/>
    <n v="78"/>
    <b v="1"/>
    <s v="music/classical music"/>
    <x v="5"/>
    <x v="20"/>
    <n v="0.96362322331968198"/>
    <n v="266.08974358974359"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d v="2013-07-29T21:32:46"/>
    <d v="2013-07-08T21:32:46"/>
    <b v="0"/>
    <n v="4"/>
    <b v="1"/>
    <s v="music/classical music"/>
    <x v="5"/>
    <x v="20"/>
    <n v="0.86206896551724133"/>
    <n v="7.25"/>
    <m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d v="2011-08-01T10:34:15"/>
    <d v="2011-06-02T10:34:15"/>
    <b v="0"/>
    <n v="11"/>
    <b v="1"/>
    <s v="music/classical music"/>
    <x v="5"/>
    <x v="20"/>
    <n v="0.90909090909090906"/>
    <n v="100"/>
    <m/>
    <m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d v="2013-02-23T23:59:00"/>
    <d v="2013-01-24T07:14:21"/>
    <b v="0"/>
    <n v="185"/>
    <b v="1"/>
    <s v="music/classical music"/>
    <x v="5"/>
    <x v="20"/>
    <n v="0.88481785287150438"/>
    <n v="109.96308108108107"/>
    <m/>
    <m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d v="2015-02-02T16:39:12"/>
    <d v="2014-12-04T16:39:12"/>
    <b v="0"/>
    <n v="59"/>
    <b v="1"/>
    <s v="music/classical music"/>
    <x v="5"/>
    <x v="20"/>
    <n v="0.99750623441396513"/>
    <n v="169.91525423728814"/>
    <m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d v="2011-10-29T11:12:01"/>
    <d v="2011-08-30T11:12:01"/>
    <b v="0"/>
    <n v="27"/>
    <b v="1"/>
    <s v="music/classical music"/>
    <x v="5"/>
    <x v="20"/>
    <n v="0.96711798839458418"/>
    <n v="95.740740740740748"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d v="2013-09-26T05:46:58"/>
    <d v="2013-07-28T05:46:58"/>
    <b v="0"/>
    <n v="63"/>
    <b v="1"/>
    <s v="music/classical music"/>
    <x v="5"/>
    <x v="20"/>
    <n v="0.93432995194874535"/>
    <n v="59.460317460317462"/>
    <m/>
    <m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d v="2013-09-30T22:59:00"/>
    <d v="2013-08-23T05:14:17"/>
    <b v="0"/>
    <n v="13"/>
    <b v="1"/>
    <s v="music/classical music"/>
    <x v="5"/>
    <x v="20"/>
    <n v="0.96551724137931039"/>
    <n v="55.769230769230766"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d v="2011-01-01T22:00:00"/>
    <d v="2010-12-01T21:34:58"/>
    <b v="0"/>
    <n v="13"/>
    <b v="1"/>
    <s v="music/classical music"/>
    <x v="5"/>
    <x v="20"/>
    <n v="0.63938618925831203"/>
    <n v="30.076923076923077"/>
    <m/>
    <m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d v="2012-07-08T07:29:29"/>
    <d v="2012-06-08T07:29:29"/>
    <b v="0"/>
    <n v="57"/>
    <b v="1"/>
    <s v="music/classical music"/>
    <x v="5"/>
    <x v="20"/>
    <n v="0.99186669311644515"/>
    <n v="88.438596491228068"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d v="2015-02-26T19:30:00"/>
    <d v="2015-01-22T22:18:58"/>
    <b v="0"/>
    <n v="61"/>
    <b v="1"/>
    <s v="music/classical music"/>
    <x v="5"/>
    <x v="20"/>
    <n v="0.51203277009728621"/>
    <n v="64.032786885245898"/>
    <m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d v="2013-10-05T00:00:00"/>
    <d v="2013-09-07T15:36:19"/>
    <b v="0"/>
    <n v="65"/>
    <b v="1"/>
    <s v="music/classical music"/>
    <x v="5"/>
    <x v="20"/>
    <n v="0.8951406649616368"/>
    <n v="60.153846153846153"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d v="2012-04-04T12:33:23"/>
    <d v="2012-03-05T13:33:23"/>
    <b v="0"/>
    <n v="134"/>
    <b v="1"/>
    <s v="music/classical music"/>
    <x v="5"/>
    <x v="20"/>
    <n v="0.83434466019417475"/>
    <n v="49.194029850746269"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d v="2016-09-29T23:27:00"/>
    <d v="2016-09-05T10:00:37"/>
    <b v="0"/>
    <n v="37"/>
    <b v="1"/>
    <s v="music/classical music"/>
    <x v="5"/>
    <x v="20"/>
    <n v="0.98183603338242509"/>
    <n v="165.16216216216216"/>
    <m/>
    <m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d v="2013-05-31T12:00:00"/>
    <d v="2013-04-26T13:11:10"/>
    <b v="0"/>
    <n v="37"/>
    <b v="1"/>
    <s v="music/classical music"/>
    <x v="5"/>
    <x v="20"/>
    <n v="0.97273853779429986"/>
    <n v="43.621621621621621"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d v="2015-10-07T22:59:00"/>
    <d v="2015-08-12T10:13:26"/>
    <b v="0"/>
    <n v="150"/>
    <b v="1"/>
    <s v="music/classical music"/>
    <x v="5"/>
    <x v="20"/>
    <n v="0.99160945842868042"/>
    <n v="43.7"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d v="2012-03-21T15:48:00"/>
    <d v="2012-02-22T01:03:05"/>
    <b v="0"/>
    <n v="56"/>
    <b v="1"/>
    <s v="music/classical music"/>
    <x v="5"/>
    <x v="20"/>
    <n v="0.97338100913786252"/>
    <n v="67.419642857142861"/>
    <m/>
    <m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d v="2017-03-05T14:26:21"/>
    <d v="2017-02-03T14:26:21"/>
    <b v="0"/>
    <n v="18"/>
    <b v="1"/>
    <s v="music/classical music"/>
    <x v="5"/>
    <x v="20"/>
    <n v="0.93896713615023475"/>
    <n v="177.5"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d v="2012-09-20T23:46:47"/>
    <d v="2012-07-22T23:46:47"/>
    <b v="0"/>
    <n v="60"/>
    <b v="1"/>
    <s v="music/classical music"/>
    <x v="5"/>
    <x v="20"/>
    <n v="0.64294899271324479"/>
    <n v="38.883333333333333"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d v="2015-05-31T22:59:00"/>
    <d v="2015-04-30T20:52:43"/>
    <b v="0"/>
    <n v="67"/>
    <b v="1"/>
    <s v="music/classical music"/>
    <x v="5"/>
    <x v="20"/>
    <n v="0.81433224755700329"/>
    <n v="54.985074626865675"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d v="2012-05-28T10:43:13"/>
    <d v="2012-04-27T10:43:13"/>
    <b v="0"/>
    <n v="35"/>
    <b v="1"/>
    <s v="music/classical music"/>
    <x v="5"/>
    <x v="20"/>
    <n v="0.9315323707498836"/>
    <n v="61.342857142857142"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d v="2012-12-24T18:47:37"/>
    <d v="2012-11-09T18:47:37"/>
    <b v="0"/>
    <n v="34"/>
    <b v="1"/>
    <s v="music/classical music"/>
    <x v="5"/>
    <x v="20"/>
    <n v="0.94783715012722647"/>
    <n v="23.117647058823529"/>
    <m/>
    <m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d v="2014-05-15T12:53:06"/>
    <d v="2014-04-15T12:53:06"/>
    <b v="0"/>
    <n v="36"/>
    <b v="1"/>
    <s v="music/classical music"/>
    <x v="5"/>
    <x v="20"/>
    <n v="0.84427767354596628"/>
    <n v="29.611111111111111"/>
    <m/>
    <m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d v="2015-05-01T08:59:00"/>
    <d v="2015-03-30T15:38:26"/>
    <b v="0"/>
    <n v="18"/>
    <b v="1"/>
    <s v="music/classical music"/>
    <x v="5"/>
    <x v="20"/>
    <n v="0.91844232182218954"/>
    <n v="75.611111111111114"/>
    <m/>
    <m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d v="2011-11-15T14:37:00"/>
    <d v="2011-10-13T15:58:04"/>
    <b v="0"/>
    <n v="25"/>
    <b v="1"/>
    <s v="music/classical music"/>
    <x v="5"/>
    <x v="20"/>
    <n v="0.898876404494382"/>
    <n v="35.6"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d v="2015-03-06T17:49:34"/>
    <d v="2015-02-04T17:49:34"/>
    <b v="0"/>
    <n v="21"/>
    <b v="1"/>
    <s v="music/classical music"/>
    <x v="5"/>
    <x v="20"/>
    <n v="0.99900099900099903"/>
    <n v="143"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d v="2015-10-13T07:41:29"/>
    <d v="2015-09-13T07:41:29"/>
    <b v="0"/>
    <n v="0"/>
    <b v="0"/>
    <s v="food/food trucks"/>
    <x v="2"/>
    <x v="8"/>
    <s v="N/A"/>
    <s v="N/A"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d v="2016-10-11T07:35:39"/>
    <d v="2016-08-12T07:35:39"/>
    <b v="0"/>
    <n v="3"/>
    <b v="0"/>
    <s v="food/food trucks"/>
    <x v="2"/>
    <x v="8"/>
    <n v="133.33333333333334"/>
    <n v="25"/>
    <m/>
    <m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d v="2015-07-29T22:20:51"/>
    <d v="2015-05-30T22:20:51"/>
    <b v="0"/>
    <n v="0"/>
    <b v="0"/>
    <s v="food/food trucks"/>
    <x v="2"/>
    <x v="8"/>
    <s v="N/A"/>
    <s v="N/A"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d v="2014-07-31T19:58:19"/>
    <d v="2014-07-01T19:58:19"/>
    <b v="0"/>
    <n v="0"/>
    <b v="0"/>
    <s v="food/food trucks"/>
    <x v="2"/>
    <x v="8"/>
    <s v="N/A"/>
    <s v="N/A"/>
    <m/>
    <m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d v="2016-05-09T15:50:00"/>
    <d v="2016-03-11T10:36:29"/>
    <b v="0"/>
    <n v="1"/>
    <b v="0"/>
    <s v="food/food trucks"/>
    <x v="2"/>
    <x v="8"/>
    <n v="100"/>
    <n v="100"/>
    <m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d v="2014-08-21T18:32:28"/>
    <d v="2014-07-22T18:32:28"/>
    <b v="0"/>
    <n v="0"/>
    <b v="0"/>
    <s v="food/food trucks"/>
    <x v="2"/>
    <x v="8"/>
    <s v="N/A"/>
    <s v="N/A"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d v="2015-04-23T16:05:38"/>
    <d v="2015-03-24T16:05:38"/>
    <b v="0"/>
    <n v="2"/>
    <b v="0"/>
    <s v="food/food trucks"/>
    <x v="2"/>
    <x v="8"/>
    <n v="375"/>
    <n v="60"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d v="2016-09-01T10:59:54"/>
    <d v="2016-08-02T10:59:54"/>
    <b v="0"/>
    <n v="1"/>
    <b v="0"/>
    <s v="food/food trucks"/>
    <x v="2"/>
    <x v="8"/>
    <n v="200"/>
    <n v="50"/>
    <m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d v="2015-09-16T21:31:52"/>
    <d v="2015-08-17T21:31:52"/>
    <b v="0"/>
    <n v="2"/>
    <b v="0"/>
    <s v="food/food trucks"/>
    <x v="2"/>
    <x v="8"/>
    <n v="44.827586206896555"/>
    <n v="72.5"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d v="2017-02-08T16:40:35"/>
    <d v="2017-01-09T16:40:35"/>
    <b v="0"/>
    <n v="2"/>
    <b v="0"/>
    <s v="food/food trucks"/>
    <x v="2"/>
    <x v="8"/>
    <n v="118.64406779661017"/>
    <n v="29.5"/>
    <m/>
    <m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d v="2016-05-19T03:12:01"/>
    <d v="2016-03-20T03:12:01"/>
    <b v="0"/>
    <n v="4"/>
    <b v="0"/>
    <s v="food/food trucks"/>
    <x v="2"/>
    <x v="8"/>
    <n v="400"/>
    <n v="62.5"/>
    <m/>
    <m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d v="2015-04-12T21:51:57"/>
    <d v="2015-03-13T21:51:57"/>
    <b v="0"/>
    <n v="0"/>
    <b v="0"/>
    <s v="food/food trucks"/>
    <x v="2"/>
    <x v="8"/>
    <s v="N/A"/>
    <s v="N/A"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d v="2014-08-23T09:12:29"/>
    <d v="2014-07-09T09:12:29"/>
    <b v="0"/>
    <n v="0"/>
    <b v="0"/>
    <s v="food/food trucks"/>
    <x v="2"/>
    <x v="8"/>
    <s v="N/A"/>
    <s v="N/A"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d v="2016-05-18T14:49:05"/>
    <d v="2016-04-27T14:49:05"/>
    <b v="0"/>
    <n v="0"/>
    <b v="0"/>
    <s v="food/food trucks"/>
    <x v="2"/>
    <x v="8"/>
    <s v="N/A"/>
    <s v="N/A"/>
    <m/>
    <m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d v="2015-01-11T21:36:34"/>
    <d v="2014-12-12T21:36:34"/>
    <b v="0"/>
    <n v="0"/>
    <b v="0"/>
    <s v="food/food trucks"/>
    <x v="2"/>
    <x v="8"/>
    <s v="N/A"/>
    <s v="N/A"/>
    <m/>
    <m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d v="2015-04-10T18:14:07"/>
    <d v="2015-02-24T19:14:07"/>
    <b v="0"/>
    <n v="0"/>
    <b v="0"/>
    <s v="food/food trucks"/>
    <x v="2"/>
    <x v="8"/>
    <s v="N/A"/>
    <s v="N/A"/>
    <m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d v="2014-08-04T14:41:37"/>
    <d v="2014-07-10T14:41:37"/>
    <b v="0"/>
    <n v="0"/>
    <b v="0"/>
    <s v="food/food trucks"/>
    <x v="2"/>
    <x v="8"/>
    <s v="N/A"/>
    <s v="N/A"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d v="2015-10-09T12:00:00"/>
    <d v="2015-08-21T19:32:59"/>
    <b v="0"/>
    <n v="0"/>
    <b v="0"/>
    <s v="food/food trucks"/>
    <x v="2"/>
    <x v="8"/>
    <s v="N/A"/>
    <s v="N/A"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d v="2014-09-15T14:55:03"/>
    <d v="2014-07-17T14:55:03"/>
    <b v="0"/>
    <n v="12"/>
    <b v="0"/>
    <s v="food/food trucks"/>
    <x v="2"/>
    <x v="8"/>
    <n v="722.02166064981952"/>
    <n v="23.083333333333332"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d v="2015-05-15T22:00:00"/>
    <d v="2015-04-16T02:50:03"/>
    <b v="0"/>
    <n v="2"/>
    <b v="0"/>
    <s v="food/food trucks"/>
    <x v="2"/>
    <x v="8"/>
    <n v="166.66666666666666"/>
    <n v="25.5"/>
    <m/>
    <m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d v="2015-11-16T11:04:58"/>
    <d v="2015-10-17T10:04:58"/>
    <b v="0"/>
    <n v="11"/>
    <b v="0"/>
    <s v="food/food trucks"/>
    <x v="2"/>
    <x v="8"/>
    <n v="9.433962264150944"/>
    <n v="48.18181818181818"/>
    <m/>
    <m/>
  </r>
  <r>
    <n v="2582"/>
    <s v="Drunken Wings"/>
    <s v="The place where chicken meets liquor for the first time!"/>
    <n v="90000"/>
    <n v="1"/>
    <x v="2"/>
    <s v="US"/>
    <s v="USD"/>
    <n v="1477784634"/>
    <n v="1475192634"/>
    <d v="2016-10-29T18:43:54"/>
    <d v="2016-09-29T18:43:54"/>
    <b v="0"/>
    <n v="1"/>
    <b v="0"/>
    <s v="food/food trucks"/>
    <x v="2"/>
    <x v="8"/>
    <n v="90000"/>
    <n v="1"/>
    <m/>
    <m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d v="2015-03-16T12:28:00"/>
    <d v="2015-01-15T13:28:00"/>
    <b v="0"/>
    <n v="5"/>
    <b v="0"/>
    <s v="food/food trucks"/>
    <x v="2"/>
    <x v="8"/>
    <n v="200"/>
    <n v="1"/>
    <m/>
    <m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d v="2015-06-14T23:09:29"/>
    <d v="2015-05-15T23:09:29"/>
    <b v="0"/>
    <n v="0"/>
    <b v="0"/>
    <s v="food/food trucks"/>
    <x v="2"/>
    <x v="8"/>
    <s v="N/A"/>
    <s v="N/A"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d v="2014-07-05T18:07:12"/>
    <d v="2014-06-05T18:07:12"/>
    <b v="0"/>
    <n v="1"/>
    <b v="0"/>
    <s v="food/food trucks"/>
    <x v="2"/>
    <x v="8"/>
    <n v="600"/>
    <n v="50"/>
    <m/>
    <m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d v="2015-12-25T02:55:36"/>
    <d v="2015-11-25T02:55:36"/>
    <b v="0"/>
    <n v="1"/>
    <b v="0"/>
    <s v="food/food trucks"/>
    <x v="2"/>
    <x v="8"/>
    <n v="600"/>
    <n v="5"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d v="2015-12-30T11:12:33"/>
    <d v="2015-11-30T11:12:33"/>
    <b v="0"/>
    <n v="6"/>
    <b v="0"/>
    <s v="food/food trucks"/>
    <x v="2"/>
    <x v="8"/>
    <n v="41.084634346754314"/>
    <n v="202.83333333333334"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d v="2015-03-31T08:14:00"/>
    <d v="2015-02-07T11:13:46"/>
    <b v="0"/>
    <n v="8"/>
    <b v="0"/>
    <s v="food/food trucks"/>
    <x v="2"/>
    <x v="8"/>
    <n v="25.751072961373392"/>
    <n v="29.125"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d v="2016-03-23T06:52:07"/>
    <d v="2016-02-22T07:52:07"/>
    <b v="0"/>
    <n v="1"/>
    <b v="0"/>
    <s v="food/food trucks"/>
    <x v="2"/>
    <x v="8"/>
    <n v="10000"/>
    <n v="5"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d v="2016-01-26T09:08:17"/>
    <d v="2016-01-19T09:08:17"/>
    <b v="0"/>
    <n v="0"/>
    <b v="0"/>
    <s v="food/food trucks"/>
    <x v="2"/>
    <x v="8"/>
    <s v="N/A"/>
    <s v="N/A"/>
    <m/>
    <m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d v="2016-03-13T15:45:24"/>
    <d v="2016-01-13T16:45:24"/>
    <b v="0"/>
    <n v="2"/>
    <b v="0"/>
    <s v="food/food trucks"/>
    <x v="2"/>
    <x v="8"/>
    <n v="57.692307692307693"/>
    <n v="13"/>
    <m/>
    <m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d v="2014-10-05T14:13:41"/>
    <d v="2014-09-05T14:13:41"/>
    <b v="0"/>
    <n v="1"/>
    <b v="0"/>
    <s v="food/food trucks"/>
    <x v="2"/>
    <x v="8"/>
    <n v="600"/>
    <n v="50"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d v="2015-04-25T15:17:06"/>
    <d v="2015-03-26T15:17:06"/>
    <b v="0"/>
    <n v="0"/>
    <b v="0"/>
    <s v="food/food trucks"/>
    <x v="2"/>
    <x v="8"/>
    <s v="N/A"/>
    <s v="N/A"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d v="2014-08-07T18:13:48"/>
    <d v="2014-07-08T18:13:48"/>
    <b v="0"/>
    <n v="1"/>
    <b v="0"/>
    <s v="food/food trucks"/>
    <x v="2"/>
    <x v="8"/>
    <n v="80000"/>
    <n v="1"/>
    <m/>
    <m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d v="2017-02-24T00:51:40"/>
    <d v="2017-01-25T00:51:40"/>
    <b v="0"/>
    <n v="19"/>
    <b v="0"/>
    <s v="food/food trucks"/>
    <x v="2"/>
    <x v="8"/>
    <n v="8.2191780821917817"/>
    <n v="96.05263157894737"/>
    <m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d v="2014-08-07T10:56:49"/>
    <d v="2014-07-08T10:56:49"/>
    <b v="0"/>
    <n v="27"/>
    <b v="0"/>
    <s v="food/food trucks"/>
    <x v="2"/>
    <x v="8"/>
    <n v="4.2393410852713176"/>
    <n v="305.77777777777777"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d v="2016-06-19T03:11:57"/>
    <d v="2016-05-20T03:11:57"/>
    <b v="0"/>
    <n v="7"/>
    <b v="0"/>
    <s v="food/food trucks"/>
    <x v="2"/>
    <x v="8"/>
    <n v="17.647058823529413"/>
    <n v="12.142857142857142"/>
    <m/>
    <m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d v="2015-09-23T15:10:01"/>
    <d v="2015-08-24T15:10:01"/>
    <b v="0"/>
    <n v="14"/>
    <b v="0"/>
    <s v="food/food trucks"/>
    <x v="2"/>
    <x v="8"/>
    <n v="2.5641025641025643"/>
    <n v="83.571428571428569"/>
    <m/>
    <m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d v="2014-08-03T13:05:47"/>
    <d v="2014-06-19T13:05:47"/>
    <b v="0"/>
    <n v="5"/>
    <b v="0"/>
    <s v="food/food trucks"/>
    <x v="2"/>
    <x v="8"/>
    <n v="100.45555555555555"/>
    <n v="18"/>
    <m/>
    <m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d v="2016-03-25T15:36:40"/>
    <d v="2016-01-25T16:36:40"/>
    <b v="0"/>
    <n v="30"/>
    <b v="0"/>
    <s v="food/food trucks"/>
    <x v="2"/>
    <x v="8"/>
    <n v="14.425851125216388"/>
    <n v="115.53333333333333"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d v="2017-03-12T22:40:05"/>
    <d v="2017-01-11T23:40:05"/>
    <b v="0"/>
    <n v="104"/>
    <b v="0"/>
    <s v="technology/wearables"/>
    <x v="3"/>
    <x v="10"/>
    <n v="2.5235000946312534"/>
    <n v="152.41346153846155"/>
    <m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d v="2014-11-12T16:20:00"/>
    <d v="2014-10-03T12:56:08"/>
    <b v="1"/>
    <n v="489"/>
    <b v="1"/>
    <s v="technology/space exploration"/>
    <x v="3"/>
    <x v="39"/>
    <n v="0.30666223710101964"/>
    <n v="80.022494887525568"/>
    <m/>
    <m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d v="2013-12-23T16:54:14"/>
    <d v="2013-12-09T16:54:14"/>
    <b v="1"/>
    <n v="50"/>
    <b v="1"/>
    <s v="technology/space exploration"/>
    <x v="3"/>
    <x v="39"/>
    <n v="0.98536036036036034"/>
    <n v="35.520000000000003"/>
    <m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d v="2012-04-28T20:13:43"/>
    <d v="2012-03-29T20:13:43"/>
    <b v="1"/>
    <n v="321"/>
    <b v="1"/>
    <s v="technology/space exploration"/>
    <x v="3"/>
    <x v="39"/>
    <n v="0.95952714502293279"/>
    <n v="64.933333333333323"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d v="2016-06-17T07:59:50"/>
    <d v="2016-05-18T07:59:50"/>
    <b v="1"/>
    <n v="1762"/>
    <b v="1"/>
    <s v="technology/space exploration"/>
    <x v="3"/>
    <x v="39"/>
    <n v="0.93091173402138871"/>
    <n v="60.965703745743475"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d v="2014-04-29T12:06:22"/>
    <d v="2014-03-28T12:06:22"/>
    <b v="1"/>
    <n v="385"/>
    <b v="1"/>
    <s v="technology/space exploration"/>
    <x v="3"/>
    <x v="39"/>
    <n v="0.90864034363125723"/>
    <n v="31.444155844155844"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d v="2015-08-11T21:00:00"/>
    <d v="2015-06-29T15:59:32"/>
    <b v="1"/>
    <n v="398"/>
    <b v="1"/>
    <s v="technology/space exploration"/>
    <x v="3"/>
    <x v="39"/>
    <n v="0.2452783909737552"/>
    <n v="81.949748743718587"/>
    <m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d v="2017-03-14T19:00:00"/>
    <d v="2017-02-01T14:14:28"/>
    <b v="1"/>
    <n v="304"/>
    <b v="1"/>
    <s v="technology/space exploration"/>
    <x v="3"/>
    <x v="39"/>
    <n v="0.44657809534442333"/>
    <n v="58.92763157894737"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d v="2012-07-15T00:42:31"/>
    <d v="2012-06-15T00:42:31"/>
    <b v="1"/>
    <n v="676"/>
    <b v="1"/>
    <s v="technology/space exploration"/>
    <x v="3"/>
    <x v="39"/>
    <n v="0.32916271632221045"/>
    <n v="157.29347633136095"/>
    <m/>
    <m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d v="2016-08-22T01:59:00"/>
    <d v="2016-07-13T16:08:45"/>
    <b v="1"/>
    <n v="577"/>
    <b v="1"/>
    <s v="technology/space exploration"/>
    <x v="3"/>
    <x v="39"/>
    <n v="0.70758836850916274"/>
    <n v="55.758509532062391"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d v="2017-01-02T17:59:00"/>
    <d v="2016-11-30T03:03:34"/>
    <b v="1"/>
    <n v="3663"/>
    <b v="1"/>
    <s v="technology/space exploration"/>
    <x v="3"/>
    <x v="39"/>
    <n v="3.5834120598104049E-2"/>
    <n v="83.802893802893806"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d v="2015-01-08T22:26:10"/>
    <d v="2014-12-08T22:26:10"/>
    <b v="1"/>
    <n v="294"/>
    <b v="1"/>
    <s v="technology/space exploration"/>
    <x v="3"/>
    <x v="39"/>
    <n v="0.58220332519607154"/>
    <n v="58.422210884353746"/>
    <m/>
    <m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d v="2012-09-21T14:38:14"/>
    <d v="2012-08-22T14:38:14"/>
    <b v="1"/>
    <n v="28"/>
    <b v="1"/>
    <s v="technology/space exploration"/>
    <x v="3"/>
    <x v="39"/>
    <n v="0.98996832101372756"/>
    <n v="270.57142857142856"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d v="2014-04-30T00:00:00"/>
    <d v="2014-04-01T12:00:12"/>
    <b v="1"/>
    <n v="100"/>
    <b v="1"/>
    <s v="technology/space exploration"/>
    <x v="3"/>
    <x v="39"/>
    <n v="0.98039215686274506"/>
    <n v="107.1"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d v="2016-04-30T07:00:00"/>
    <d v="2016-03-24T06:56:04"/>
    <b v="0"/>
    <n v="72"/>
    <b v="1"/>
    <s v="technology/space exploration"/>
    <x v="3"/>
    <x v="39"/>
    <n v="0.58904916102443328"/>
    <n v="47.180555555555557"/>
    <m/>
    <m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d v="2015-08-25T18:52:09"/>
    <d v="2015-07-26T18:52:09"/>
    <b v="1"/>
    <n v="238"/>
    <b v="1"/>
    <s v="technology/space exploration"/>
    <x v="3"/>
    <x v="39"/>
    <n v="0.87310318333420645"/>
    <n v="120.30882352941177"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d v="2014-10-20T15:59:11"/>
    <d v="2014-09-20T15:59:11"/>
    <b v="1"/>
    <n v="159"/>
    <b v="1"/>
    <s v="technology/space exploration"/>
    <x v="3"/>
    <x v="39"/>
    <n v="0.11394712853236098"/>
    <n v="27.59748427672956"/>
    <m/>
    <m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d v="2015-12-01T15:01:01"/>
    <d v="2015-10-02T14:01:01"/>
    <b v="1"/>
    <n v="77"/>
    <b v="1"/>
    <s v="technology/space exploration"/>
    <x v="3"/>
    <x v="39"/>
    <n v="0.94888663967611331"/>
    <n v="205.2987012987013"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d v="2015-10-23T06:00:00"/>
    <d v="2015-09-26T16:13:24"/>
    <b v="1"/>
    <n v="53"/>
    <b v="1"/>
    <s v="technology/space exploration"/>
    <x v="3"/>
    <x v="39"/>
    <n v="0.53078556263269638"/>
    <n v="35.547169811320757"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d v="2015-10-10T20:00:00"/>
    <d v="2015-09-03T23:00:42"/>
    <b v="1"/>
    <n v="1251"/>
    <b v="1"/>
    <s v="technology/space exploration"/>
    <x v="3"/>
    <x v="39"/>
    <n v="0.69612525970826999"/>
    <n v="74.639488409272587"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d v="2015-05-21T12:56:28"/>
    <d v="2015-04-21T12:56:28"/>
    <b v="1"/>
    <n v="465"/>
    <b v="1"/>
    <s v="technology/space exploration"/>
    <x v="3"/>
    <x v="39"/>
    <n v="0.6854949273375377"/>
    <n v="47.058064516129029"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d v="2016-12-30T12:50:16"/>
    <d v="2016-11-15T12:50:16"/>
    <b v="0"/>
    <n v="74"/>
    <b v="1"/>
    <s v="technology/space exploration"/>
    <x v="3"/>
    <x v="39"/>
    <n v="0.76228808391267233"/>
    <n v="26.591351351351353"/>
    <m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d v="2016-12-02T01:09:26"/>
    <d v="2016-11-18T01:09:26"/>
    <b v="0"/>
    <n v="62"/>
    <b v="1"/>
    <s v="technology/space exploration"/>
    <x v="3"/>
    <x v="39"/>
    <n v="0.8771929824561403"/>
    <n v="36.774193548387096"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d v="2012-09-13T05:07:02"/>
    <d v="2012-08-23T05:07:02"/>
    <b v="0"/>
    <n v="3468"/>
    <b v="1"/>
    <s v="technology/space exploration"/>
    <x v="3"/>
    <x v="39"/>
    <n v="7.2494203861856857E-2"/>
    <n v="31.820544982698959"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d v="2016-11-09T15:26:48"/>
    <d v="2016-10-15T14:26:48"/>
    <b v="0"/>
    <n v="52"/>
    <b v="1"/>
    <s v="technology/space exploration"/>
    <x v="3"/>
    <x v="39"/>
    <n v="0.10460251046025104"/>
    <n v="27.576923076923077"/>
    <m/>
    <m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d v="2015-06-03T10:04:29"/>
    <d v="2015-05-04T10:04:29"/>
    <b v="0"/>
    <n v="50"/>
    <b v="1"/>
    <s v="technology/space exploration"/>
    <x v="3"/>
    <x v="39"/>
    <n v="0.8928571428571429"/>
    <n v="56"/>
    <m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d v="2015-11-26T15:54:21"/>
    <d v="2015-10-27T14:54:21"/>
    <b v="0"/>
    <n v="45"/>
    <b v="1"/>
    <s v="technology/space exploration"/>
    <x v="3"/>
    <x v="39"/>
    <n v="0.15463917525773196"/>
    <n v="21.555555555555557"/>
    <m/>
    <m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d v="2014-11-30T18:11:07"/>
    <d v="2014-11-10T18:11:07"/>
    <b v="0"/>
    <n v="21"/>
    <b v="1"/>
    <s v="technology/space exploration"/>
    <x v="3"/>
    <x v="39"/>
    <n v="0.90604751619870405"/>
    <n v="44.095238095238095"/>
    <m/>
    <m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d v="2015-05-14T07:55:22"/>
    <d v="2015-04-14T07:55:22"/>
    <b v="0"/>
    <n v="100"/>
    <b v="1"/>
    <s v="technology/space exploration"/>
    <x v="3"/>
    <x v="39"/>
    <n v="0.78284014404258651"/>
    <n v="63.87"/>
    <m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d v="2016-06-30T05:00:00"/>
    <d v="2016-06-02T21:31:52"/>
    <b v="0"/>
    <n v="81"/>
    <b v="1"/>
    <s v="technology/space exploration"/>
    <x v="3"/>
    <x v="39"/>
    <n v="0.6333122229259025"/>
    <n v="38.987654320987652"/>
    <m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d v="2015-08-29T23:03:47"/>
    <d v="2015-08-01T23:03:47"/>
    <b v="0"/>
    <n v="286"/>
    <b v="1"/>
    <s v="technology/space exploration"/>
    <x v="3"/>
    <x v="39"/>
    <n v="0.87210379779401348"/>
    <n v="80.185489510489504"/>
    <m/>
    <m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d v="2016-05-28T20:28:59"/>
    <d v="2016-05-03T20:28:59"/>
    <b v="0"/>
    <n v="42"/>
    <b v="1"/>
    <s v="technology/space exploration"/>
    <x v="3"/>
    <x v="39"/>
    <n v="0.72987721691678031"/>
    <n v="34.904761904761905"/>
    <m/>
    <m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d v="2014-02-27T18:00:00"/>
    <d v="2014-01-28T14:45:32"/>
    <b v="0"/>
    <n v="199"/>
    <b v="1"/>
    <s v="technology/space exploration"/>
    <x v="3"/>
    <x v="39"/>
    <n v="0.28199199142744347"/>
    <n v="89.100502512562812"/>
    <m/>
    <m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d v="2016-09-29T10:45:21"/>
    <d v="2016-08-30T10:45:21"/>
    <b v="0"/>
    <n v="25"/>
    <b v="1"/>
    <s v="technology/space exploration"/>
    <x v="3"/>
    <x v="39"/>
    <n v="0.94320486815415816"/>
    <n v="39.44"/>
    <m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d v="2015-03-09T16:49:21"/>
    <d v="2015-02-02T17:49:21"/>
    <b v="0"/>
    <n v="84"/>
    <b v="1"/>
    <s v="technology/space exploration"/>
    <x v="3"/>
    <x v="39"/>
    <n v="1"/>
    <n v="136.9047619047619"/>
    <m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d v="2016-10-15T20:00:00"/>
    <d v="2016-09-23T09:45:14"/>
    <b v="0"/>
    <n v="50"/>
    <b v="1"/>
    <s v="technology/space exploration"/>
    <x v="3"/>
    <x v="39"/>
    <n v="0.53390282968499736"/>
    <n v="37.46"/>
    <m/>
    <m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d v="2016-10-12T08:11:15"/>
    <d v="2016-09-26T08:11:15"/>
    <b v="0"/>
    <n v="26"/>
    <b v="1"/>
    <s v="technology/space exploration"/>
    <x v="3"/>
    <x v="39"/>
    <n v="0.60168471720818295"/>
    <n v="31.96153846153846"/>
    <m/>
    <m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d v="2015-01-15T16:54:55"/>
    <d v="2014-12-16T16:54:55"/>
    <b v="0"/>
    <n v="14"/>
    <b v="1"/>
    <s v="technology/space exploration"/>
    <x v="3"/>
    <x v="39"/>
    <n v="0.98300283286118983"/>
    <n v="25.214285714285715"/>
    <m/>
    <m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d v="2015-02-19T15:45:48"/>
    <d v="2015-01-20T15:45:48"/>
    <b v="0"/>
    <n v="49"/>
    <b v="1"/>
    <s v="technology/space exploration"/>
    <x v="3"/>
    <x v="39"/>
    <n v="0.6097560975609756"/>
    <n v="10.040816326530612"/>
    <m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d v="2015-06-07T22:51:14"/>
    <d v="2015-04-08T22:51:14"/>
    <b v="0"/>
    <n v="69"/>
    <b v="1"/>
    <s v="technology/space exploration"/>
    <x v="3"/>
    <x v="39"/>
    <n v="0.94637223974763407"/>
    <n v="45.94202898550725"/>
    <m/>
    <m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d v="2014-09-15T15:09:00"/>
    <d v="2014-08-29T14:51:03"/>
    <b v="0"/>
    <n v="1"/>
    <b v="0"/>
    <s v="technology/space exploration"/>
    <x v="3"/>
    <x v="39"/>
    <n v="100"/>
    <n v="15"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d v="2016-07-15T01:57:00"/>
    <d v="2016-06-15T00:55:08"/>
    <b v="0"/>
    <n v="0"/>
    <b v="0"/>
    <s v="technology/space exploration"/>
    <x v="3"/>
    <x v="39"/>
    <s v="N/A"/>
    <s v="N/A"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d v="2016-12-21T02:59:00"/>
    <d v="2016-11-15T08:58:35"/>
    <b v="1"/>
    <n v="1501"/>
    <b v="0"/>
    <s v="technology/space exploration"/>
    <x v="3"/>
    <x v="39"/>
    <n v="2.9797616673387521"/>
    <n v="223.58248500999335"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d v="2017-03-10T14:00:35"/>
    <d v="2017-02-08T14:00:35"/>
    <b v="1"/>
    <n v="52"/>
    <b v="0"/>
    <s v="technology/space exploration"/>
    <x v="3"/>
    <x v="39"/>
    <n v="48.709206039941549"/>
    <n v="39.480769230769234"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d v="2014-11-08T16:13:23"/>
    <d v="2014-10-09T15:13:23"/>
    <b v="1"/>
    <n v="23"/>
    <b v="0"/>
    <s v="technology/space exploration"/>
    <x v="3"/>
    <x v="39"/>
    <n v="9.5238095238095237"/>
    <n v="91.304347826086953"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d v="2015-09-09T02:31:09"/>
    <d v="2015-08-10T02:31:09"/>
    <b v="1"/>
    <n v="535"/>
    <b v="0"/>
    <s v="technology/space exploration"/>
    <x v="3"/>
    <x v="39"/>
    <n v="11.880316738748508"/>
    <n v="78.666205607476627"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d v="2015-08-14T01:16:59"/>
    <d v="2015-07-15T01:16:59"/>
    <b v="0"/>
    <n v="3"/>
    <b v="0"/>
    <s v="technology/space exploration"/>
    <x v="3"/>
    <x v="39"/>
    <n v="69.444444444444443"/>
    <n v="12"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d v="2016-03-09T12:09:20"/>
    <d v="2016-02-08T12:09:20"/>
    <b v="0"/>
    <n v="6"/>
    <b v="0"/>
    <s v="technology/space exploration"/>
    <x v="3"/>
    <x v="39"/>
    <n v="113.20754716981132"/>
    <n v="17.666666666666668"/>
    <m/>
    <m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d v="2016-02-01T18:55:41"/>
    <d v="2015-12-03T18:55:41"/>
    <b v="0"/>
    <n v="3"/>
    <b v="0"/>
    <s v="technology/space exploration"/>
    <x v="3"/>
    <x v="39"/>
    <n v="1008.0645161290323"/>
    <n v="41.333333333333336"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d v="2016-12-21T09:59:03"/>
    <d v="2016-11-21T09:59:03"/>
    <b v="0"/>
    <n v="5"/>
    <b v="0"/>
    <s v="technology/space exploration"/>
    <x v="3"/>
    <x v="39"/>
    <n v="167.5977653631285"/>
    <n v="71.599999999999994"/>
    <m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d v="2015-12-17T14:20:09"/>
    <d v="2015-11-19T14:20:09"/>
    <b v="0"/>
    <n v="17"/>
    <b v="0"/>
    <s v="technology/space exploration"/>
    <x v="3"/>
    <x v="39"/>
    <n v="53.506592776609978"/>
    <n v="307.8235294117647"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d v="2014-12-09T22:48:45"/>
    <d v="2014-11-09T22:48:45"/>
    <b v="0"/>
    <n v="11"/>
    <b v="0"/>
    <s v="technology/space exploration"/>
    <x v="3"/>
    <x v="39"/>
    <n v="112.99435028248588"/>
    <n v="80.454545454545453"/>
    <m/>
    <m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d v="2014-06-12T23:00:00"/>
    <d v="2014-05-12T10:38:47"/>
    <b v="0"/>
    <n v="70"/>
    <b v="0"/>
    <s v="technology/space exploration"/>
    <x v="3"/>
    <x v="39"/>
    <n v="8.6793737236215112"/>
    <n v="83.942857142857136"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d v="2015-04-21T08:25:26"/>
    <d v="2015-02-20T09:25:26"/>
    <b v="0"/>
    <n v="6"/>
    <b v="0"/>
    <s v="technology/space exploration"/>
    <x v="3"/>
    <x v="39"/>
    <n v="1960.7843137254902"/>
    <n v="8.5"/>
    <m/>
    <m/>
  </r>
  <r>
    <n v="2655"/>
    <s v="Balloons (Canceled)"/>
    <s v="Thank you for your support!"/>
    <n v="15000"/>
    <n v="3155"/>
    <x v="1"/>
    <s v="US"/>
    <s v="USD"/>
    <n v="1455048000"/>
    <n v="1452631647"/>
    <d v="2016-02-09T15:00:00"/>
    <d v="2016-01-12T15:47:27"/>
    <b v="0"/>
    <n v="43"/>
    <b v="0"/>
    <s v="technology/space exploration"/>
    <x v="3"/>
    <x v="39"/>
    <n v="4.7543581616481774"/>
    <n v="73.372093023255815"/>
    <m/>
    <m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d v="2017-03-12T14:00:00"/>
    <d v="2017-02-01T11:31:28"/>
    <b v="0"/>
    <n v="152"/>
    <b v="0"/>
    <s v="technology/space exploration"/>
    <x v="3"/>
    <x v="39"/>
    <n v="8.7438064704167875"/>
    <n v="112.86184210526316"/>
    <m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d v="2016-08-02T20:30:00"/>
    <d v="2016-06-30T17:17:33"/>
    <b v="0"/>
    <n v="59"/>
    <b v="0"/>
    <s v="technology/space exploration"/>
    <x v="3"/>
    <x v="39"/>
    <n v="5.336767839925427"/>
    <n v="95.277627118644077"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d v="2016-07-30T16:13:14"/>
    <d v="2016-06-30T16:13:14"/>
    <b v="0"/>
    <n v="4"/>
    <b v="0"/>
    <s v="technology/space exploration"/>
    <x v="3"/>
    <x v="39"/>
    <n v="1076.9230769230769"/>
    <n v="22.75"/>
    <m/>
    <m/>
  </r>
  <r>
    <n v="2659"/>
    <s v="test (Canceled)"/>
    <s v="test"/>
    <n v="49000"/>
    <n v="1333"/>
    <x v="1"/>
    <s v="US"/>
    <s v="USD"/>
    <n v="1429321210"/>
    <n v="1426729210"/>
    <d v="2015-04-17T20:40:10"/>
    <d v="2015-03-18T20:40:10"/>
    <b v="0"/>
    <n v="10"/>
    <b v="0"/>
    <s v="technology/space exploration"/>
    <x v="3"/>
    <x v="39"/>
    <n v="36.759189797449359"/>
    <n v="133.30000000000001"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d v="2015-11-24T13:06:58"/>
    <d v="2015-09-25T12:06:58"/>
    <b v="0"/>
    <n v="5"/>
    <b v="0"/>
    <s v="technology/space exploration"/>
    <x v="3"/>
    <x v="39"/>
    <n v="1052.6315789473683"/>
    <n v="3.8"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d v="2013-10-25T18:00:10"/>
    <d v="2013-09-25T18:00:10"/>
    <b v="0"/>
    <n v="60"/>
    <b v="1"/>
    <s v="technology/makerspaces"/>
    <x v="3"/>
    <x v="40"/>
    <n v="0.97181729834791064"/>
    <n v="85.75"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d v="2015-08-21T12:55:13"/>
    <d v="2015-07-22T12:55:13"/>
    <b v="0"/>
    <n v="80"/>
    <b v="1"/>
    <s v="technology/makerspaces"/>
    <x v="3"/>
    <x v="40"/>
    <n v="0.93632958801498123"/>
    <n v="267"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d v="2015-09-04T10:00:00"/>
    <d v="2015-08-06T09:56:47"/>
    <b v="0"/>
    <n v="56"/>
    <b v="1"/>
    <s v="technology/makerspaces"/>
    <x v="3"/>
    <x v="40"/>
    <n v="0.95605722002461846"/>
    <n v="373.55803571428572"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d v="2015-12-09T01:59:00"/>
    <d v="2015-11-04T19:36:37"/>
    <b v="0"/>
    <n v="104"/>
    <b v="1"/>
    <s v="technology/makerspaces"/>
    <x v="3"/>
    <x v="40"/>
    <n v="0.96685082872928174"/>
    <n v="174.03846153846155"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d v="2015-05-04T16:29:34"/>
    <d v="2015-03-20T16:29:34"/>
    <b v="0"/>
    <n v="46"/>
    <b v="1"/>
    <s v="technology/makerspaces"/>
    <x v="3"/>
    <x v="40"/>
    <n v="0.81206496519721583"/>
    <n v="93.695652173913047"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d v="2015-09-25T16:00:00"/>
    <d v="2015-08-19T13:20:39"/>
    <b v="0"/>
    <n v="206"/>
    <b v="1"/>
    <s v="technology/makerspaces"/>
    <x v="3"/>
    <x v="40"/>
    <n v="0.6277657002632222"/>
    <n v="77.327718446601949"/>
    <m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d v="2016-02-10T17:13:36"/>
    <d v="2016-01-11T17:13:36"/>
    <b v="0"/>
    <n v="18"/>
    <b v="1"/>
    <s v="technology/makerspaces"/>
    <x v="3"/>
    <x v="40"/>
    <n v="0.90361445783132532"/>
    <n v="92.222222222222229"/>
    <m/>
    <m/>
  </r>
  <r>
    <n v="2668"/>
    <s v="UOttawa Makermobile"/>
    <s v="Creativity on the go! |_x000a_CrÃ©ativitÃ© en mouvement !"/>
    <n v="1000"/>
    <n v="1707"/>
    <x v="0"/>
    <s v="CA"/>
    <s v="CAD"/>
    <n v="1447079520"/>
    <n v="1443449265"/>
    <d v="2015-11-09T09:32:00"/>
    <d v="2015-09-28T09:07:45"/>
    <b v="0"/>
    <n v="28"/>
    <b v="1"/>
    <s v="technology/makerspaces"/>
    <x v="3"/>
    <x v="40"/>
    <n v="0.58582308142940831"/>
    <n v="60.964285714285715"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d v="2016-01-09T19:51:36"/>
    <d v="2015-11-10T19:51:36"/>
    <b v="0"/>
    <n v="11"/>
    <b v="1"/>
    <s v="technology/makerspaces"/>
    <x v="3"/>
    <x v="40"/>
    <n v="0.79920079920079923"/>
    <n v="91"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d v="2014-07-28T19:29:40"/>
    <d v="2014-06-30T19:29:40"/>
    <b v="1"/>
    <n v="60"/>
    <b v="0"/>
    <s v="technology/makerspaces"/>
    <x v="3"/>
    <x v="40"/>
    <n v="15.586372745490982"/>
    <n v="41.583333333333336"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d v="2014-12-19T14:38:00"/>
    <d v="2014-11-19T12:58:36"/>
    <b v="1"/>
    <n v="84"/>
    <b v="0"/>
    <s v="technology/makerspaces"/>
    <x v="3"/>
    <x v="40"/>
    <n v="8.8152327221438647"/>
    <n v="33.761904761904759"/>
    <m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d v="2015-12-28T01:00:00"/>
    <d v="2015-12-06T16:13:10"/>
    <b v="1"/>
    <n v="47"/>
    <b v="0"/>
    <s v="technology/makerspaces"/>
    <x v="3"/>
    <x v="40"/>
    <n v="3.0129557095510697"/>
    <n v="70.61702127659575"/>
    <m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d v="2014-10-29T17:45:00"/>
    <d v="2014-09-30T07:59:59"/>
    <b v="1"/>
    <n v="66"/>
    <b v="0"/>
    <s v="technology/makerspaces"/>
    <x v="3"/>
    <x v="40"/>
    <n v="3.6258158085569252"/>
    <n v="167.15151515151516"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d v="2016-07-04T23:59:00"/>
    <d v="2016-06-08T10:11:10"/>
    <b v="1"/>
    <n v="171"/>
    <b v="0"/>
    <s v="technology/makerspaces"/>
    <x v="3"/>
    <x v="40"/>
    <n v="1.5913430935709738"/>
    <n v="128.61988304093566"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d v="2014-11-10T16:34:49"/>
    <d v="2014-10-11T15:34:49"/>
    <b v="1"/>
    <n v="29"/>
    <b v="0"/>
    <s v="technology/makerspaces"/>
    <x v="3"/>
    <x v="40"/>
    <n v="13.178703215603585"/>
    <n v="65.41379310344827"/>
    <m/>
    <m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d v="2016-05-22T09:59:34"/>
    <d v="2016-04-22T09:59:34"/>
    <b v="0"/>
    <n v="9"/>
    <b v="0"/>
    <s v="technology/makerspaces"/>
    <x v="3"/>
    <x v="40"/>
    <n v="1.9848771266540643"/>
    <n v="117.55555555555556"/>
    <m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d v="2014-07-02T19:42:23"/>
    <d v="2014-06-02T19:42:23"/>
    <b v="0"/>
    <n v="27"/>
    <b v="0"/>
    <s v="technology/makerspaces"/>
    <x v="3"/>
    <x v="40"/>
    <n v="5.7101024890190333"/>
    <n v="126.48148148148148"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d v="2015-09-24T14:09:25"/>
    <d v="2015-08-25T14:09:25"/>
    <b v="0"/>
    <n v="2"/>
    <b v="0"/>
    <s v="technology/makerspaces"/>
    <x v="3"/>
    <x v="40"/>
    <n v="7272.727272727273"/>
    <n v="550"/>
    <m/>
    <m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d v="2015-02-27T19:01:34"/>
    <d v="2015-01-28T19:01:34"/>
    <b v="0"/>
    <n v="3"/>
    <b v="0"/>
    <s v="technology/makerspaces"/>
    <x v="3"/>
    <x v="40"/>
    <n v="303.030303030303"/>
    <n v="44"/>
    <m/>
    <m/>
  </r>
  <r>
    <n v="2680"/>
    <s v="iHeart Pillow"/>
    <s v="iHeartPillow, Connecting loved ones"/>
    <n v="32000"/>
    <n v="276"/>
    <x v="2"/>
    <s v="ES"/>
    <s v="EUR"/>
    <n v="1459915491"/>
    <n v="1457327091"/>
    <d v="2016-04-05T23:04:51"/>
    <d v="2016-03-07T00:04:51"/>
    <b v="0"/>
    <n v="4"/>
    <b v="0"/>
    <s v="technology/makerspaces"/>
    <x v="3"/>
    <x v="40"/>
    <n v="115.94202898550725"/>
    <n v="69"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d v="2013-09-06T14:00:00"/>
    <d v="2013-08-07T08:03:18"/>
    <b v="0"/>
    <n v="269"/>
    <b v="1"/>
    <s v="technology/hardware"/>
    <x v="3"/>
    <x v="33"/>
    <n v="6.8399452804377564E-2"/>
    <n v="40.762081784386616"/>
    <m/>
    <m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d v="2014-11-22T00:59:00"/>
    <d v="2014-10-20T15:55:40"/>
    <b v="0"/>
    <n v="20"/>
    <b v="0"/>
    <s v="food/food trucks"/>
    <x v="2"/>
    <x v="8"/>
    <n v="3.5335689045936394"/>
    <n v="84.9"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d v="2015-03-01T13:07:20"/>
    <d v="2015-01-30T13:07:20"/>
    <b v="0"/>
    <n v="3"/>
    <b v="0"/>
    <s v="food/food trucks"/>
    <x v="2"/>
    <x v="8"/>
    <n v="416.66666666666669"/>
    <n v="12"/>
    <m/>
    <m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d v="2014-08-09T16:57:05"/>
    <d v="2014-06-30T16:57:05"/>
    <b v="0"/>
    <n v="4"/>
    <b v="0"/>
    <s v="food/food trucks"/>
    <x v="2"/>
    <x v="8"/>
    <n v="87.5"/>
    <n v="200"/>
    <m/>
    <m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d v="2015-04-27T10:42:10"/>
    <d v="2015-02-26T11:42:10"/>
    <b v="0"/>
    <n v="1"/>
    <b v="0"/>
    <s v="food/food trucks"/>
    <x v="2"/>
    <x v="8"/>
    <n v="5000"/>
    <n v="10"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d v="2014-09-30T18:23:43"/>
    <d v="2014-09-10T18:23:43"/>
    <b v="0"/>
    <n v="0"/>
    <b v="0"/>
    <s v="food/food trucks"/>
    <x v="2"/>
    <x v="8"/>
    <s v="N/A"/>
    <s v="N/A"/>
    <m/>
    <m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d v="2015-06-29T10:21:58"/>
    <d v="2015-05-30T10:21:58"/>
    <b v="0"/>
    <n v="0"/>
    <b v="0"/>
    <s v="food/food trucks"/>
    <x v="2"/>
    <x v="8"/>
    <s v="N/A"/>
    <s v="N/A"/>
    <m/>
    <m/>
  </r>
  <r>
    <n v="2688"/>
    <s v="Mac N Cheez Food Truck"/>
    <s v="The amazing gourmet Mac N Cheez Food Truck Campaigne!"/>
    <n v="50000"/>
    <n v="74"/>
    <x v="2"/>
    <s v="US"/>
    <s v="USD"/>
    <n v="1424746800"/>
    <n v="1422067870"/>
    <d v="2015-02-23T22:00:00"/>
    <d v="2015-01-23T21:51:10"/>
    <b v="0"/>
    <n v="14"/>
    <b v="0"/>
    <s v="food/food trucks"/>
    <x v="2"/>
    <x v="8"/>
    <n v="675.67567567567562"/>
    <n v="5.2857142857142856"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d v="2016-07-30T18:04:50"/>
    <d v="2016-06-30T18:04:50"/>
    <b v="0"/>
    <n v="1"/>
    <b v="0"/>
    <s v="food/food trucks"/>
    <x v="2"/>
    <x v="8"/>
    <n v="35000"/>
    <n v="1"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d v="2015-06-02T21:31:16"/>
    <d v="2015-04-18T21:31:16"/>
    <b v="0"/>
    <n v="118"/>
    <b v="0"/>
    <s v="food/food trucks"/>
    <x v="2"/>
    <x v="8"/>
    <n v="9.3174935942231532"/>
    <n v="72.762711864406782"/>
    <m/>
    <m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d v="2015-05-10T12:22:37"/>
    <d v="2015-03-26T12:22:37"/>
    <b v="0"/>
    <n v="2"/>
    <b v="0"/>
    <s v="food/food trucks"/>
    <x v="2"/>
    <x v="8"/>
    <n v="1857.1428571428571"/>
    <n v="17.5"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d v="2015-03-25T02:01:00"/>
    <d v="2015-02-23T03:01:00"/>
    <b v="0"/>
    <n v="1"/>
    <b v="0"/>
    <s v="food/food trucks"/>
    <x v="2"/>
    <x v="8"/>
    <n v="140"/>
    <n v="25"/>
    <m/>
    <m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d v="2014-08-12T22:19:26"/>
    <d v="2014-07-13T22:19:26"/>
    <b v="0"/>
    <n v="3"/>
    <b v="0"/>
    <s v="food/food trucks"/>
    <x v="2"/>
    <x v="8"/>
    <n v="125"/>
    <n v="13.333333333333334"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d v="2014-09-25T22:22:19"/>
    <d v="2014-08-26T22:22:19"/>
    <b v="0"/>
    <n v="1"/>
    <b v="0"/>
    <s v="food/food trucks"/>
    <x v="2"/>
    <x v="8"/>
    <n v="30000"/>
    <n v="1"/>
    <m/>
    <m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d v="2015-04-13T22:21:58"/>
    <d v="2015-02-12T23:21:58"/>
    <b v="0"/>
    <n v="3"/>
    <b v="0"/>
    <s v="food/food trucks"/>
    <x v="2"/>
    <x v="8"/>
    <n v="211.26760563380282"/>
    <n v="23.666666666666668"/>
    <m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d v="2014-12-25T15:16:00"/>
    <d v="2014-11-21T15:16:00"/>
    <b v="0"/>
    <n v="38"/>
    <b v="0"/>
    <s v="food/food trucks"/>
    <x v="2"/>
    <x v="8"/>
    <n v="17.699115044247787"/>
    <n v="89.21052631578948"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d v="2015-08-02T17:00:00"/>
    <d v="2015-07-02T17:33:43"/>
    <b v="0"/>
    <n v="52"/>
    <b v="0"/>
    <s v="food/food trucks"/>
    <x v="2"/>
    <x v="8"/>
    <n v="3.7947533410328327"/>
    <n v="116.55769230769231"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d v="2014-06-27T16:33:28"/>
    <d v="2014-05-28T16:33:28"/>
    <b v="0"/>
    <n v="2"/>
    <b v="0"/>
    <s v="food/food trucks"/>
    <x v="2"/>
    <x v="8"/>
    <n v="307.57400999615533"/>
    <n v="13.005000000000001"/>
    <m/>
    <m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d v="2014-08-08T16:31:03"/>
    <d v="2014-07-09T16:31:03"/>
    <b v="0"/>
    <n v="0"/>
    <b v="0"/>
    <s v="food/food trucks"/>
    <x v="2"/>
    <x v="8"/>
    <s v="N/A"/>
    <s v="N/A"/>
    <m/>
    <m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d v="2014-09-18T15:59:32"/>
    <d v="2014-08-19T15:59:32"/>
    <b v="0"/>
    <n v="4"/>
    <b v="0"/>
    <s v="food/food trucks"/>
    <x v="2"/>
    <x v="8"/>
    <n v="142.84285714285716"/>
    <n v="17.5"/>
    <m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d v="2017-04-05T13:14:37"/>
    <d v="2017-03-06T14:14:37"/>
    <b v="1"/>
    <n v="26"/>
    <b v="0"/>
    <s v="theater/spaces"/>
    <x v="1"/>
    <x v="6"/>
    <n v="2.9061319383900028"/>
    <n v="132.34615384615384"/>
    <m/>
    <m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d v="2017-03-22T10:33:50"/>
    <d v="2017-01-21T11:33:50"/>
    <b v="0"/>
    <n v="45"/>
    <b v="0"/>
    <s v="theater/spaces"/>
    <x v="1"/>
    <x v="6"/>
    <n v="0.96385542168674698"/>
    <n v="922.22222222222217"/>
    <m/>
    <m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d v="2017-04-05T14:41:54"/>
    <d v="2017-02-21T15:41:54"/>
    <b v="0"/>
    <n v="7"/>
    <b v="0"/>
    <s v="theater/spaces"/>
    <x v="1"/>
    <x v="6"/>
    <n v="16.593886462882097"/>
    <n v="163.57142857142858"/>
    <m/>
    <m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d v="2017-03-24T15:59:18"/>
    <d v="2017-02-07T16:59:18"/>
    <b v="0"/>
    <n v="8"/>
    <b v="0"/>
    <s v="theater/spaces"/>
    <x v="1"/>
    <x v="6"/>
    <n v="9.4882116158711902"/>
    <n v="217.375"/>
    <m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d v="2014-10-16T01:59:00"/>
    <d v="2014-09-17T02:04:43"/>
    <b v="1"/>
    <n v="263"/>
    <b v="1"/>
    <s v="theater/spaces"/>
    <x v="1"/>
    <x v="6"/>
    <n v="0.89049460614695708"/>
    <n v="149.44486692015209"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d v="2013-05-27T01:59:00"/>
    <d v="2013-04-27T13:47:23"/>
    <b v="1"/>
    <n v="394"/>
    <b v="1"/>
    <s v="theater/spaces"/>
    <x v="1"/>
    <x v="6"/>
    <n v="0.28502645579934421"/>
    <n v="71.237487309644663"/>
    <m/>
    <m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d v="2016-07-21T11:45:26"/>
    <d v="2016-05-22T11:45:26"/>
    <b v="1"/>
    <n v="1049"/>
    <b v="1"/>
    <s v="theater/spaces"/>
    <x v="1"/>
    <x v="6"/>
    <n v="0.42878824228336598"/>
    <n v="44.464318398474738"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d v="2016-10-03T22:59:00"/>
    <d v="2016-08-29T22:35:41"/>
    <b v="1"/>
    <n v="308"/>
    <b v="1"/>
    <s v="theater/spaces"/>
    <x v="1"/>
    <x v="6"/>
    <n v="0.98419384682006972"/>
    <n v="164.94480519480518"/>
    <m/>
    <m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d v="2014-08-08T21:00:00"/>
    <d v="2014-07-08T00:30:28"/>
    <b v="1"/>
    <n v="1088"/>
    <b v="1"/>
    <s v="theater/spaces"/>
    <x v="1"/>
    <x v="6"/>
    <n v="0.64977110188508336"/>
    <n v="84.871516544117654"/>
    <m/>
    <m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d v="2014-06-20T17:01:00"/>
    <d v="2014-05-21T12:53:10"/>
    <b v="1"/>
    <n v="73"/>
    <b v="1"/>
    <s v="theater/spaces"/>
    <x v="1"/>
    <x v="6"/>
    <n v="0.99288979177247338"/>
    <n v="53.945205479452056"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d v="2013-07-13T13:00:00"/>
    <d v="2013-06-06T20:29:20"/>
    <b v="1"/>
    <n v="143"/>
    <b v="1"/>
    <s v="theater/spaces"/>
    <x v="1"/>
    <x v="6"/>
    <n v="0.7611403265983947"/>
    <n v="50.531468531468533"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d v="2015-12-24T10:41:24"/>
    <d v="2015-11-14T10:41:24"/>
    <b v="1"/>
    <n v="1420"/>
    <b v="1"/>
    <s v="theater/spaces"/>
    <x v="1"/>
    <x v="6"/>
    <n v="0.97807801150219742"/>
    <n v="108.00140845070422"/>
    <m/>
    <m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d v="2016-10-14T18:00:00"/>
    <d v="2016-09-16T10:43:16"/>
    <b v="1"/>
    <n v="305"/>
    <b v="1"/>
    <s v="theater/spaces"/>
    <x v="1"/>
    <x v="6"/>
    <n v="0.85943140018563713"/>
    <n v="95.373770491803285"/>
    <m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d v="2016-02-21T04:33:48"/>
    <d v="2016-01-18T04:33:48"/>
    <b v="1"/>
    <n v="551"/>
    <b v="1"/>
    <s v="theater/spaces"/>
    <x v="1"/>
    <x v="6"/>
    <n v="0.37789693427962928"/>
    <n v="57.631016333938291"/>
    <m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d v="2015-10-08T02:59:53"/>
    <d v="2015-09-08T02:59:53"/>
    <b v="1"/>
    <n v="187"/>
    <b v="1"/>
    <s v="theater/spaces"/>
    <x v="1"/>
    <x v="6"/>
    <n v="0.83347155069882417"/>
    <n v="64.160481283422456"/>
    <m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d v="2014-12-06T17:57:29"/>
    <d v="2014-10-22T16:57:29"/>
    <b v="1"/>
    <n v="325"/>
    <b v="1"/>
    <s v="theater/spaces"/>
    <x v="1"/>
    <x v="6"/>
    <n v="0.83261173649503761"/>
    <n v="92.387692307692305"/>
    <m/>
    <m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d v="2016-05-03T18:00:00"/>
    <d v="2016-04-05T09:19:05"/>
    <b v="1"/>
    <n v="148"/>
    <b v="1"/>
    <s v="theater/spaces"/>
    <x v="1"/>
    <x v="6"/>
    <n v="0.96540627514078836"/>
    <n v="125.97972972972973"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d v="2016-04-17T18:44:54"/>
    <d v="2016-02-17T19:44:54"/>
    <b v="0"/>
    <n v="69"/>
    <b v="1"/>
    <s v="theater/spaces"/>
    <x v="1"/>
    <x v="6"/>
    <n v="0.91883614088820831"/>
    <n v="94.637681159420296"/>
    <m/>
    <m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d v="2016-11-11T07:10:53"/>
    <d v="2016-10-12T06:10:53"/>
    <b v="0"/>
    <n v="173"/>
    <b v="1"/>
    <s v="theater/spaces"/>
    <x v="1"/>
    <x v="6"/>
    <n v="0.8465680132741864"/>
    <n v="170.69942196531792"/>
    <m/>
    <m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d v="2015-02-16T23:59:00"/>
    <d v="2015-01-22T17:11:58"/>
    <b v="0"/>
    <n v="18"/>
    <b v="1"/>
    <s v="theater/plays"/>
    <x v="1"/>
    <x v="7"/>
    <n v="0.83333333333333337"/>
    <n v="66.666666666666671"/>
    <m/>
    <m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d v="2015-06-12T15:00:00"/>
    <d v="2015-05-12T00:01:56"/>
    <b v="1"/>
    <n v="1637"/>
    <b v="1"/>
    <s v="technology/hardware"/>
    <x v="3"/>
    <x v="33"/>
    <n v="0.26169167011623867"/>
    <n v="128.38790470372632"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d v="2017-01-29T15:34:13"/>
    <d v="2016-11-30T15:34:13"/>
    <b v="0"/>
    <n v="185"/>
    <b v="1"/>
    <s v="technology/hardware"/>
    <x v="3"/>
    <x v="33"/>
    <n v="0.39597687495050288"/>
    <n v="68.254054054054052"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d v="2014-12-31T16:08:08"/>
    <d v="2014-11-01T15:08:08"/>
    <b v="0"/>
    <n v="176"/>
    <b v="1"/>
    <s v="technology/hardware"/>
    <x v="3"/>
    <x v="33"/>
    <n v="0.71403070332024277"/>
    <n v="95.48863636363636"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d v="2015-08-15T02:50:59"/>
    <d v="2015-07-14T02:50:59"/>
    <b v="0"/>
    <n v="1019"/>
    <b v="1"/>
    <s v="technology/hardware"/>
    <x v="3"/>
    <x v="33"/>
    <n v="0.33684187539580285"/>
    <n v="7.1902649656526005"/>
    <m/>
    <m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d v="2017-03-01T12:52:15"/>
    <d v="2017-01-10T12:52:15"/>
    <b v="0"/>
    <n v="113"/>
    <b v="1"/>
    <s v="technology/hardware"/>
    <x v="3"/>
    <x v="33"/>
    <n v="0.6918380407146687"/>
    <n v="511.65486725663715"/>
    <m/>
    <m/>
  </r>
  <r>
    <n v="2726"/>
    <s v="Krimston TWO - Dual SIM case for iPhone"/>
    <s v="Krimston TWO: iPhone Dual SIM Case"/>
    <n v="100000"/>
    <n v="105745"/>
    <x v="0"/>
    <s v="US"/>
    <s v="USD"/>
    <n v="1461333311"/>
    <n v="1458741311"/>
    <d v="2016-04-22T08:55:11"/>
    <d v="2016-03-23T08:55:11"/>
    <b v="0"/>
    <n v="404"/>
    <b v="1"/>
    <s v="technology/hardware"/>
    <x v="3"/>
    <x v="33"/>
    <n v="0.94567119012719281"/>
    <n v="261.74504950495049"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d v="2015-08-07T11:14:23"/>
    <d v="2015-07-13T11:14:23"/>
    <b v="0"/>
    <n v="707"/>
    <b v="1"/>
    <s v="technology/hardware"/>
    <x v="3"/>
    <x v="33"/>
    <n v="0.20275339105046533"/>
    <n v="69.760961810466767"/>
    <m/>
    <m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d v="2015-12-30T09:23:54"/>
    <d v="2015-11-25T09:23:54"/>
    <b v="0"/>
    <n v="392"/>
    <b v="1"/>
    <s v="technology/hardware"/>
    <x v="3"/>
    <x v="33"/>
    <n v="0.49547466472881019"/>
    <n v="77.229591836734699"/>
    <m/>
    <m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d v="2015-05-01T00:46:37"/>
    <d v="2015-04-01T00:46:37"/>
    <b v="0"/>
    <n v="23"/>
    <b v="1"/>
    <s v="technology/hardware"/>
    <x v="3"/>
    <x v="33"/>
    <n v="0.9574875526618154"/>
    <n v="340.56521739130437"/>
    <m/>
    <m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d v="2013-04-22T07:59:35"/>
    <d v="2013-03-18T07:59:35"/>
    <b v="0"/>
    <n v="682"/>
    <b v="1"/>
    <s v="technology/hardware"/>
    <x v="3"/>
    <x v="33"/>
    <n v="0.58722447482014073"/>
    <n v="67.417903225806455"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d v="2014-10-17T23:00:00"/>
    <d v="2014-08-21T07:37:02"/>
    <b v="0"/>
    <n v="37"/>
    <b v="1"/>
    <s v="technology/hardware"/>
    <x v="3"/>
    <x v="33"/>
    <n v="0.95874213032501354"/>
    <n v="845.70270270270271"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d v="2013-05-27T19:00:00"/>
    <d v="2013-04-25T14:23:48"/>
    <b v="0"/>
    <n v="146"/>
    <b v="1"/>
    <s v="technology/hardware"/>
    <x v="3"/>
    <x v="33"/>
    <n v="0.84566596194503174"/>
    <n v="97.191780821917803"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d v="2015-04-10T00:32:54"/>
    <d v="2015-02-09T01:32:54"/>
    <b v="0"/>
    <n v="119"/>
    <b v="1"/>
    <s v="technology/hardware"/>
    <x v="3"/>
    <x v="33"/>
    <n v="0.92990384794212277"/>
    <n v="451.84033613445376"/>
    <m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d v="2016-10-13T16:59:00"/>
    <d v="2016-09-13T11:03:12"/>
    <b v="0"/>
    <n v="163"/>
    <b v="1"/>
    <s v="technology/hardware"/>
    <x v="3"/>
    <x v="33"/>
    <n v="4.4241914790072115E-5"/>
    <n v="138.66871165644173"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d v="2013-03-13T15:00:00"/>
    <d v="2013-02-10T21:54:10"/>
    <b v="0"/>
    <n v="339"/>
    <b v="1"/>
    <s v="technology/hardware"/>
    <x v="3"/>
    <x v="33"/>
    <n v="0.1022354113475854"/>
    <n v="21.640147492625371"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d v="2014-04-23T10:59:33"/>
    <d v="2014-03-24T10:59:33"/>
    <b v="0"/>
    <n v="58"/>
    <b v="1"/>
    <s v="technology/hardware"/>
    <x v="3"/>
    <x v="33"/>
    <n v="0.8136696501220505"/>
    <n v="169.51724137931035"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d v="2014-01-15T14:00:00"/>
    <d v="2013-12-03T17:01:27"/>
    <b v="0"/>
    <n v="456"/>
    <b v="1"/>
    <s v="technology/hardware"/>
    <x v="3"/>
    <x v="33"/>
    <n v="0.40640362056857487"/>
    <n v="161.88210526315791"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d v="2016-11-05T22:26:44"/>
    <d v="2016-09-06T22:26:44"/>
    <b v="0"/>
    <n v="15"/>
    <b v="1"/>
    <s v="technology/hardware"/>
    <x v="3"/>
    <x v="33"/>
    <n v="0.67594970934162502"/>
    <n v="493.13333333333333"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d v="2014-05-05T16:18:37"/>
    <d v="2014-03-21T16:18:37"/>
    <b v="0"/>
    <n v="191"/>
    <b v="1"/>
    <s v="technology/hardware"/>
    <x v="3"/>
    <x v="33"/>
    <n v="0.26035502958579881"/>
    <n v="22.120418848167539"/>
    <m/>
    <m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d v="2015-03-11T18:45:52"/>
    <d v="2015-02-09T19:45:52"/>
    <b v="0"/>
    <n v="17"/>
    <b v="1"/>
    <s v="technology/hardware"/>
    <x v="3"/>
    <x v="33"/>
    <n v="0.967741935483871"/>
    <n v="18.235294117647058"/>
    <m/>
    <m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d v="2014-10-19T21:07:00"/>
    <d v="2014-09-29T10:46:42"/>
    <b v="0"/>
    <n v="4"/>
    <b v="0"/>
    <s v="publishing/children's books"/>
    <x v="4"/>
    <x v="41"/>
    <n v="228.57142857142858"/>
    <n v="8.75"/>
    <m/>
    <m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d v="2012-05-15T12:16:27"/>
    <d v="2012-05-01T12:16:27"/>
    <b v="0"/>
    <n v="18"/>
    <b v="0"/>
    <s v="publishing/children's books"/>
    <x v="4"/>
    <x v="41"/>
    <n v="3.4199726402188784"/>
    <n v="40.611111111111114"/>
    <m/>
    <m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d v="2016-10-19T02:53:27"/>
    <d v="2016-09-19T02:53:27"/>
    <b v="0"/>
    <n v="0"/>
    <b v="0"/>
    <s v="publishing/children's books"/>
    <x v="4"/>
    <x v="41"/>
    <s v="N/A"/>
    <s v="N/A"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d v="2012-02-28T20:29:58"/>
    <d v="2012-01-29T20:29:58"/>
    <b v="0"/>
    <n v="22"/>
    <b v="0"/>
    <s v="publishing/children's books"/>
    <x v="4"/>
    <x v="41"/>
    <n v="19.161676646706585"/>
    <n v="37.954545454545453"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d v="2012-07-14T18:42:48"/>
    <d v="2012-05-15T18:42:48"/>
    <b v="0"/>
    <n v="49"/>
    <b v="0"/>
    <s v="publishing/children's books"/>
    <x v="4"/>
    <x v="41"/>
    <n v="4.5688178183894914"/>
    <n v="35.734693877551024"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d v="2014-08-29T13:45:11"/>
    <d v="2014-07-30T13:45:11"/>
    <b v="0"/>
    <n v="19"/>
    <b v="0"/>
    <s v="publishing/children's books"/>
    <x v="4"/>
    <x v="41"/>
    <n v="3.7453183520599249"/>
    <n v="42.157894736842103"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d v="2012-06-15T22:10:00"/>
    <d v="2012-05-15T10:33:17"/>
    <b v="0"/>
    <n v="4"/>
    <b v="0"/>
    <s v="publishing/children's books"/>
    <x v="4"/>
    <x v="41"/>
    <n v="3.5714285714285716"/>
    <n v="35"/>
    <m/>
    <m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d v="2016-09-02T12:03:22"/>
    <d v="2016-08-03T12:03:22"/>
    <b v="0"/>
    <n v="4"/>
    <b v="0"/>
    <s v="publishing/children's books"/>
    <x v="4"/>
    <x v="41"/>
    <n v="94.339622641509436"/>
    <n v="13.25"/>
    <m/>
    <m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d v="2015-04-04T13:10:37"/>
    <d v="2015-03-05T14:10:37"/>
    <b v="0"/>
    <n v="2"/>
    <b v="0"/>
    <s v="publishing/children's books"/>
    <x v="4"/>
    <x v="41"/>
    <n v="90.909090909090907"/>
    <n v="55"/>
    <m/>
    <m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d v="2012-06-30T15:00:00"/>
    <d v="2012-06-18T16:35:45"/>
    <b v="0"/>
    <n v="0"/>
    <b v="0"/>
    <s v="publishing/children's books"/>
    <x v="4"/>
    <x v="41"/>
    <s v="N/A"/>
    <s v="N/A"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d v="2014-06-17T16:17:22"/>
    <d v="2014-04-18T16:17:22"/>
    <b v="0"/>
    <n v="0"/>
    <b v="0"/>
    <s v="publishing/children's books"/>
    <x v="4"/>
    <x v="41"/>
    <s v="N/A"/>
    <s v="N/A"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d v="2011-12-18T13:21:44"/>
    <d v="2011-11-08T13:21:44"/>
    <b v="0"/>
    <n v="14"/>
    <b v="0"/>
    <s v="publishing/children's books"/>
    <x v="4"/>
    <x v="41"/>
    <n v="8.7272727272727266"/>
    <n v="39.285714285714285"/>
    <m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d v="2012-08-26T16:37:03"/>
    <d v="2012-07-27T16:37:03"/>
    <b v="0"/>
    <n v="8"/>
    <b v="0"/>
    <s v="publishing/children's books"/>
    <x v="4"/>
    <x v="41"/>
    <n v="5.2631578947368425"/>
    <n v="47.5"/>
    <m/>
    <m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d v="2014-09-11T10:15:51"/>
    <d v="2014-08-12T10:15:51"/>
    <b v="0"/>
    <n v="0"/>
    <b v="0"/>
    <s v="publishing/children's books"/>
    <x v="4"/>
    <x v="41"/>
    <s v="N/A"/>
    <s v="N/A"/>
    <m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d v="2015-04-08T13:58:47"/>
    <d v="2015-03-09T13:58:47"/>
    <b v="0"/>
    <n v="15"/>
    <b v="0"/>
    <s v="publishing/children's books"/>
    <x v="4"/>
    <x v="41"/>
    <n v="1.9230769230769231"/>
    <n v="17.333333333333332"/>
    <m/>
    <m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d v="2014-01-11T16:36:41"/>
    <d v="2013-12-12T16:36:41"/>
    <b v="0"/>
    <n v="33"/>
    <b v="0"/>
    <s v="publishing/children's books"/>
    <x v="4"/>
    <x v="41"/>
    <n v="9.5419847328244281"/>
    <n v="31.757575757575758"/>
    <m/>
    <m/>
  </r>
  <r>
    <n v="2757"/>
    <s v="C is for Crooked"/>
    <s v="A children's letter book that Lampoons Hillary Clinton"/>
    <n v="1500"/>
    <n v="10"/>
    <x v="2"/>
    <s v="US"/>
    <s v="USD"/>
    <n v="1470498332"/>
    <n v="1469202332"/>
    <d v="2016-08-06T10:45:32"/>
    <d v="2016-07-22T10:45:32"/>
    <b v="0"/>
    <n v="2"/>
    <b v="0"/>
    <s v="publishing/children's books"/>
    <x v="4"/>
    <x v="41"/>
    <n v="150"/>
    <n v="5"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d v="2016-10-10T05:36:23"/>
    <d v="2016-09-26T05:36:23"/>
    <b v="0"/>
    <n v="6"/>
    <b v="0"/>
    <s v="publishing/children's books"/>
    <x v="4"/>
    <x v="41"/>
    <n v="8.5470085470085468"/>
    <n v="39"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d v="2016-07-16T03:47:46"/>
    <d v="2016-06-03T03:47:46"/>
    <b v="0"/>
    <n v="2"/>
    <b v="0"/>
    <s v="publishing/children's books"/>
    <x v="4"/>
    <x v="41"/>
    <n v="9.5238095238095237"/>
    <n v="52.5"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d v="2013-06-20T06:04:18"/>
    <d v="2013-05-21T06:04:18"/>
    <b v="0"/>
    <n v="0"/>
    <b v="0"/>
    <s v="publishing/children's books"/>
    <x v="4"/>
    <x v="41"/>
    <s v="N/A"/>
    <s v="N/A"/>
    <m/>
    <m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d v="2013-01-02T20:31:33"/>
    <d v="2012-12-03T20:31:33"/>
    <b v="0"/>
    <n v="4"/>
    <b v="0"/>
    <s v="publishing/children's books"/>
    <x v="4"/>
    <x v="41"/>
    <n v="138.88888888888889"/>
    <n v="9"/>
    <m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d v="2012-03-18T18:53:15"/>
    <d v="2012-01-18T19:53:15"/>
    <b v="0"/>
    <n v="1"/>
    <b v="0"/>
    <s v="publishing/children's books"/>
    <x v="4"/>
    <x v="41"/>
    <n v="130"/>
    <n v="25"/>
    <m/>
    <m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d v="2013-05-24T08:54:44"/>
    <d v="2013-04-09T08:54:44"/>
    <b v="0"/>
    <n v="3"/>
    <b v="0"/>
    <s v="publishing/children's books"/>
    <x v="4"/>
    <x v="41"/>
    <n v="437.77777777777777"/>
    <n v="30"/>
    <m/>
    <m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d v="2012-05-30T14:00:00"/>
    <d v="2012-05-01T02:00:31"/>
    <b v="0"/>
    <n v="4"/>
    <b v="0"/>
    <s v="publishing/children's books"/>
    <x v="4"/>
    <x v="41"/>
    <n v="88.888888888888886"/>
    <n v="11.25"/>
    <m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d v="2012-10-28T08:53:48"/>
    <d v="2012-10-12T08:53:48"/>
    <b v="0"/>
    <n v="0"/>
    <b v="0"/>
    <s v="publishing/children's books"/>
    <x v="4"/>
    <x v="41"/>
    <s v="N/A"/>
    <s v="N/A"/>
    <m/>
    <m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d v="2011-08-11T11:01:58"/>
    <d v="2011-07-12T11:01:58"/>
    <b v="0"/>
    <n v="4"/>
    <b v="0"/>
    <s v="publishing/children's books"/>
    <x v="4"/>
    <x v="41"/>
    <n v="50"/>
    <n v="25"/>
    <m/>
    <m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d v="2015-08-16T18:00:50"/>
    <d v="2015-06-17T18:00:50"/>
    <b v="0"/>
    <n v="3"/>
    <b v="0"/>
    <s v="publishing/children's books"/>
    <x v="4"/>
    <x v="41"/>
    <n v="117.64705882352941"/>
    <n v="11.333333333333334"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d v="2012-03-29T08:45:23"/>
    <d v="2012-02-28T09:45:23"/>
    <b v="0"/>
    <n v="34"/>
    <b v="0"/>
    <s v="publishing/children's books"/>
    <x v="4"/>
    <x v="41"/>
    <n v="6.9860279441117763"/>
    <n v="29.470588235294116"/>
    <m/>
    <m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d v="2014-06-05T14:49:50"/>
    <d v="2014-04-16T14:49:50"/>
    <b v="0"/>
    <n v="2"/>
    <b v="0"/>
    <s v="publishing/children's books"/>
    <x v="4"/>
    <x v="41"/>
    <n v="400"/>
    <n v="1"/>
    <m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d v="2014-03-18T10:55:30"/>
    <d v="2014-02-16T11:55:30"/>
    <b v="0"/>
    <n v="33"/>
    <b v="0"/>
    <s v="publishing/children's books"/>
    <x v="4"/>
    <x v="41"/>
    <n v="9.6049945971905384"/>
    <n v="63.098484848484851"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d v="2013-02-01T12:00:00"/>
    <d v="2012-12-14T07:45:40"/>
    <b v="0"/>
    <n v="0"/>
    <b v="0"/>
    <s v="publishing/children's books"/>
    <x v="4"/>
    <x v="41"/>
    <s v="N/A"/>
    <s v="N/A"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d v="2013-10-05T15:51:34"/>
    <d v="2013-09-20T15:51:34"/>
    <b v="0"/>
    <n v="0"/>
    <b v="0"/>
    <s v="publishing/children's books"/>
    <x v="4"/>
    <x v="41"/>
    <s v="N/A"/>
    <s v="N/A"/>
    <m/>
    <m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d v="2016-04-24T15:45:21"/>
    <d v="2016-04-14T15:45:21"/>
    <b v="0"/>
    <n v="1"/>
    <b v="0"/>
    <s v="publishing/children's books"/>
    <x v="4"/>
    <x v="41"/>
    <n v="530"/>
    <n v="1"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d v="2013-03-07T22:02:08"/>
    <d v="2013-02-05T22:02:08"/>
    <b v="0"/>
    <n v="13"/>
    <b v="0"/>
    <s v="publishing/children's books"/>
    <x v="4"/>
    <x v="41"/>
    <n v="7.0175438596491224"/>
    <n v="43.846153846153847"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d v="2011-12-15T19:19:14"/>
    <d v="2011-11-15T19:19:14"/>
    <b v="0"/>
    <n v="2"/>
    <b v="0"/>
    <s v="publishing/children's books"/>
    <x v="4"/>
    <x v="41"/>
    <n v="33.333333333333336"/>
    <n v="75"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d v="2015-06-12T02:07:56"/>
    <d v="2015-05-12T02:07:56"/>
    <b v="0"/>
    <n v="36"/>
    <b v="0"/>
    <s v="publishing/children's books"/>
    <x v="4"/>
    <x v="41"/>
    <n v="12.688821752265861"/>
    <n v="45.972222222222221"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d v="2015-07-17T11:03:24"/>
    <d v="2015-06-17T11:03:24"/>
    <b v="0"/>
    <n v="1"/>
    <b v="0"/>
    <s v="publishing/children's books"/>
    <x v="4"/>
    <x v="41"/>
    <n v="300"/>
    <n v="10"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d v="2014-08-25T18:28:26"/>
    <d v="2014-07-26T18:28:26"/>
    <b v="0"/>
    <n v="15"/>
    <b v="0"/>
    <s v="publishing/children's books"/>
    <x v="4"/>
    <x v="41"/>
    <n v="3.9145907473309607"/>
    <n v="93.666666666666671"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d v="2015-11-22T10:03:41"/>
    <d v="2015-10-23T09:03:41"/>
    <b v="0"/>
    <n v="1"/>
    <b v="0"/>
    <s v="publishing/children's books"/>
    <x v="4"/>
    <x v="41"/>
    <n v="47.169811320754718"/>
    <n v="53"/>
    <m/>
    <m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d v="2017-03-10T05:44:48"/>
    <d v="2017-02-08T05:44:48"/>
    <b v="0"/>
    <n v="0"/>
    <b v="0"/>
    <s v="publishing/children's books"/>
    <x v="4"/>
    <x v="41"/>
    <s v="N/A"/>
    <s v="N/A"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d v="2015-04-23T07:50:46"/>
    <d v="2015-04-09T07:50:46"/>
    <b v="0"/>
    <n v="61"/>
    <b v="1"/>
    <s v="theater/plays"/>
    <x v="1"/>
    <x v="7"/>
    <n v="0.8733624454148472"/>
    <n v="18.770491803278688"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d v="2014-10-29T13:54:03"/>
    <d v="2014-10-08T13:54:03"/>
    <b v="0"/>
    <n v="108"/>
    <b v="1"/>
    <s v="theater/plays"/>
    <x v="1"/>
    <x v="7"/>
    <n v="0.84033613445378152"/>
    <n v="66.111111111111114"/>
    <m/>
    <m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d v="2016-08-05T16:00:00"/>
    <d v="2016-07-06T23:32:47"/>
    <b v="0"/>
    <n v="142"/>
    <b v="1"/>
    <s v="theater/plays"/>
    <x v="1"/>
    <x v="7"/>
    <n v="0.95529231944975157"/>
    <n v="36.859154929577464"/>
    <m/>
    <m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d v="2014-07-09T08:39:40"/>
    <d v="2014-06-25T08:39:40"/>
    <b v="0"/>
    <n v="74"/>
    <b v="1"/>
    <s v="theater/plays"/>
    <x v="1"/>
    <x v="7"/>
    <n v="0.84860828241683639"/>
    <n v="39.810810810810814"/>
    <m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d v="2014-07-17T23:45:52"/>
    <d v="2014-06-17T23:45:52"/>
    <b v="0"/>
    <n v="38"/>
    <b v="1"/>
    <s v="theater/plays"/>
    <x v="1"/>
    <x v="7"/>
    <n v="0.83542188805346695"/>
    <n v="31.5"/>
    <m/>
    <m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d v="2016-07-29T11:50:43"/>
    <d v="2016-06-29T11:50:43"/>
    <b v="0"/>
    <n v="20"/>
    <b v="1"/>
    <s v="theater/plays"/>
    <x v="1"/>
    <x v="7"/>
    <n v="0.97560975609756095"/>
    <n v="102.5"/>
    <m/>
    <m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d v="2015-03-11T23:00:00"/>
    <d v="2015-02-20T19:18:54"/>
    <b v="0"/>
    <n v="24"/>
    <b v="1"/>
    <s v="theater/plays"/>
    <x v="1"/>
    <x v="7"/>
    <n v="0.98846787479406917"/>
    <n v="126.45833333333333"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d v="2015-02-11T17:31:43"/>
    <d v="2015-01-12T17:31:43"/>
    <b v="0"/>
    <n v="66"/>
    <b v="1"/>
    <s v="theater/plays"/>
    <x v="1"/>
    <x v="7"/>
    <n v="0.94936708860759489"/>
    <n v="47.878787878787875"/>
    <m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d v="2016-09-08T23:00:00"/>
    <d v="2016-08-09T16:35:59"/>
    <b v="0"/>
    <n v="28"/>
    <b v="1"/>
    <s v="theater/plays"/>
    <x v="1"/>
    <x v="7"/>
    <n v="0.97560975609756095"/>
    <n v="73.214285714285708"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d v="2015-08-12T00:32:39"/>
    <d v="2015-06-28T00:32:39"/>
    <b v="0"/>
    <n v="24"/>
    <b v="1"/>
    <s v="theater/plays"/>
    <x v="1"/>
    <x v="7"/>
    <n v="0.92936802973977695"/>
    <n v="89.666666666666671"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d v="2015-07-21T05:03:25"/>
    <d v="2015-06-21T05:03:25"/>
    <b v="0"/>
    <n v="73"/>
    <b v="1"/>
    <s v="theater/plays"/>
    <x v="1"/>
    <x v="7"/>
    <n v="0.90442489881746446"/>
    <n v="151.4623287671233"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d v="2016-03-03T14:00:00"/>
    <d v="2016-02-16T11:35:59"/>
    <b v="0"/>
    <n v="3"/>
    <b v="1"/>
    <s v="theater/plays"/>
    <x v="1"/>
    <x v="7"/>
    <n v="0.66666666666666663"/>
    <n v="25"/>
    <m/>
    <m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d v="2014-06-06T18:00:00"/>
    <d v="2014-05-21T07:37:21"/>
    <b v="0"/>
    <n v="20"/>
    <b v="1"/>
    <s v="theater/plays"/>
    <x v="1"/>
    <x v="7"/>
    <n v="0.95890410958904104"/>
    <n v="36.5"/>
    <m/>
    <m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d v="2014-07-05T07:40:28"/>
    <d v="2014-06-05T07:40:28"/>
    <b v="0"/>
    <n v="21"/>
    <b v="1"/>
    <s v="theater/plays"/>
    <x v="1"/>
    <x v="7"/>
    <n v="0.86580086580086579"/>
    <n v="44"/>
    <m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d v="2014-07-08T17:34:00"/>
    <d v="2014-06-08T17:34:00"/>
    <b v="0"/>
    <n v="94"/>
    <b v="1"/>
    <s v="theater/plays"/>
    <x v="1"/>
    <x v="7"/>
    <n v="0.97423038843783372"/>
    <n v="87.357553191489373"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d v="2015-07-31T11:00:00"/>
    <d v="2015-07-16T11:12:01"/>
    <b v="0"/>
    <n v="139"/>
    <b v="1"/>
    <s v="theater/plays"/>
    <x v="1"/>
    <x v="7"/>
    <n v="0.98619329388560162"/>
    <n v="36.474820143884891"/>
    <m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d v="2016-06-17T11:00:00"/>
    <d v="2016-05-17T01:21:10"/>
    <b v="0"/>
    <n v="130"/>
    <b v="1"/>
    <s v="theater/plays"/>
    <x v="1"/>
    <x v="7"/>
    <n v="0.85737704355818334"/>
    <n v="44.859538461538463"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d v="2015-01-04T08:16:06"/>
    <d v="2014-11-05T08:16:06"/>
    <b v="0"/>
    <n v="31"/>
    <b v="1"/>
    <s v="theater/plays"/>
    <x v="1"/>
    <x v="7"/>
    <n v="0.75187969924812026"/>
    <n v="42.903225806451616"/>
    <m/>
    <m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d v="2014-10-10T06:00:00"/>
    <d v="2014-09-18T00:50:09"/>
    <b v="0"/>
    <n v="13"/>
    <b v="1"/>
    <s v="theater/plays"/>
    <x v="1"/>
    <x v="7"/>
    <n v="0.75075075075075071"/>
    <n v="51.230769230769234"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d v="2015-08-06T10:31:47"/>
    <d v="2015-07-07T10:31:47"/>
    <b v="0"/>
    <n v="90"/>
    <b v="1"/>
    <s v="theater/plays"/>
    <x v="1"/>
    <x v="7"/>
    <n v="0.98199672667757776"/>
    <n v="33.944444444444443"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d v="2015-07-15T19:00:00"/>
    <d v="2015-06-02T20:34:36"/>
    <b v="0"/>
    <n v="141"/>
    <b v="1"/>
    <s v="theater/plays"/>
    <x v="1"/>
    <x v="7"/>
    <n v="0.78155529503712384"/>
    <n v="90.744680851063833"/>
    <m/>
    <m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d v="2014-09-29T05:53:10"/>
    <d v="2014-08-30T05:53:10"/>
    <b v="0"/>
    <n v="23"/>
    <b v="1"/>
    <s v="theater/plays"/>
    <x v="1"/>
    <x v="7"/>
    <n v="0.86956521739130432"/>
    <n v="50"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d v="2015-08-22T07:07:53"/>
    <d v="2015-07-28T07:07:53"/>
    <b v="0"/>
    <n v="18"/>
    <b v="1"/>
    <s v="theater/plays"/>
    <x v="1"/>
    <x v="7"/>
    <n v="0.90909090909090906"/>
    <n v="24.444444444444443"/>
    <m/>
    <m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d v="2015-08-05T06:00:00"/>
    <d v="2015-06-30T01:24:50"/>
    <b v="0"/>
    <n v="76"/>
    <b v="1"/>
    <s v="theater/plays"/>
    <x v="1"/>
    <x v="7"/>
    <n v="0.89206066012488849"/>
    <n v="44.25"/>
    <m/>
    <m/>
  </r>
  <r>
    <n v="2807"/>
    <s v="The Commission Theatre Co."/>
    <s v="Bringing Shakespeare back to the Playwrights"/>
    <n v="5000"/>
    <n v="6300"/>
    <x v="0"/>
    <s v="US"/>
    <s v="USD"/>
    <n v="1435611438"/>
    <n v="1433019438"/>
    <d v="2015-06-29T15:57:18"/>
    <d v="2015-05-30T15:57:18"/>
    <b v="0"/>
    <n v="93"/>
    <b v="1"/>
    <s v="theater/plays"/>
    <x v="1"/>
    <x v="7"/>
    <n v="0.79365079365079361"/>
    <n v="67.741935483870961"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d v="2015-08-22T15:18:55"/>
    <d v="2015-07-23T15:18:55"/>
    <b v="0"/>
    <n v="69"/>
    <b v="1"/>
    <s v="theater/plays"/>
    <x v="1"/>
    <x v="7"/>
    <n v="0.99756151629350476"/>
    <n v="65.376811594202906"/>
    <m/>
    <m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d v="2016-03-30T09:39:00"/>
    <d v="2016-03-22T06:55:25"/>
    <b v="0"/>
    <n v="21"/>
    <b v="1"/>
    <s v="theater/plays"/>
    <x v="1"/>
    <x v="7"/>
    <n v="0.9765625"/>
    <n v="121.9047619047619"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d v="2014-05-31T22:59:00"/>
    <d v="2014-04-29T22:21:04"/>
    <b v="0"/>
    <n v="57"/>
    <b v="1"/>
    <s v="theater/plays"/>
    <x v="1"/>
    <x v="7"/>
    <n v="0.92421441774491686"/>
    <n v="47.456140350877192"/>
    <m/>
    <m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d v="2015-02-23T06:55:03"/>
    <d v="2015-01-24T06:55:03"/>
    <b v="0"/>
    <n v="108"/>
    <b v="1"/>
    <s v="theater/plays"/>
    <x v="1"/>
    <x v="7"/>
    <n v="0.997307270370001"/>
    <n v="92.842592592592595"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d v="2015-04-05T23:00:00"/>
    <d v="2015-02-19T12:51:38"/>
    <b v="0"/>
    <n v="83"/>
    <b v="1"/>
    <s v="theater/plays"/>
    <x v="1"/>
    <x v="7"/>
    <n v="0.88261253309796994"/>
    <n v="68.253012048192772"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d v="2016-12-14T12:49:21"/>
    <d v="2016-11-19T12:49:21"/>
    <b v="0"/>
    <n v="96"/>
    <b v="1"/>
    <s v="theater/plays"/>
    <x v="1"/>
    <x v="7"/>
    <n v="0.78384824697938482"/>
    <n v="37.209583333333335"/>
    <m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d v="2015-05-09T04:35:15"/>
    <d v="2015-04-09T04:35:15"/>
    <b v="0"/>
    <n v="64"/>
    <b v="1"/>
    <s v="theater/plays"/>
    <x v="1"/>
    <x v="7"/>
    <n v="0.92821782178217827"/>
    <n v="25.25"/>
    <m/>
    <m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d v="2016-08-07T13:38:29"/>
    <d v="2016-07-08T13:38:29"/>
    <b v="0"/>
    <n v="14"/>
    <b v="1"/>
    <s v="theater/plays"/>
    <x v="1"/>
    <x v="7"/>
    <n v="0.41322314049586778"/>
    <n v="43.214285714285715"/>
    <m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d v="2015-08-02T11:00:00"/>
    <d v="2015-07-03T06:13:12"/>
    <b v="0"/>
    <n v="169"/>
    <b v="1"/>
    <s v="theater/plays"/>
    <x v="1"/>
    <x v="7"/>
    <n v="0.70638097480574524"/>
    <n v="25.130177514792898"/>
    <m/>
    <m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d v="2015-02-28T10:14:22"/>
    <d v="2015-01-19T10:14:22"/>
    <b v="0"/>
    <n v="33"/>
    <b v="1"/>
    <s v="theater/plays"/>
    <x v="1"/>
    <x v="7"/>
    <n v="0.76923076923076927"/>
    <n v="23.636363636363637"/>
    <m/>
    <m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d v="2015-09-23T09:21:26"/>
    <d v="2015-09-03T09:21:26"/>
    <b v="0"/>
    <n v="102"/>
    <b v="1"/>
    <s v="theater/plays"/>
    <x v="1"/>
    <x v="7"/>
    <n v="0.94312930302744502"/>
    <n v="103.95098039215686"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d v="2015-06-14T07:36:49"/>
    <d v="2015-05-15T07:36:49"/>
    <b v="0"/>
    <n v="104"/>
    <b v="1"/>
    <s v="theater/plays"/>
    <x v="1"/>
    <x v="7"/>
    <n v="0.95419847328244278"/>
    <n v="50.384615384615387"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d v="2016-02-25T19:00:00"/>
    <d v="2016-02-01T09:39:49"/>
    <b v="0"/>
    <n v="20"/>
    <b v="1"/>
    <s v="theater/plays"/>
    <x v="1"/>
    <x v="7"/>
    <n v="0.73529411764705888"/>
    <n v="13.6"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d v="2014-09-23T17:08:55"/>
    <d v="2014-08-24T17:08:55"/>
    <b v="0"/>
    <n v="35"/>
    <b v="1"/>
    <s v="theater/plays"/>
    <x v="1"/>
    <x v="7"/>
    <n v="1"/>
    <n v="28.571428571428573"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d v="2015-03-27T10:24:52"/>
    <d v="2015-02-25T11:24:52"/>
    <b v="0"/>
    <n v="94"/>
    <b v="1"/>
    <s v="theater/plays"/>
    <x v="1"/>
    <x v="7"/>
    <n v="1"/>
    <n v="63.829787234042556"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d v="2015-03-31T17:59:00"/>
    <d v="2015-03-03T19:16:46"/>
    <b v="0"/>
    <n v="14"/>
    <b v="1"/>
    <s v="theater/plays"/>
    <x v="1"/>
    <x v="7"/>
    <n v="0.80645161290322576"/>
    <n v="8.8571428571428577"/>
    <m/>
    <m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d v="2015-06-12T20:43:00"/>
    <d v="2015-05-12T01:29:56"/>
    <b v="0"/>
    <n v="15"/>
    <b v="1"/>
    <s v="theater/plays"/>
    <x v="1"/>
    <x v="7"/>
    <n v="0.85526315789473684"/>
    <n v="50.666666666666664"/>
    <m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d v="2015-12-04T14:01:26"/>
    <d v="2015-11-04T14:01:26"/>
    <b v="0"/>
    <n v="51"/>
    <b v="1"/>
    <s v="theater/plays"/>
    <x v="1"/>
    <x v="7"/>
    <n v="0.967741935483871"/>
    <n v="60.784313725490193"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d v="2015-07-10T02:00:00"/>
    <d v="2015-06-15T19:50:12"/>
    <b v="0"/>
    <n v="19"/>
    <b v="1"/>
    <s v="theater/plays"/>
    <x v="1"/>
    <x v="7"/>
    <n v="0.92807424593967514"/>
    <n v="113.42105263157895"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d v="2016-06-03T11:30:00"/>
    <d v="2016-05-04T11:24:26"/>
    <b v="0"/>
    <n v="23"/>
    <b v="1"/>
    <s v="theater/plays"/>
    <x v="1"/>
    <x v="7"/>
    <n v="0.83160083160083165"/>
    <n v="104.56521739130434"/>
    <m/>
    <m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d v="2015-10-02T18:00:00"/>
    <d v="2015-09-07T01:21:09"/>
    <b v="0"/>
    <n v="97"/>
    <b v="1"/>
    <s v="theater/plays"/>
    <x v="1"/>
    <x v="7"/>
    <n v="0.9962248322147651"/>
    <n v="98.30927835051547"/>
    <m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d v="2016-06-02T05:25:18"/>
    <d v="2016-05-05T05:25:18"/>
    <b v="0"/>
    <n v="76"/>
    <b v="1"/>
    <s v="theater/plays"/>
    <x v="1"/>
    <x v="7"/>
    <n v="0.93879083740142699"/>
    <n v="35.039473684210527"/>
    <m/>
    <m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d v="2014-05-11T22:59:00"/>
    <d v="2014-04-29T15:09:08"/>
    <b v="0"/>
    <n v="11"/>
    <b v="1"/>
    <s v="theater/plays"/>
    <x v="1"/>
    <x v="7"/>
    <n v="1"/>
    <n v="272.72727272727275"/>
    <m/>
    <m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d v="2015-07-16T14:47:50"/>
    <d v="2015-06-16T14:47:50"/>
    <b v="0"/>
    <n v="52"/>
    <b v="1"/>
    <s v="theater/plays"/>
    <x v="1"/>
    <x v="7"/>
    <n v="0.90361445783132532"/>
    <n v="63.846153846153847"/>
    <m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d v="2014-11-23T17:00:00"/>
    <d v="2014-10-26T12:01:34"/>
    <b v="0"/>
    <n v="95"/>
    <b v="1"/>
    <s v="theater/plays"/>
    <x v="1"/>
    <x v="7"/>
    <n v="0.87169062653635476"/>
    <n v="30.189368421052631"/>
    <m/>
    <m/>
  </r>
  <r>
    <n v="2833"/>
    <s v="Star Man Rocket Man"/>
    <s v="A new play about exploring outer space"/>
    <n v="2700"/>
    <n v="2923"/>
    <x v="0"/>
    <s v="US"/>
    <s v="USD"/>
    <n v="1444528800"/>
    <n v="1442804633"/>
    <d v="2015-10-10T21:00:00"/>
    <d v="2015-09-20T22:03:53"/>
    <b v="0"/>
    <n v="35"/>
    <b v="1"/>
    <s v="theater/plays"/>
    <x v="1"/>
    <x v="7"/>
    <n v="0.92370851864522752"/>
    <n v="83.51428571428572"/>
    <m/>
    <m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d v="2015-01-30T18:02:10"/>
    <d v="2015-01-15T18:02:10"/>
    <b v="0"/>
    <n v="21"/>
    <b v="1"/>
    <s v="theater/plays"/>
    <x v="1"/>
    <x v="7"/>
    <n v="0.58823529411764708"/>
    <n v="64.761904761904759"/>
    <m/>
    <m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d v="2015-12-04T19:00:00"/>
    <d v="2015-11-05T11:53:37"/>
    <b v="0"/>
    <n v="93"/>
    <b v="1"/>
    <s v="theater/plays"/>
    <x v="1"/>
    <x v="7"/>
    <n v="0.53447640019454945"/>
    <n v="20.118172043010752"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d v="2017-02-17T23:59:00"/>
    <d v="2017-01-11T01:16:58"/>
    <b v="0"/>
    <n v="11"/>
    <b v="1"/>
    <s v="theater/plays"/>
    <x v="1"/>
    <x v="7"/>
    <n v="0.92783505154639179"/>
    <n v="44.090909090909093"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d v="2015-12-09T17:48:04"/>
    <d v="2015-10-30T16:48:04"/>
    <b v="0"/>
    <n v="21"/>
    <b v="1"/>
    <s v="theater/plays"/>
    <x v="1"/>
    <x v="7"/>
    <n v="1"/>
    <n v="40.476190476190474"/>
    <m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d v="2014-08-13T17:00:00"/>
    <d v="2014-07-22T09:34:56"/>
    <b v="0"/>
    <n v="54"/>
    <b v="1"/>
    <s v="theater/plays"/>
    <x v="1"/>
    <x v="7"/>
    <n v="0.83160083160083165"/>
    <n v="44.537037037037038"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d v="2014-08-24T23:59:00"/>
    <d v="2014-08-02T00:45:54"/>
    <b v="0"/>
    <n v="31"/>
    <b v="1"/>
    <s v="theater/plays"/>
    <x v="1"/>
    <x v="7"/>
    <n v="0.89743589743589747"/>
    <n v="125.80645161290323"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d v="2015-03-18T12:00:00"/>
    <d v="2015-02-24T19:51:19"/>
    <b v="0"/>
    <n v="132"/>
    <b v="1"/>
    <s v="theater/plays"/>
    <x v="1"/>
    <x v="7"/>
    <n v="0.96153846153846156"/>
    <n v="19.696969696969695"/>
    <m/>
    <m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d v="2015-12-13T13:44:57"/>
    <d v="2015-10-14T12:44:57"/>
    <b v="0"/>
    <n v="1"/>
    <b v="0"/>
    <s v="theater/plays"/>
    <x v="1"/>
    <x v="7"/>
    <n v="100"/>
    <n v="10"/>
    <m/>
    <m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d v="2014-06-21T06:00:00"/>
    <d v="2014-05-25T17:51:35"/>
    <b v="0"/>
    <n v="0"/>
    <b v="0"/>
    <s v="theater/plays"/>
    <x v="1"/>
    <x v="7"/>
    <s v="N/A"/>
    <s v="N/A"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d v="2016-06-12T23:00:00"/>
    <d v="2016-05-02T12:42:30"/>
    <b v="0"/>
    <n v="0"/>
    <b v="0"/>
    <s v="theater/plays"/>
    <x v="1"/>
    <x v="7"/>
    <s v="N/A"/>
    <s v="N/A"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d v="2017-01-04T08:06:20"/>
    <d v="2016-12-05T08:06:20"/>
    <b v="0"/>
    <n v="1"/>
    <b v="0"/>
    <s v="theater/plays"/>
    <x v="1"/>
    <x v="7"/>
    <n v="18.333333333333332"/>
    <n v="30"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d v="2015-06-07T19:23:53"/>
    <d v="2015-04-08T19:23:53"/>
    <b v="0"/>
    <n v="39"/>
    <b v="0"/>
    <s v="theater/plays"/>
    <x v="1"/>
    <x v="7"/>
    <n v="3.1699070160608622"/>
    <n v="60.666666666666664"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d v="2015-05-29T11:36:34"/>
    <d v="2015-04-14T11:36:34"/>
    <b v="0"/>
    <n v="0"/>
    <b v="0"/>
    <s v="theater/plays"/>
    <x v="1"/>
    <x v="7"/>
    <s v="N/A"/>
    <s v="N/A"/>
    <m/>
    <m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d v="2016-05-23T14:21:05"/>
    <d v="2016-03-24T14:21:05"/>
    <b v="0"/>
    <n v="0"/>
    <b v="0"/>
    <s v="theater/plays"/>
    <x v="1"/>
    <x v="7"/>
    <s v="N/A"/>
    <s v="N/A"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d v="2015-05-29T10:34:19"/>
    <d v="2015-04-29T10:34:19"/>
    <b v="0"/>
    <n v="3"/>
    <b v="0"/>
    <s v="theater/plays"/>
    <x v="1"/>
    <x v="7"/>
    <n v="500"/>
    <n v="23.333333333333332"/>
    <m/>
    <m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d v="2016-04-23T05:16:40"/>
    <d v="2016-03-24T05:16:40"/>
    <b v="0"/>
    <n v="1"/>
    <b v="0"/>
    <s v="theater/plays"/>
    <x v="1"/>
    <x v="7"/>
    <n v="100"/>
    <n v="5"/>
    <m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d v="2014-09-05T19:10:11"/>
    <d v="2014-08-06T19:10:11"/>
    <b v="0"/>
    <n v="13"/>
    <b v="0"/>
    <s v="theater/plays"/>
    <x v="1"/>
    <x v="7"/>
    <n v="25.723472668810288"/>
    <n v="23.923076923076923"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d v="2016-01-29T18:17:00"/>
    <d v="2016-01-20T19:03:49"/>
    <b v="0"/>
    <n v="0"/>
    <b v="0"/>
    <s v="theater/plays"/>
    <x v="1"/>
    <x v="7"/>
    <s v="N/A"/>
    <s v="N/A"/>
    <m/>
    <m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d v="2014-06-20T20:05:03"/>
    <d v="2014-05-21T20:05:03"/>
    <b v="0"/>
    <n v="6"/>
    <b v="0"/>
    <s v="theater/plays"/>
    <x v="1"/>
    <x v="7"/>
    <n v="52.631578947368418"/>
    <n v="15.833333333333334"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d v="2014-09-13T23:34:57"/>
    <d v="2014-07-15T23:34:57"/>
    <b v="0"/>
    <n v="0"/>
    <b v="0"/>
    <s v="theater/plays"/>
    <x v="1"/>
    <x v="7"/>
    <s v="N/A"/>
    <s v="N/A"/>
    <m/>
    <m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d v="2015-05-07T12:11:59"/>
    <d v="2015-04-17T12:11:59"/>
    <b v="0"/>
    <n v="14"/>
    <b v="0"/>
    <s v="theater/plays"/>
    <x v="1"/>
    <x v="7"/>
    <n v="2.3980815347721824"/>
    <n v="29.785714285714285"/>
    <m/>
    <m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d v="2016-01-29T18:34:00"/>
    <d v="2015-12-31T19:11:11"/>
    <b v="0"/>
    <n v="5"/>
    <b v="0"/>
    <s v="theater/plays"/>
    <x v="1"/>
    <x v="7"/>
    <n v="2"/>
    <n v="60"/>
    <m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d v="2015-08-08T16:34:00"/>
    <d v="2015-06-09T19:54:07"/>
    <b v="0"/>
    <n v="6"/>
    <b v="0"/>
    <s v="theater/plays"/>
    <x v="1"/>
    <x v="7"/>
    <n v="20.547945205479451"/>
    <n v="24.333333333333332"/>
    <m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d v="2017-02-20T13:00:00"/>
    <d v="2016-12-22T17:04:55"/>
    <b v="0"/>
    <n v="15"/>
    <b v="0"/>
    <s v="theater/plays"/>
    <x v="1"/>
    <x v="7"/>
    <n v="5.0666666666666664"/>
    <n v="500"/>
    <m/>
    <m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d v="2014-12-05T06:28:00"/>
    <d v="2014-11-11T08:04:55"/>
    <b v="0"/>
    <n v="0"/>
    <b v="0"/>
    <s v="theater/plays"/>
    <x v="1"/>
    <x v="7"/>
    <s v="N/A"/>
    <s v="N/A"/>
    <m/>
    <m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d v="2015-10-16T03:41:44"/>
    <d v="2015-08-17T03:41:44"/>
    <b v="0"/>
    <n v="1"/>
    <b v="0"/>
    <s v="theater/plays"/>
    <x v="1"/>
    <x v="7"/>
    <n v="57.142857142857146"/>
    <n v="35"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d v="2016-06-19T14:12:56"/>
    <d v="2016-04-20T14:12:56"/>
    <b v="0"/>
    <n v="9"/>
    <b v="0"/>
    <s v="theater/plays"/>
    <x v="1"/>
    <x v="7"/>
    <n v="15.037593984962406"/>
    <n v="29.555555555555557"/>
    <m/>
    <m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d v="2015-09-24T09:10:48"/>
    <d v="2015-09-10T09:10:48"/>
    <b v="0"/>
    <n v="3"/>
    <b v="0"/>
    <s v="theater/plays"/>
    <x v="1"/>
    <x v="7"/>
    <n v="3.125"/>
    <n v="26.666666666666668"/>
    <m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d v="2014-06-24T13:57:09"/>
    <d v="2014-05-25T13:57:09"/>
    <b v="0"/>
    <n v="3"/>
    <b v="0"/>
    <s v="theater/plays"/>
    <x v="1"/>
    <x v="7"/>
    <n v="230.90909090909091"/>
    <n v="18.333333333333332"/>
    <m/>
    <m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d v="2014-09-09T11:12:03"/>
    <d v="2014-07-11T11:12:03"/>
    <b v="0"/>
    <n v="1"/>
    <b v="0"/>
    <s v="theater/plays"/>
    <x v="1"/>
    <x v="7"/>
    <n v="2500"/>
    <n v="20"/>
    <m/>
    <m/>
  </r>
  <r>
    <n v="2864"/>
    <s v="'Haunting Julia' by Alan Ayckbourn"/>
    <s v="Accessible, original theatre for all!"/>
    <n v="2500"/>
    <n v="40"/>
    <x v="2"/>
    <s v="GB"/>
    <s v="GBP"/>
    <n v="1437139080"/>
    <n v="1434552207"/>
    <d v="2015-07-17T08:18:00"/>
    <d v="2015-06-17T09:43:27"/>
    <b v="0"/>
    <n v="3"/>
    <b v="0"/>
    <s v="theater/plays"/>
    <x v="1"/>
    <x v="7"/>
    <n v="62.5"/>
    <n v="13.333333333333334"/>
    <m/>
    <m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d v="2015-01-05T21:44:19"/>
    <d v="2014-11-06T21:44:19"/>
    <b v="0"/>
    <n v="0"/>
    <b v="0"/>
    <s v="theater/plays"/>
    <x v="1"/>
    <x v="7"/>
    <s v="N/A"/>
    <s v="N/A"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d v="2016-10-14T17:00:00"/>
    <d v="2016-09-14T17:55:21"/>
    <b v="0"/>
    <n v="2"/>
    <b v="0"/>
    <s v="theater/plays"/>
    <x v="1"/>
    <x v="7"/>
    <n v="111.11111111111111"/>
    <n v="22.5"/>
    <m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d v="2016-07-03T23:00:00"/>
    <d v="2016-06-09T23:41:12"/>
    <b v="0"/>
    <n v="10"/>
    <b v="0"/>
    <s v="theater/plays"/>
    <x v="1"/>
    <x v="7"/>
    <n v="4.9603174603174605"/>
    <n v="50.4"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d v="2016-10-05T14:50:54"/>
    <d v="2016-09-05T14:50:54"/>
    <b v="0"/>
    <n v="60"/>
    <b v="0"/>
    <s v="theater/plays"/>
    <x v="1"/>
    <x v="7"/>
    <n v="2.3802874117706798"/>
    <n v="105.02933333333334"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d v="2016-07-19T09:14:41"/>
    <d v="2016-06-19T09:14:41"/>
    <b v="0"/>
    <n v="5"/>
    <b v="0"/>
    <s v="theater/plays"/>
    <x v="1"/>
    <x v="7"/>
    <n v="112.99435028248588"/>
    <n v="35.4"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d v="2014-05-16T23:32:45"/>
    <d v="2014-04-16T23:32:45"/>
    <b v="0"/>
    <n v="9"/>
    <b v="0"/>
    <s v="theater/plays"/>
    <x v="1"/>
    <x v="7"/>
    <n v="6.666666666666667"/>
    <n v="83.333333333333329"/>
    <m/>
    <m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d v="2014-12-21T12:43:33"/>
    <d v="2014-12-01T12:43:33"/>
    <b v="0"/>
    <n v="13"/>
    <b v="0"/>
    <s v="theater/plays"/>
    <x v="1"/>
    <x v="7"/>
    <n v="21.413276231263382"/>
    <n v="35.92307692307692"/>
    <m/>
    <m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d v="2015-06-19T21:47:18"/>
    <d v="2015-04-20T21:47:18"/>
    <b v="0"/>
    <n v="0"/>
    <b v="0"/>
    <s v="theater/plays"/>
    <x v="1"/>
    <x v="7"/>
    <s v="N/A"/>
    <s v="N/A"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d v="2015-01-28T14:37:11"/>
    <d v="2014-12-29T14:37:11"/>
    <b v="0"/>
    <n v="8"/>
    <b v="0"/>
    <s v="theater/plays"/>
    <x v="1"/>
    <x v="7"/>
    <n v="2.6232948583420774"/>
    <n v="119.125"/>
    <m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d v="2017-01-17T15:16:26"/>
    <d v="2016-12-18T15:16:26"/>
    <b v="0"/>
    <n v="3"/>
    <b v="0"/>
    <s v="theater/plays"/>
    <x v="1"/>
    <x v="7"/>
    <n v="18.450184501845019"/>
    <n v="90.333333333333329"/>
    <m/>
    <m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d v="2016-05-04T22:04:53"/>
    <d v="2016-04-04T22:04:53"/>
    <b v="0"/>
    <n v="3"/>
    <b v="0"/>
    <s v="theater/plays"/>
    <x v="1"/>
    <x v="7"/>
    <n v="2857.1428571428573"/>
    <n v="2.3333333333333335"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d v="2015-07-16T12:51:19"/>
    <d v="2015-06-16T12:51:19"/>
    <b v="0"/>
    <n v="0"/>
    <b v="0"/>
    <s v="theater/plays"/>
    <x v="1"/>
    <x v="7"/>
    <s v="N/A"/>
    <s v="N/A"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d v="2016-11-30T12:00:00"/>
    <d v="2016-10-29T17:55:24"/>
    <b v="0"/>
    <n v="6"/>
    <b v="0"/>
    <s v="theater/plays"/>
    <x v="1"/>
    <x v="7"/>
    <n v="9.2307692307692299"/>
    <n v="108.33333333333333"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d v="2015-07-03T09:46:35"/>
    <d v="2015-05-04T09:46:35"/>
    <b v="0"/>
    <n v="4"/>
    <b v="0"/>
    <s v="theater/plays"/>
    <x v="1"/>
    <x v="7"/>
    <n v="47.61904761904762"/>
    <n v="15.75"/>
    <m/>
    <m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d v="2016-01-20T12:24:21"/>
    <d v="2015-12-21T12:24:21"/>
    <b v="0"/>
    <n v="1"/>
    <b v="0"/>
    <s v="theater/plays"/>
    <x v="1"/>
    <x v="7"/>
    <n v="386.20689655172413"/>
    <n v="29"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d v="2015-08-20T12:05:00"/>
    <d v="2015-07-07T16:44:12"/>
    <b v="0"/>
    <n v="29"/>
    <b v="0"/>
    <s v="theater/plays"/>
    <x v="1"/>
    <x v="7"/>
    <n v="4.2857142857142856"/>
    <n v="96.551724137931032"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d v="2014-12-03T10:20:36"/>
    <d v="2014-10-04T09:20:36"/>
    <b v="0"/>
    <n v="0"/>
    <b v="0"/>
    <s v="theater/plays"/>
    <x v="1"/>
    <x v="7"/>
    <s v="N/A"/>
    <s v="N/A"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d v="2016-05-01T09:18:38"/>
    <d v="2016-04-01T09:18:38"/>
    <b v="0"/>
    <n v="4"/>
    <b v="0"/>
    <s v="theater/plays"/>
    <x v="1"/>
    <x v="7"/>
    <n v="2.9761904761904763"/>
    <n v="63"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d v="2016-02-05T23:59:00"/>
    <d v="2016-01-01T16:40:37"/>
    <b v="0"/>
    <n v="5"/>
    <b v="0"/>
    <s v="theater/plays"/>
    <x v="1"/>
    <x v="7"/>
    <n v="5.2410901467505244"/>
    <n v="381.6"/>
    <m/>
    <m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d v="2014-12-05T12:27:15"/>
    <d v="2014-11-05T12:27:15"/>
    <b v="0"/>
    <n v="4"/>
    <b v="0"/>
    <s v="theater/plays"/>
    <x v="1"/>
    <x v="7"/>
    <n v="243.24324324324326"/>
    <n v="46.25"/>
    <m/>
    <m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d v="2015-03-13T19:50:01"/>
    <d v="2015-02-11T20:50:01"/>
    <b v="0"/>
    <n v="5"/>
    <b v="0"/>
    <s v="theater/plays"/>
    <x v="1"/>
    <x v="7"/>
    <n v="3.0769230769230771"/>
    <n v="26"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d v="2015-09-18T22:59:00"/>
    <d v="2015-09-14T10:11:24"/>
    <b v="0"/>
    <n v="1"/>
    <b v="0"/>
    <s v="theater/plays"/>
    <x v="1"/>
    <x v="7"/>
    <n v="20"/>
    <n v="10"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d v="2015-01-11T05:15:24"/>
    <d v="2014-12-12T05:15:24"/>
    <b v="0"/>
    <n v="1"/>
    <b v="0"/>
    <s v="theater/plays"/>
    <x v="1"/>
    <x v="7"/>
    <n v="600"/>
    <n v="5"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d v="2014-10-17T23:59:00"/>
    <d v="2014-10-10T07:50:40"/>
    <b v="0"/>
    <n v="0"/>
    <b v="0"/>
    <s v="theater/plays"/>
    <x v="1"/>
    <x v="7"/>
    <s v="N/A"/>
    <s v="N/A"/>
    <m/>
    <m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d v="2014-08-29T15:43:05"/>
    <d v="2014-07-30T15:43:05"/>
    <b v="0"/>
    <n v="14"/>
    <b v="0"/>
    <s v="theater/plays"/>
    <x v="1"/>
    <x v="7"/>
    <n v="2.6269702276707529"/>
    <n v="81.571428571428569"/>
    <m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d v="2014-08-08T22:00:00"/>
    <d v="2014-07-11T12:49:52"/>
    <b v="0"/>
    <n v="3"/>
    <b v="0"/>
    <s v="theater/plays"/>
    <x v="1"/>
    <x v="7"/>
    <n v="95.238095238095241"/>
    <n v="7"/>
    <m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d v="2016-04-15T15:12:08"/>
    <d v="2016-02-15T16:12:08"/>
    <b v="0"/>
    <n v="10"/>
    <b v="0"/>
    <s v="theater/plays"/>
    <x v="1"/>
    <x v="7"/>
    <n v="36.630036630036628"/>
    <n v="27.3"/>
    <m/>
    <m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d v="2014-08-25T16:00:00"/>
    <d v="2014-08-18T12:08:24"/>
    <b v="0"/>
    <n v="17"/>
    <b v="0"/>
    <s v="theater/plays"/>
    <x v="1"/>
    <x v="7"/>
    <n v="11"/>
    <n v="29.411764705882351"/>
    <m/>
    <m/>
  </r>
  <r>
    <n v="2893"/>
    <s v="REDISCOVERING KIA THE PLAY"/>
    <s v="Fundraising for REDISCOVERING KIA THE PLAY"/>
    <n v="5000"/>
    <n v="25"/>
    <x v="2"/>
    <s v="US"/>
    <s v="USD"/>
    <n v="1420768800"/>
    <n v="1415644395"/>
    <d v="2015-01-08T21:00:00"/>
    <d v="2014-11-10T13:33:15"/>
    <b v="0"/>
    <n v="2"/>
    <b v="0"/>
    <s v="theater/plays"/>
    <x v="1"/>
    <x v="7"/>
    <n v="200"/>
    <n v="12.5"/>
    <m/>
    <m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d v="2015-04-03T17:40:15"/>
    <d v="2015-02-02T18:40:15"/>
    <b v="0"/>
    <n v="0"/>
    <b v="0"/>
    <s v="theater/plays"/>
    <x v="1"/>
    <x v="7"/>
    <s v="N/A"/>
    <s v="N/A"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d v="2014-06-22T16:00:00"/>
    <d v="2014-06-21T08:19:52"/>
    <b v="0"/>
    <n v="4"/>
    <b v="0"/>
    <s v="theater/plays"/>
    <x v="1"/>
    <x v="7"/>
    <n v="21.739130434782609"/>
    <n v="5.75"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d v="2016-12-12T01:00:00"/>
    <d v="2016-11-27T16:48:41"/>
    <b v="0"/>
    <n v="12"/>
    <b v="0"/>
    <s v="theater/plays"/>
    <x v="1"/>
    <x v="7"/>
    <n v="4.8"/>
    <n v="52.083333333333336"/>
    <m/>
    <m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d v="2015-10-11T10:29:05"/>
    <d v="2015-09-11T10:30:58"/>
    <b v="0"/>
    <n v="3"/>
    <b v="0"/>
    <s v="theater/plays"/>
    <x v="1"/>
    <x v="7"/>
    <n v="21.818181818181817"/>
    <n v="183.33333333333334"/>
    <m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d v="2015-10-31T10:57:33"/>
    <d v="2015-10-01T10:57:33"/>
    <b v="0"/>
    <n v="12"/>
    <b v="0"/>
    <s v="theater/plays"/>
    <x v="1"/>
    <x v="7"/>
    <n v="23.734177215189874"/>
    <n v="26.333333333333332"/>
    <m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d v="2016-07-23T20:52:38"/>
    <d v="2016-05-24T20:52:38"/>
    <b v="0"/>
    <n v="0"/>
    <b v="0"/>
    <s v="theater/plays"/>
    <x v="1"/>
    <x v="7"/>
    <s v="N/A"/>
    <s v="N/A"/>
    <m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d v="2014-08-09T00:37:12"/>
    <d v="2014-07-10T00:37:12"/>
    <b v="0"/>
    <n v="7"/>
    <b v="0"/>
    <s v="theater/plays"/>
    <x v="1"/>
    <x v="7"/>
    <n v="1.6152716593245227"/>
    <n v="486.42857142857144"/>
    <m/>
    <m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d v="2015-02-07T16:42:19"/>
    <d v="2014-12-09T16:42:19"/>
    <b v="0"/>
    <n v="2"/>
    <b v="0"/>
    <s v="theater/plays"/>
    <x v="1"/>
    <x v="7"/>
    <n v="125"/>
    <n v="3"/>
    <m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d v="2015-08-24T05:33:16"/>
    <d v="2015-07-25T05:33:16"/>
    <b v="0"/>
    <n v="1"/>
    <b v="0"/>
    <s v="theater/plays"/>
    <x v="1"/>
    <x v="7"/>
    <n v="6000"/>
    <n v="25"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d v="2015-09-08T23:00:18"/>
    <d v="2015-07-10T23:00:18"/>
    <b v="0"/>
    <n v="4"/>
    <b v="0"/>
    <s v="theater/plays"/>
    <x v="1"/>
    <x v="7"/>
    <n v="128.2051282051282"/>
    <n v="9.75"/>
    <m/>
    <m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d v="2014-11-09T07:00:00"/>
    <d v="2014-10-28T18:13:51"/>
    <b v="0"/>
    <n v="4"/>
    <b v="0"/>
    <s v="theater/plays"/>
    <x v="1"/>
    <x v="7"/>
    <n v="20"/>
    <n v="18.75"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d v="2016-09-06T20:21:53"/>
    <d v="2016-08-23T20:21:53"/>
    <b v="0"/>
    <n v="17"/>
    <b v="0"/>
    <s v="theater/plays"/>
    <x v="1"/>
    <x v="7"/>
    <n v="5.627009646302251"/>
    <n v="36.588235294117645"/>
    <m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d v="2015-07-31T20:00:00"/>
    <d v="2015-07-14T10:34:26"/>
    <b v="0"/>
    <n v="7"/>
    <b v="0"/>
    <s v="theater/plays"/>
    <x v="1"/>
    <x v="7"/>
    <n v="10.619469026548673"/>
    <n v="80.714285714285708"/>
    <m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d v="2016-05-14T16:03:57"/>
    <d v="2016-03-15T16:03:57"/>
    <b v="0"/>
    <n v="2"/>
    <b v="0"/>
    <s v="theater/plays"/>
    <x v="1"/>
    <x v="7"/>
    <n v="1250"/>
    <n v="1"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d v="2016-06-08T12:33:39"/>
    <d v="2016-05-09T12:33:39"/>
    <b v="0"/>
    <n v="5"/>
    <b v="0"/>
    <s v="theater/plays"/>
    <x v="1"/>
    <x v="7"/>
    <n v="36.363636363636367"/>
    <n v="52.8"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d v="2014-11-25T14:46:00"/>
    <d v="2014-10-17T01:23:21"/>
    <b v="0"/>
    <n v="1"/>
    <b v="0"/>
    <s v="theater/plays"/>
    <x v="1"/>
    <x v="7"/>
    <n v="9000"/>
    <n v="20"/>
    <m/>
    <m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d v="2015-06-12T15:11:27"/>
    <d v="2015-04-13T15:11:27"/>
    <b v="0"/>
    <n v="1"/>
    <b v="0"/>
    <s v="theater/plays"/>
    <x v="1"/>
    <x v="7"/>
    <n v="30000"/>
    <n v="1"/>
    <m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d v="2015-06-27T13:27:06"/>
    <d v="2015-05-18T13:27:06"/>
    <b v="0"/>
    <n v="14"/>
    <b v="0"/>
    <s v="theater/plays"/>
    <x v="1"/>
    <x v="7"/>
    <n v="2.7397260273972601"/>
    <n v="46.928571428571431"/>
    <m/>
    <m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d v="2016-01-14T22:09:34"/>
    <d v="2015-12-15T22:09:34"/>
    <b v="0"/>
    <n v="26"/>
    <b v="0"/>
    <s v="theater/plays"/>
    <x v="1"/>
    <x v="7"/>
    <n v="7.1133004926108372"/>
    <n v="78.07692307692308"/>
    <m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d v="2014-09-06T17:08:59"/>
    <d v="2014-07-08T17:08:59"/>
    <b v="0"/>
    <n v="2"/>
    <b v="0"/>
    <s v="theater/plays"/>
    <x v="1"/>
    <x v="7"/>
    <n v="5000"/>
    <n v="1"/>
    <m/>
    <m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d v="2015-03-14T15:46:34"/>
    <d v="2015-01-13T16:46:34"/>
    <b v="0"/>
    <n v="1"/>
    <b v="0"/>
    <s v="theater/plays"/>
    <x v="1"/>
    <x v="7"/>
    <n v="25000"/>
    <n v="1"/>
    <m/>
    <m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d v="2016-03-16T03:33:10"/>
    <d v="2016-02-15T04:33:10"/>
    <b v="0"/>
    <n v="3"/>
    <b v="0"/>
    <s v="theater/plays"/>
    <x v="1"/>
    <x v="7"/>
    <n v="1.6366612111292962"/>
    <n v="203.66666666666666"/>
    <m/>
    <m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d v="2014-05-19T06:26:29"/>
    <d v="2014-04-26T06:26:29"/>
    <b v="0"/>
    <n v="7"/>
    <b v="0"/>
    <s v="theater/plays"/>
    <x v="1"/>
    <x v="7"/>
    <n v="12.758620689655173"/>
    <n v="20.714285714285715"/>
    <m/>
    <m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d v="2015-09-16T00:37:27"/>
    <d v="2015-08-29T00:37:27"/>
    <b v="0"/>
    <n v="9"/>
    <b v="0"/>
    <s v="theater/plays"/>
    <x v="1"/>
    <x v="7"/>
    <n v="4.5766590389016022"/>
    <n v="48.555555555555557"/>
    <m/>
    <m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d v="2015-10-29T10:06:47"/>
    <d v="2015-10-01T10:06:47"/>
    <b v="0"/>
    <n v="20"/>
    <b v="0"/>
    <s v="theater/plays"/>
    <x v="1"/>
    <x v="7"/>
    <n v="3.6710719530102791"/>
    <n v="68.099999999999994"/>
    <m/>
    <m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d v="2014-08-05T09:52:09"/>
    <d v="2014-07-06T09:52:09"/>
    <b v="0"/>
    <n v="6"/>
    <b v="0"/>
    <s v="theater/plays"/>
    <x v="1"/>
    <x v="7"/>
    <n v="11.764705882352942"/>
    <n v="8.5"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d v="2015-03-25T13:01:10"/>
    <d v="2015-02-23T14:01:10"/>
    <b v="0"/>
    <n v="13"/>
    <b v="0"/>
    <s v="theater/plays"/>
    <x v="1"/>
    <x v="7"/>
    <n v="3.7257824143070044"/>
    <n v="51.615384615384613"/>
    <m/>
    <m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d v="2014-09-25T16:16:44"/>
    <d v="2014-08-26T16:16:44"/>
    <b v="0"/>
    <n v="3"/>
    <b v="1"/>
    <s v="theater/musical"/>
    <x v="1"/>
    <x v="42"/>
    <n v="0.77519379844961245"/>
    <n v="43"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d v="2015-05-18T15:58:47"/>
    <d v="2015-04-03T15:58:47"/>
    <b v="0"/>
    <n v="6"/>
    <b v="1"/>
    <s v="theater/musical"/>
    <x v="1"/>
    <x v="43"/>
    <n v="1"/>
    <n v="83.333333333333329"/>
    <m/>
    <m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d v="2015-01-23T22:00:00"/>
    <d v="2015-01-08T22:39:39"/>
    <b v="0"/>
    <n v="10"/>
    <b v="1"/>
    <s v="theater/musical"/>
    <x v="1"/>
    <x v="43"/>
    <n v="1"/>
    <n v="30"/>
    <m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d v="2015-05-08T22:59:00"/>
    <d v="2015-04-09T08:21:50"/>
    <b v="0"/>
    <n v="147"/>
    <b v="1"/>
    <s v="theater/musical"/>
    <x v="1"/>
    <x v="43"/>
    <n v="0.96899224806201545"/>
    <n v="175.51020408163265"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d v="2014-09-11T09:01:08"/>
    <d v="2014-08-12T09:01:08"/>
    <b v="0"/>
    <n v="199"/>
    <b v="1"/>
    <s v="theater/musical"/>
    <x v="1"/>
    <x v="43"/>
    <n v="0.97612421853121933"/>
    <n v="231.66175879396985"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d v="2015-02-23T13:22:59"/>
    <d v="2015-02-09T13:22:59"/>
    <b v="0"/>
    <n v="50"/>
    <b v="1"/>
    <s v="theater/musical"/>
    <x v="1"/>
    <x v="43"/>
    <n v="0.8"/>
    <n v="75"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d v="2014-07-15T00:00:00"/>
    <d v="2014-06-16T11:03:49"/>
    <b v="0"/>
    <n v="21"/>
    <b v="1"/>
    <s v="theater/musical"/>
    <x v="1"/>
    <x v="43"/>
    <n v="0.76433121019108285"/>
    <n v="112.14285714285714"/>
    <m/>
    <m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d v="2016-03-04T18:57:26"/>
    <d v="2016-02-03T18:57:26"/>
    <b v="0"/>
    <n v="24"/>
    <b v="1"/>
    <s v="theater/musical"/>
    <x v="1"/>
    <x v="43"/>
    <n v="1"/>
    <n v="41.666666666666664"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d v="2014-05-25T08:32:38"/>
    <d v="2014-04-25T08:32:38"/>
    <b v="0"/>
    <n v="32"/>
    <b v="1"/>
    <s v="theater/musical"/>
    <x v="1"/>
    <x v="43"/>
    <n v="0.97972579924193715"/>
    <n v="255.17343750000001"/>
    <m/>
    <m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d v="2015-05-07T09:01:04"/>
    <d v="2015-04-07T09:01:04"/>
    <b v="0"/>
    <n v="62"/>
    <b v="1"/>
    <s v="theater/musical"/>
    <x v="1"/>
    <x v="43"/>
    <n v="0.99088386841062226"/>
    <n v="162.7741935483871"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d v="2014-09-15T01:08:00"/>
    <d v="2014-08-21T01:59:23"/>
    <b v="0"/>
    <n v="9"/>
    <b v="1"/>
    <s v="theater/musical"/>
    <x v="1"/>
    <x v="43"/>
    <n v="0.94339622641509435"/>
    <n v="88.333333333333329"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d v="2015-02-21T06:00:00"/>
    <d v="2015-01-20T22:57:17"/>
    <b v="0"/>
    <n v="38"/>
    <b v="1"/>
    <s v="theater/musical"/>
    <x v="1"/>
    <x v="43"/>
    <n v="0.95150399017802334"/>
    <n v="85.736842105263165"/>
    <m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d v="2016-06-04T17:57:33"/>
    <d v="2016-05-05T17:57:33"/>
    <b v="0"/>
    <n v="54"/>
    <b v="1"/>
    <s v="theater/musical"/>
    <x v="1"/>
    <x v="43"/>
    <n v="0.97314130011677691"/>
    <n v="47.574074074074076"/>
    <m/>
    <m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d v="2014-06-15T10:16:04"/>
    <d v="2014-05-16T10:16:04"/>
    <b v="0"/>
    <n v="37"/>
    <b v="1"/>
    <s v="theater/musical"/>
    <x v="1"/>
    <x v="43"/>
    <n v="0.92592592592592593"/>
    <n v="72.972972972972968"/>
    <m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d v="2016-08-29T12:00:00"/>
    <d v="2016-07-02T09:00:08"/>
    <b v="0"/>
    <n v="39"/>
    <b v="1"/>
    <s v="theater/musical"/>
    <x v="1"/>
    <x v="43"/>
    <n v="0.99122061738884171"/>
    <n v="90.538461538461533"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d v="2014-10-12T23:59:00"/>
    <d v="2014-09-30T10:37:03"/>
    <b v="0"/>
    <n v="34"/>
    <b v="1"/>
    <s v="theater/musical"/>
    <x v="1"/>
    <x v="43"/>
    <n v="0.78125"/>
    <n v="37.647058823529413"/>
    <m/>
    <m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d v="2014-07-13T05:58:33"/>
    <d v="2014-06-13T05:58:33"/>
    <b v="0"/>
    <n v="55"/>
    <b v="1"/>
    <s v="theater/musical"/>
    <x v="1"/>
    <x v="43"/>
    <n v="0.75"/>
    <n v="36.363636363636367"/>
    <m/>
    <m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d v="2015-01-30T11:53:34"/>
    <d v="2014-12-31T11:53:34"/>
    <b v="0"/>
    <n v="32"/>
    <b v="1"/>
    <s v="theater/musical"/>
    <x v="1"/>
    <x v="43"/>
    <n v="0.98643649815043155"/>
    <n v="126.71875"/>
    <m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d v="2014-08-27T20:00:00"/>
    <d v="2014-07-25T14:25:12"/>
    <b v="0"/>
    <n v="25"/>
    <b v="1"/>
    <s v="theater/musical"/>
    <x v="1"/>
    <x v="43"/>
    <n v="0.97205346294046169"/>
    <n v="329.2"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d v="2015-01-18T13:33:38"/>
    <d v="2014-12-09T13:33:38"/>
    <b v="0"/>
    <n v="33"/>
    <b v="1"/>
    <s v="theater/musical"/>
    <x v="1"/>
    <x v="43"/>
    <n v="0.93248787765759045"/>
    <n v="81.242424242424249"/>
    <m/>
    <m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d v="2015-03-01T18:02:35"/>
    <d v="2015-01-30T18:02:35"/>
    <b v="0"/>
    <n v="1"/>
    <b v="0"/>
    <s v="theater/spaces"/>
    <x v="1"/>
    <x v="6"/>
    <n v="25000"/>
    <n v="1"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d v="2015-12-16T15:18:00"/>
    <d v="2015-11-26T14:17:39"/>
    <b v="0"/>
    <n v="202"/>
    <b v="0"/>
    <s v="theater/spaces"/>
    <x v="1"/>
    <x v="6"/>
    <n v="4.8959608323133414"/>
    <n v="202.22772277227722"/>
    <m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d v="2015-04-12T22:06:20"/>
    <d v="2015-03-13T22:06:20"/>
    <b v="0"/>
    <n v="0"/>
    <b v="0"/>
    <s v="theater/spaces"/>
    <x v="1"/>
    <x v="6"/>
    <s v="N/A"/>
    <s v="N/A"/>
    <m/>
    <m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d v="2015-06-07T16:56:38"/>
    <d v="2015-05-08T16:56:38"/>
    <b v="0"/>
    <n v="1"/>
    <b v="0"/>
    <s v="theater/spaces"/>
    <x v="1"/>
    <x v="6"/>
    <n v="100"/>
    <n v="100"/>
    <m/>
    <m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d v="2015-05-23T22:21:00"/>
    <d v="2015-04-23T22:21:00"/>
    <b v="0"/>
    <n v="0"/>
    <b v="0"/>
    <s v="theater/spaces"/>
    <x v="1"/>
    <x v="6"/>
    <s v="N/A"/>
    <s v="N/A"/>
    <m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d v="2016-08-15T07:44:52"/>
    <d v="2016-07-16T07:44:52"/>
    <b v="0"/>
    <n v="2"/>
    <b v="0"/>
    <s v="theater/spaces"/>
    <x v="1"/>
    <x v="6"/>
    <n v="1000"/>
    <n v="1"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d v="2016-11-24T12:11:00"/>
    <d v="2016-10-06T08:29:27"/>
    <b v="0"/>
    <n v="13"/>
    <b v="0"/>
    <s v="theater/spaces"/>
    <x v="1"/>
    <x v="6"/>
    <n v="23.32089552238806"/>
    <n v="82.461538461538467"/>
    <m/>
    <m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d v="2015-06-02T10:34:53"/>
    <d v="2015-04-03T10:34:53"/>
    <b v="0"/>
    <n v="9"/>
    <b v="0"/>
    <s v="theater/spaces"/>
    <x v="1"/>
    <x v="6"/>
    <n v="20833.333333333332"/>
    <n v="2.6666666666666665"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d v="2015-11-19T15:45:17"/>
    <d v="2015-10-20T14:45:17"/>
    <b v="0"/>
    <n v="2"/>
    <b v="0"/>
    <s v="theater/spaces"/>
    <x v="1"/>
    <x v="6"/>
    <n v="40"/>
    <n v="12.5"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d v="2016-01-23T03:45:52"/>
    <d v="2015-12-24T03:45:52"/>
    <b v="0"/>
    <n v="0"/>
    <b v="0"/>
    <s v="theater/spaces"/>
    <x v="1"/>
    <x v="6"/>
    <s v="N/A"/>
    <s v="N/A"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d v="2014-10-05T14:16:13"/>
    <d v="2014-08-21T14:16:13"/>
    <b v="0"/>
    <n v="58"/>
    <b v="0"/>
    <s v="theater/spaces"/>
    <x v="1"/>
    <x v="6"/>
    <n v="45.620437956204377"/>
    <n v="18.896551724137932"/>
    <m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d v="2016-10-16T23:00:00"/>
    <d v="2016-09-15T11:33:59"/>
    <b v="0"/>
    <n v="8"/>
    <b v="0"/>
    <s v="theater/spaces"/>
    <x v="1"/>
    <x v="6"/>
    <n v="12.461059190031152"/>
    <n v="200.625"/>
    <m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d v="2015-10-08T14:00:21"/>
    <d v="2015-09-08T14:00:21"/>
    <b v="0"/>
    <n v="3"/>
    <b v="0"/>
    <s v="theater/spaces"/>
    <x v="1"/>
    <x v="6"/>
    <n v="661.15702479338847"/>
    <n v="201.66666666666666"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d v="2017-03-16T08:00:03"/>
    <d v="2017-02-24T09:00:03"/>
    <b v="0"/>
    <n v="0"/>
    <b v="0"/>
    <s v="theater/spaces"/>
    <x v="1"/>
    <x v="6"/>
    <s v="N/A"/>
    <s v="N/A"/>
    <m/>
    <m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d v="2015-06-16T12:47:29"/>
    <d v="2015-05-17T12:47:29"/>
    <b v="0"/>
    <n v="11"/>
    <b v="0"/>
    <s v="theater/spaces"/>
    <x v="1"/>
    <x v="6"/>
    <n v="1.6783216783216783"/>
    <n v="65"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d v="2016-05-04T18:00:50"/>
    <d v="2016-04-04T18:00:50"/>
    <b v="0"/>
    <n v="20"/>
    <b v="0"/>
    <s v="theater/spaces"/>
    <x v="1"/>
    <x v="6"/>
    <n v="5.9757942511346442"/>
    <n v="66.099999999999994"/>
    <m/>
    <m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d v="2015-03-27T18:16:12"/>
    <d v="2015-01-26T19:16:12"/>
    <b v="0"/>
    <n v="3"/>
    <b v="0"/>
    <s v="theater/spaces"/>
    <x v="1"/>
    <x v="6"/>
    <n v="53.571428571428569"/>
    <n v="93.333333333333329"/>
    <m/>
    <m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d v="2016-05-08T12:41:57"/>
    <d v="2016-03-09T13:41:57"/>
    <b v="0"/>
    <n v="0"/>
    <b v="0"/>
    <s v="theater/spaces"/>
    <x v="1"/>
    <x v="6"/>
    <s v="N/A"/>
    <s v="N/A"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d v="2016-06-06T19:12:05"/>
    <d v="2016-05-07T19:12:05"/>
    <b v="0"/>
    <n v="0"/>
    <b v="0"/>
    <s v="theater/spaces"/>
    <x v="1"/>
    <x v="6"/>
    <s v="N/A"/>
    <s v="N/A"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d v="2014-09-11T13:10:23"/>
    <d v="2014-08-12T13:10:23"/>
    <b v="0"/>
    <n v="0"/>
    <b v="0"/>
    <s v="theater/spaces"/>
    <x v="1"/>
    <x v="6"/>
    <s v="N/A"/>
    <s v="N/A"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d v="2015-03-25T23:00:00"/>
    <d v="2015-02-26T00:05:59"/>
    <b v="0"/>
    <n v="108"/>
    <b v="1"/>
    <s v="theater/plays"/>
    <x v="1"/>
    <x v="7"/>
    <n v="0.91224229155263636"/>
    <n v="50.75"/>
    <m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d v="2015-03-01T01:59:00"/>
    <d v="2015-02-01T00:51:46"/>
    <b v="0"/>
    <n v="20"/>
    <b v="1"/>
    <s v="theater/plays"/>
    <x v="1"/>
    <x v="7"/>
    <n v="0.82101806239737274"/>
    <n v="60.9"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d v="2015-07-02T06:17:04"/>
    <d v="2015-06-02T06:17:04"/>
    <b v="0"/>
    <n v="98"/>
    <b v="1"/>
    <s v="theater/plays"/>
    <x v="1"/>
    <x v="7"/>
    <n v="0.93589143659335516"/>
    <n v="109.03061224489795"/>
    <m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d v="2014-08-06T16:32:00"/>
    <d v="2014-07-07T16:50:19"/>
    <b v="0"/>
    <n v="196"/>
    <b v="1"/>
    <s v="theater/plays"/>
    <x v="1"/>
    <x v="7"/>
    <n v="0.99291258993305787"/>
    <n v="25.692295918367346"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d v="2015-07-07T12:30:33"/>
    <d v="2015-06-07T12:30:33"/>
    <b v="0"/>
    <n v="39"/>
    <b v="1"/>
    <s v="theater/plays"/>
    <x v="1"/>
    <x v="7"/>
    <n v="0.91743119266055051"/>
    <n v="41.92307692307692"/>
    <m/>
    <m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d v="2015-09-16T12:43:32"/>
    <d v="2015-08-17T12:43:32"/>
    <b v="0"/>
    <n v="128"/>
    <b v="1"/>
    <s v="theater/plays"/>
    <x v="1"/>
    <x v="7"/>
    <n v="0.88004928275983452"/>
    <n v="88.7734375"/>
    <m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d v="2015-03-08T22:44:52"/>
    <d v="2015-02-06T23:44:52"/>
    <b v="0"/>
    <n v="71"/>
    <b v="1"/>
    <s v="theater/plays"/>
    <x v="1"/>
    <x v="7"/>
    <n v="0.8778089887640449"/>
    <n v="80.225352112676063"/>
    <m/>
    <m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d v="2016-08-16T22:59:00"/>
    <d v="2016-08-03T07:34:20"/>
    <b v="0"/>
    <n v="47"/>
    <b v="1"/>
    <s v="theater/plays"/>
    <x v="1"/>
    <x v="7"/>
    <n v="0.94339622641509435"/>
    <n v="78.936170212765958"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d v="2015-05-03T17:51:00"/>
    <d v="2015-04-03T13:52:33"/>
    <b v="0"/>
    <n v="17"/>
    <b v="1"/>
    <s v="theater/plays"/>
    <x v="1"/>
    <x v="7"/>
    <n v="0.61538461538461542"/>
    <n v="95.588235294117652"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d v="2014-07-18T11:04:11"/>
    <d v="2014-06-18T11:04:11"/>
    <b v="0"/>
    <n v="91"/>
    <b v="1"/>
    <s v="theater/plays"/>
    <x v="1"/>
    <x v="7"/>
    <n v="0.94339622641509435"/>
    <n v="69.890109890109883"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d v="2014-08-31T10:47:58"/>
    <d v="2014-08-01T10:47:58"/>
    <b v="0"/>
    <n v="43"/>
    <b v="1"/>
    <s v="theater/plays"/>
    <x v="1"/>
    <x v="7"/>
    <n v="0.99843993759750393"/>
    <n v="74.534883720930239"/>
    <m/>
    <m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d v="2016-12-04T20:00:00"/>
    <d v="2016-11-19T21:38:40"/>
    <b v="0"/>
    <n v="17"/>
    <b v="1"/>
    <s v="theater/plays"/>
    <x v="1"/>
    <x v="7"/>
    <n v="0.94921689606074988"/>
    <n v="123.94117647058823"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d v="2015-12-31T23:00:00"/>
    <d v="2015-12-03T14:38:28"/>
    <b v="0"/>
    <n v="33"/>
    <b v="1"/>
    <s v="theater/plays"/>
    <x v="1"/>
    <x v="7"/>
    <n v="0.57208237986270027"/>
    <n v="264.84848484848487"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d v="2014-09-25T20:35:00"/>
    <d v="2014-08-28T20:27:51"/>
    <b v="0"/>
    <n v="87"/>
    <b v="1"/>
    <s v="theater/plays"/>
    <x v="1"/>
    <x v="7"/>
    <n v="0.98039215686274506"/>
    <n v="58.620689655172413"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d v="2014-11-26T22:00:00"/>
    <d v="2014-10-29T11:24:46"/>
    <b v="0"/>
    <n v="113"/>
    <b v="1"/>
    <s v="theater/plays"/>
    <x v="1"/>
    <x v="7"/>
    <n v="0.99875156054931336"/>
    <n v="70.884955752212392"/>
    <m/>
    <m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d v="2016-03-13T07:00:00"/>
    <d v="2016-02-25T12:32:10"/>
    <b v="0"/>
    <n v="14"/>
    <b v="1"/>
    <s v="theater/plays"/>
    <x v="1"/>
    <x v="7"/>
    <n v="0.58333333333333337"/>
    <n v="8.5714285714285712"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d v="2015-03-22T21:14:00"/>
    <d v="2015-01-22T16:08:54"/>
    <b v="0"/>
    <n v="30"/>
    <b v="1"/>
    <s v="theater/plays"/>
    <x v="1"/>
    <x v="7"/>
    <n v="0.8805400645729381"/>
    <n v="113.56666666666666"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d v="2014-10-20T00:59:00"/>
    <d v="2014-10-10T10:22:27"/>
    <b v="0"/>
    <n v="16"/>
    <b v="1"/>
    <s v="theater/plays"/>
    <x v="1"/>
    <x v="7"/>
    <n v="0.77239958805355302"/>
    <n v="60.6875"/>
    <m/>
    <m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d v="2015-01-06T01:00:00"/>
    <d v="2014-12-20T14:47:03"/>
    <b v="0"/>
    <n v="46"/>
    <b v="1"/>
    <s v="theater/plays"/>
    <x v="1"/>
    <x v="7"/>
    <n v="0.98619329388560162"/>
    <n v="110.21739130434783"/>
    <m/>
    <m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d v="2015-08-23T21:00:00"/>
    <d v="2015-08-03T16:58:50"/>
    <b v="0"/>
    <n v="24"/>
    <b v="1"/>
    <s v="theater/plays"/>
    <x v="1"/>
    <x v="7"/>
    <n v="0.91603053435114501"/>
    <n v="136.45833333333334"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d v="2015-09-23T08:25:56"/>
    <d v="2015-08-09T08:25:56"/>
    <b v="1"/>
    <n v="97"/>
    <b v="1"/>
    <s v="theater/spaces"/>
    <x v="1"/>
    <x v="6"/>
    <n v="0.77564475470234628"/>
    <n v="53.164948453608247"/>
    <m/>
    <m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d v="2016-02-11T11:29:03"/>
    <d v="2016-01-12T11:29:03"/>
    <b v="1"/>
    <n v="59"/>
    <b v="1"/>
    <s v="theater/spaces"/>
    <x v="1"/>
    <x v="6"/>
    <n v="0.97981579463060942"/>
    <n v="86.491525423728817"/>
    <m/>
    <m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d v="2014-11-11T11:10:36"/>
    <d v="2014-09-12T10:10:36"/>
    <b v="1"/>
    <n v="1095"/>
    <b v="1"/>
    <s v="theater/spaces"/>
    <x v="1"/>
    <x v="6"/>
    <n v="0.68240950088157304"/>
    <n v="155.23827397260274"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d v="2016-08-24T01:41:21"/>
    <d v="2016-07-25T01:41:21"/>
    <b v="1"/>
    <n v="218"/>
    <b v="1"/>
    <s v="theater/spaces"/>
    <x v="1"/>
    <x v="6"/>
    <n v="0.99649234693877553"/>
    <n v="115.08256880733946"/>
    <m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d v="2016-10-30T23:00:00"/>
    <d v="2016-10-11T18:22:08"/>
    <b v="0"/>
    <n v="111"/>
    <b v="1"/>
    <s v="theater/spaces"/>
    <x v="1"/>
    <x v="6"/>
    <n v="0.82203041512535968"/>
    <n v="109.5945945945946"/>
    <m/>
    <m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d v="2016-05-01T06:00:06"/>
    <d v="2016-03-02T07:00:06"/>
    <b v="0"/>
    <n v="56"/>
    <b v="1"/>
    <s v="theater/spaces"/>
    <x v="1"/>
    <x v="6"/>
    <n v="0.94786729857819907"/>
    <n v="45.214285714285715"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d v="2016-10-12T19:00:00"/>
    <d v="2016-09-14T02:22:31"/>
    <b v="0"/>
    <n v="265"/>
    <b v="1"/>
    <s v="theater/spaces"/>
    <x v="1"/>
    <x v="6"/>
    <n v="0.9057905377497264"/>
    <n v="104.15169811320754"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d v="2016-06-20T03:41:21"/>
    <d v="2016-05-21T03:41:21"/>
    <b v="0"/>
    <n v="28"/>
    <b v="1"/>
    <s v="theater/spaces"/>
    <x v="1"/>
    <x v="6"/>
    <n v="1"/>
    <n v="35.714285714285715"/>
    <m/>
    <m/>
  </r>
  <r>
    <n v="2989"/>
    <s v="Let's Light Up The Gem!"/>
    <s v="Bring the movies back to Bethel, Maine."/>
    <n v="20000"/>
    <n v="35307"/>
    <x v="0"/>
    <s v="US"/>
    <s v="USD"/>
    <n v="1450673940"/>
    <n v="1448756962"/>
    <d v="2015-12-20T23:59:00"/>
    <d v="2015-11-28T19:29:22"/>
    <b v="0"/>
    <n v="364"/>
    <b v="1"/>
    <s v="theater/spaces"/>
    <x v="1"/>
    <x v="6"/>
    <n v="0.56645990879995467"/>
    <n v="96.997252747252745"/>
    <m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d v="2016-01-07T08:47:00"/>
    <d v="2015-12-03T08:47:00"/>
    <b v="0"/>
    <n v="27"/>
    <b v="1"/>
    <s v="theater/spaces"/>
    <x v="1"/>
    <x v="6"/>
    <n v="1"/>
    <n v="370.37037037037038"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d v="2017-01-27T15:05:30"/>
    <d v="2017-01-05T15:05:30"/>
    <b v="0"/>
    <n v="93"/>
    <b v="1"/>
    <s v="theater/spaces"/>
    <x v="1"/>
    <x v="6"/>
    <n v="0.96810933940774491"/>
    <n v="94.408602150537632"/>
    <m/>
    <m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d v="2016-10-09T13:25:10"/>
    <d v="2016-09-09T13:25:10"/>
    <b v="0"/>
    <n v="64"/>
    <b v="1"/>
    <s v="theater/spaces"/>
    <x v="1"/>
    <x v="6"/>
    <n v="0.9569377990430622"/>
    <n v="48.984375"/>
    <m/>
    <m/>
  </r>
  <r>
    <n v="2993"/>
    <s v="TRUE WEST: Think, Dog! Productions"/>
    <s v="Help us build the Kitchen from Hell!"/>
    <n v="1000"/>
    <n v="1003"/>
    <x v="0"/>
    <s v="US"/>
    <s v="USD"/>
    <n v="1455998867"/>
    <n v="1453406867"/>
    <d v="2016-02-20T15:07:47"/>
    <d v="2016-01-21T15:07:47"/>
    <b v="0"/>
    <n v="22"/>
    <b v="1"/>
    <s v="theater/spaces"/>
    <x v="1"/>
    <x v="6"/>
    <n v="0.99700897308075775"/>
    <n v="45.590909090909093"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d v="2014-10-03T06:29:32"/>
    <d v="2014-09-03T06:29:32"/>
    <b v="0"/>
    <n v="59"/>
    <b v="1"/>
    <s v="theater/spaces"/>
    <x v="1"/>
    <x v="6"/>
    <n v="0.21846144883632868"/>
    <n v="23.275254237288134"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d v="2017-01-19T10:57:51"/>
    <d v="2016-12-20T10:57:51"/>
    <b v="0"/>
    <n v="249"/>
    <b v="1"/>
    <s v="theater/spaces"/>
    <x v="1"/>
    <x v="6"/>
    <n v="0.9527439024390244"/>
    <n v="63.2289156626506"/>
    <m/>
    <m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d v="2015-05-26T16:54:00"/>
    <d v="2015-03-27T16:54:00"/>
    <b v="0"/>
    <n v="392"/>
    <b v="1"/>
    <s v="theater/spaces"/>
    <x v="1"/>
    <x v="6"/>
    <n v="0.58158856763044198"/>
    <n v="153.5204081632653"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d v="2017-02-26T23:59:00"/>
    <d v="2017-02-09T12:36:33"/>
    <b v="0"/>
    <n v="115"/>
    <b v="1"/>
    <s v="theater/spaces"/>
    <x v="1"/>
    <x v="6"/>
    <n v="0.96404126096596932"/>
    <n v="90.2"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d v="2014-06-15T23:25:00"/>
    <d v="2014-05-18T23:38:49"/>
    <b v="0"/>
    <n v="433"/>
    <b v="1"/>
    <s v="theater/spaces"/>
    <x v="1"/>
    <x v="6"/>
    <n v="0.97060051053586849"/>
    <n v="118.97113163972287"/>
    <m/>
    <m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d v="2017-02-28T21:00:00"/>
    <d v="2017-02-14T12:46:00"/>
    <b v="0"/>
    <n v="20"/>
    <b v="1"/>
    <s v="theater/spaces"/>
    <x v="1"/>
    <x v="6"/>
    <n v="0.84112149532710279"/>
    <n v="80.25"/>
    <m/>
    <m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d v="2017-01-31T13:00:00"/>
    <d v="2017-01-17T14:51:10"/>
    <b v="0"/>
    <n v="8"/>
    <b v="1"/>
    <s v="theater/spaces"/>
    <x v="1"/>
    <x v="6"/>
    <n v="1"/>
    <n v="62.5"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d v="2016-07-13T16:29:42"/>
    <d v="2016-06-13T16:29:42"/>
    <b v="0"/>
    <n v="175"/>
    <b v="1"/>
    <s v="theater/spaces"/>
    <x v="1"/>
    <x v="6"/>
    <n v="0.31377481894009879"/>
    <n v="131.37719999999999"/>
    <m/>
    <m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d v="2012-12-26T15:04:12"/>
    <d v="2012-11-26T15:04:12"/>
    <b v="0"/>
    <n v="104"/>
    <b v="1"/>
    <s v="theater/spaces"/>
    <x v="1"/>
    <x v="6"/>
    <n v="0.92160680830446728"/>
    <n v="73.032980769230775"/>
    <m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d v="2016-03-01T00:59:00"/>
    <d v="2016-01-29T15:22:56"/>
    <b v="0"/>
    <n v="17"/>
    <b v="1"/>
    <s v="theater/spaces"/>
    <x v="1"/>
    <x v="6"/>
    <n v="0.98846787479406917"/>
    <n v="178.52941176470588"/>
    <m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d v="2014-11-15T17:08:44"/>
    <d v="2014-10-16T16:08:44"/>
    <b v="0"/>
    <n v="277"/>
    <b v="1"/>
    <s v="theater/spaces"/>
    <x v="1"/>
    <x v="6"/>
    <n v="0.88640694943048348"/>
    <n v="162.90974729241879"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d v="2014-10-06T11:11:45"/>
    <d v="2014-09-06T11:11:45"/>
    <b v="0"/>
    <n v="118"/>
    <b v="1"/>
    <s v="theater/spaces"/>
    <x v="1"/>
    <x v="6"/>
    <n v="0.82990150791538131"/>
    <n v="108.24237288135593"/>
    <m/>
    <m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d v="2014-12-14T13:09:51"/>
    <d v="2014-11-14T13:09:51"/>
    <b v="0"/>
    <n v="97"/>
    <b v="1"/>
    <s v="theater/spaces"/>
    <x v="1"/>
    <x v="6"/>
    <n v="0.92807424593967514"/>
    <n v="88.865979381443296"/>
    <m/>
    <m/>
  </r>
  <r>
    <n v="3007"/>
    <s v="Bethlem"/>
    <s v="Consuite for 2015 CoreCon.  An adventure into insanity."/>
    <n v="600"/>
    <n v="1080"/>
    <x v="0"/>
    <s v="US"/>
    <s v="USD"/>
    <n v="1429938683"/>
    <n v="1428124283"/>
    <d v="2015-04-25T00:11:23"/>
    <d v="2015-04-04T00:11:23"/>
    <b v="0"/>
    <n v="20"/>
    <b v="1"/>
    <s v="theater/spaces"/>
    <x v="1"/>
    <x v="6"/>
    <n v="0.55555555555555558"/>
    <n v="54"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d v="2016-01-21T00:05:19"/>
    <d v="2015-12-22T00:05:19"/>
    <b v="0"/>
    <n v="26"/>
    <b v="1"/>
    <s v="theater/spaces"/>
    <x v="1"/>
    <x v="6"/>
    <n v="0.98846787479406917"/>
    <n v="116.73076923076923"/>
    <m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d v="2014-11-26T09:40:40"/>
    <d v="2014-10-27T08:40:40"/>
    <b v="0"/>
    <n v="128"/>
    <b v="1"/>
    <s v="theater/spaces"/>
    <x v="1"/>
    <x v="6"/>
    <n v="0.83503123016800829"/>
    <n v="233.8984375"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d v="2015-02-21T14:58:39"/>
    <d v="2014-12-23T14:58:39"/>
    <b v="0"/>
    <n v="15"/>
    <b v="1"/>
    <s v="theater/spaces"/>
    <x v="1"/>
    <x v="6"/>
    <n v="0.63291139240506333"/>
    <n v="158"/>
    <m/>
    <m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d v="2015-12-23T17:59:00"/>
    <d v="2015-11-26T06:15:16"/>
    <b v="0"/>
    <n v="25"/>
    <b v="1"/>
    <s v="theater/spaces"/>
    <x v="1"/>
    <x v="6"/>
    <n v="0.80862533692722371"/>
    <n v="14.84"/>
    <m/>
    <m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d v="2015-02-10T11:52:10"/>
    <d v="2015-01-20T11:52:10"/>
    <b v="0"/>
    <n v="55"/>
    <b v="1"/>
    <s v="theater/spaces"/>
    <x v="1"/>
    <x v="6"/>
    <n v="0.85378868729989332"/>
    <n v="85.181818181818187"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d v="2015-06-21T15:04:09"/>
    <d v="2015-05-22T15:04:09"/>
    <b v="0"/>
    <n v="107"/>
    <b v="1"/>
    <s v="theater/spaces"/>
    <x v="1"/>
    <x v="6"/>
    <n v="0.63710499490316008"/>
    <n v="146.69158878504672"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d v="2014-11-05T00:00:00"/>
    <d v="2014-10-07T21:58:00"/>
    <b v="0"/>
    <n v="557"/>
    <b v="1"/>
    <s v="theater/spaces"/>
    <x v="1"/>
    <x v="6"/>
    <n v="0.88414202857547042"/>
    <n v="50.764811490125673"/>
    <m/>
    <m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d v="2014-06-10T23:00:00"/>
    <d v="2014-05-26T12:27:18"/>
    <b v="0"/>
    <n v="40"/>
    <b v="1"/>
    <s v="theater/spaces"/>
    <x v="1"/>
    <x v="6"/>
    <n v="0.96921322690992018"/>
    <n v="87.7"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d v="2014-07-18T08:09:12"/>
    <d v="2014-05-19T08:09:12"/>
    <b v="0"/>
    <n v="36"/>
    <b v="1"/>
    <s v="theater/spaces"/>
    <x v="1"/>
    <x v="6"/>
    <n v="0.97454712221967443"/>
    <n v="242.27777777777777"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d v="2014-08-20T15:24:03"/>
    <d v="2014-07-21T15:24:03"/>
    <b v="0"/>
    <n v="159"/>
    <b v="1"/>
    <s v="theater/spaces"/>
    <x v="1"/>
    <x v="6"/>
    <n v="0.94481425810607689"/>
    <n v="146.44654088050314"/>
    <m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d v="2015-07-20T17:00:00"/>
    <d v="2015-06-08T02:09:36"/>
    <b v="0"/>
    <n v="41"/>
    <b v="1"/>
    <s v="theater/spaces"/>
    <x v="1"/>
    <x v="6"/>
    <n v="0.99290780141843971"/>
    <n v="103.17073170731707"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d v="2014-05-26T22:00:00"/>
    <d v="2014-04-29T15:00:20"/>
    <b v="0"/>
    <n v="226"/>
    <b v="1"/>
    <s v="theater/spaces"/>
    <x v="1"/>
    <x v="6"/>
    <n v="0.82485565026120433"/>
    <n v="80.464601769911511"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d v="2015-08-14T15:18:53"/>
    <d v="2015-06-15T15:18:53"/>
    <b v="0"/>
    <n v="30"/>
    <b v="1"/>
    <s v="theater/spaces"/>
    <x v="1"/>
    <x v="6"/>
    <n v="0.99431818181818177"/>
    <n v="234.66666666666666"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d v="2016-11-22T00:59:00"/>
    <d v="2016-10-17T09:51:09"/>
    <b v="0"/>
    <n v="103"/>
    <b v="1"/>
    <s v="theater/spaces"/>
    <x v="1"/>
    <x v="6"/>
    <n v="0.86190384983719592"/>
    <n v="50.689320388349515"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d v="2016-08-27T17:53:29"/>
    <d v="2016-07-13T17:53:29"/>
    <b v="0"/>
    <n v="62"/>
    <b v="1"/>
    <s v="theater/spaces"/>
    <x v="1"/>
    <x v="6"/>
    <n v="0.99127676447264079"/>
    <n v="162.70967741935485"/>
    <m/>
    <m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d v="2015-06-11T11:13:06"/>
    <d v="2015-04-27T11:13:06"/>
    <b v="0"/>
    <n v="6"/>
    <b v="1"/>
    <s v="theater/spaces"/>
    <x v="1"/>
    <x v="6"/>
    <n v="0.970873786407767"/>
    <n v="120.16666666666667"/>
    <m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d v="2012-10-06T18:51:15"/>
    <d v="2012-09-06T18:51:15"/>
    <b v="0"/>
    <n v="182"/>
    <b v="1"/>
    <s v="theater/spaces"/>
    <x v="1"/>
    <x v="6"/>
    <n v="0.40581121662202746"/>
    <n v="67.697802197802204"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d v="2014-05-30T11:00:00"/>
    <d v="2014-05-02T07:13:33"/>
    <b v="0"/>
    <n v="145"/>
    <b v="1"/>
    <s v="theater/spaces"/>
    <x v="1"/>
    <x v="6"/>
    <n v="0.33090668431502318"/>
    <n v="52.103448275862071"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d v="2017-03-03T06:01:32"/>
    <d v="2017-02-17T06:01:32"/>
    <b v="0"/>
    <n v="25"/>
    <b v="1"/>
    <s v="theater/spaces"/>
    <x v="1"/>
    <x v="6"/>
    <n v="0.69767441860465118"/>
    <n v="51.6"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d v="2015-03-20T10:54:11"/>
    <d v="2015-02-18T11:54:11"/>
    <b v="0"/>
    <n v="320"/>
    <b v="1"/>
    <s v="theater/spaces"/>
    <x v="1"/>
    <x v="6"/>
    <n v="0.76080340839926963"/>
    <n v="164.3"/>
    <m/>
    <m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d v="2016-08-15T01:20:25"/>
    <d v="2016-07-16T01:20:25"/>
    <b v="0"/>
    <n v="99"/>
    <b v="1"/>
    <s v="theater/spaces"/>
    <x v="1"/>
    <x v="6"/>
    <n v="0.5951672419950006"/>
    <n v="84.858585858585855"/>
    <m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d v="2014-11-17T23:35:00"/>
    <d v="2014-10-20T12:00:47"/>
    <b v="0"/>
    <n v="348"/>
    <b v="1"/>
    <s v="theater/spaces"/>
    <x v="1"/>
    <x v="6"/>
    <n v="0.9117709631340607"/>
    <n v="94.548850574712645"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d v="2015-09-16T12:56:11"/>
    <d v="2015-08-17T12:56:11"/>
    <b v="0"/>
    <n v="41"/>
    <b v="1"/>
    <s v="theater/spaces"/>
    <x v="1"/>
    <x v="6"/>
    <n v="0.93733261917514732"/>
    <n v="45.536585365853661"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d v="2016-10-14T16:10:47"/>
    <d v="2016-08-15T16:10:47"/>
    <b v="0"/>
    <n v="29"/>
    <b v="1"/>
    <s v="theater/spaces"/>
    <x v="1"/>
    <x v="6"/>
    <n v="1"/>
    <n v="51.724137931034484"/>
    <m/>
    <m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d v="2015-09-10T20:04:19"/>
    <d v="2015-08-11T20:04:19"/>
    <b v="0"/>
    <n v="25"/>
    <b v="1"/>
    <s v="theater/spaces"/>
    <x v="1"/>
    <x v="6"/>
    <n v="0.78616352201257866"/>
    <n v="50.88"/>
    <m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d v="2016-08-17T21:38:45"/>
    <d v="2016-07-18T21:38:45"/>
    <b v="0"/>
    <n v="23"/>
    <b v="1"/>
    <s v="theater/spaces"/>
    <x v="1"/>
    <x v="6"/>
    <n v="0.68243858052775253"/>
    <n v="191.13043478260869"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d v="2016-10-31T22:59:00"/>
    <d v="2016-10-01T07:50:55"/>
    <b v="0"/>
    <n v="1260"/>
    <b v="1"/>
    <s v="theater/spaces"/>
    <x v="1"/>
    <x v="6"/>
    <n v="0.88860453543754891"/>
    <n v="89.314285714285717"/>
    <m/>
    <m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d v="2013-05-04T08:26:49"/>
    <d v="2013-04-04T08:26:49"/>
    <b v="0"/>
    <n v="307"/>
    <b v="1"/>
    <s v="theater/spaces"/>
    <x v="1"/>
    <x v="6"/>
    <n v="0.91922883319342674"/>
    <n v="88.588631921824103"/>
    <m/>
    <m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d v="2013-08-16T06:59:00"/>
    <d v="2013-07-11T13:50:44"/>
    <b v="0"/>
    <n v="329"/>
    <b v="1"/>
    <s v="theater/spaces"/>
    <x v="1"/>
    <x v="6"/>
    <n v="0.78906669191680079"/>
    <n v="96.300911854103347"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d v="2010-10-01T23:59:00"/>
    <d v="2010-07-19T16:26:13"/>
    <b v="0"/>
    <n v="32"/>
    <b v="1"/>
    <s v="theater/spaces"/>
    <x v="1"/>
    <x v="6"/>
    <n v="0.46904315196998125"/>
    <n v="33.3125"/>
    <m/>
    <m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d v="2016-03-04T01:03:17"/>
    <d v="2016-01-04T01:03:17"/>
    <b v="0"/>
    <n v="27"/>
    <b v="1"/>
    <s v="theater/spaces"/>
    <x v="1"/>
    <x v="6"/>
    <n v="0.99502487562189057"/>
    <n v="37.222222222222221"/>
    <m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d v="2013-12-29T02:59:00"/>
    <d v="2013-12-02T14:03:58"/>
    <b v="0"/>
    <n v="236"/>
    <b v="1"/>
    <s v="theater/spaces"/>
    <x v="1"/>
    <x v="6"/>
    <n v="0.9198455763246467"/>
    <n v="92.130423728813554"/>
    <m/>
    <m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d v="2015-06-26T18:00:00"/>
    <d v="2015-06-22T14:00:21"/>
    <b v="0"/>
    <n v="42"/>
    <b v="1"/>
    <s v="theater/spaces"/>
    <x v="1"/>
    <x v="6"/>
    <n v="0.93023255813953487"/>
    <n v="76.785714285714292"/>
    <m/>
    <m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d v="2016-01-20T15:50:48"/>
    <d v="2015-12-21T15:50:48"/>
    <b v="0"/>
    <n v="95"/>
    <b v="1"/>
    <s v="theater/spaces"/>
    <x v="1"/>
    <x v="6"/>
    <n v="0.90512540894220284"/>
    <n v="96.526315789473685"/>
    <m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d v="2015-10-06T11:30:47"/>
    <d v="2015-09-06T11:30:47"/>
    <b v="0"/>
    <n v="37"/>
    <b v="1"/>
    <s v="theater/spaces"/>
    <x v="1"/>
    <x v="6"/>
    <n v="0.78125"/>
    <n v="51.891891891891895"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d v="2015-04-15T21:50:00"/>
    <d v="2015-03-19T20:41:39"/>
    <b v="0"/>
    <n v="128"/>
    <b v="1"/>
    <s v="theater/spaces"/>
    <x v="1"/>
    <x v="6"/>
    <n v="0.9090358160111508"/>
    <n v="128.9140625"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d v="2016-02-02T12:26:38"/>
    <d v="2016-01-18T12:26:38"/>
    <b v="0"/>
    <n v="156"/>
    <b v="1"/>
    <s v="theater/spaces"/>
    <x v="1"/>
    <x v="6"/>
    <n v="0.91456443868607573"/>
    <n v="84.108974358974365"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d v="2014-08-21T22:44:15"/>
    <d v="2014-07-22T22:44:15"/>
    <b v="0"/>
    <n v="64"/>
    <b v="1"/>
    <s v="theater/spaces"/>
    <x v="1"/>
    <x v="6"/>
    <n v="0.75354259211116259"/>
    <n v="82.941562500000003"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d v="2014-09-09T23:52:00"/>
    <d v="2014-08-11T14:16:26"/>
    <b v="0"/>
    <n v="58"/>
    <b v="1"/>
    <s v="theater/spaces"/>
    <x v="1"/>
    <x v="6"/>
    <n v="0.52397691848510974"/>
    <n v="259.94827586206895"/>
    <m/>
    <m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d v="2016-04-27T08:16:00"/>
    <d v="2016-03-14T18:44:14"/>
    <b v="0"/>
    <n v="20"/>
    <b v="1"/>
    <s v="theater/spaces"/>
    <x v="1"/>
    <x v="6"/>
    <n v="0.67114093959731547"/>
    <n v="37.25"/>
    <m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d v="2014-12-31T16:22:00"/>
    <d v="2014-12-02T16:37:42"/>
    <b v="0"/>
    <n v="47"/>
    <b v="1"/>
    <s v="theater/spaces"/>
    <x v="1"/>
    <x v="6"/>
    <n v="0.60096153846153844"/>
    <n v="177.02127659574469"/>
    <m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d v="2015-06-13T19:20:55"/>
    <d v="2015-05-14T19:20:55"/>
    <b v="0"/>
    <n v="54"/>
    <b v="1"/>
    <s v="theater/spaces"/>
    <x v="1"/>
    <x v="6"/>
    <n v="0.9375"/>
    <n v="74.074074074074076"/>
    <m/>
    <m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d v="2016-05-04T23:02:40"/>
    <d v="2016-04-04T23:02:40"/>
    <b v="0"/>
    <n v="9"/>
    <b v="1"/>
    <s v="theater/spaces"/>
    <x v="1"/>
    <x v="6"/>
    <n v="0.94339622641509435"/>
    <n v="70.666666666666671"/>
    <m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d v="2017-02-08T04:59:05"/>
    <d v="2017-01-09T04:59:05"/>
    <b v="1"/>
    <n v="35"/>
    <b v="0"/>
    <s v="theater/spaces"/>
    <x v="1"/>
    <x v="6"/>
    <n v="4.2321644498186215"/>
    <n v="23.62857142857143"/>
    <m/>
    <m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d v="2015-05-28T10:59:00"/>
    <d v="2015-04-28T11:04:54"/>
    <b v="0"/>
    <n v="2"/>
    <b v="0"/>
    <s v="theater/spaces"/>
    <x v="1"/>
    <x v="6"/>
    <n v="666.66666666666663"/>
    <n v="37.5"/>
    <m/>
    <m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d v="2014-10-01T22:59:00"/>
    <d v="2014-08-11T13:16:53"/>
    <b v="0"/>
    <n v="3"/>
    <b v="0"/>
    <s v="theater/spaces"/>
    <x v="1"/>
    <x v="6"/>
    <n v="250"/>
    <n v="13.333333333333334"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d v="2015-03-01T20:04:00"/>
    <d v="2015-01-23T14:59:14"/>
    <b v="0"/>
    <n v="0"/>
    <b v="0"/>
    <s v="theater/spaces"/>
    <x v="1"/>
    <x v="6"/>
    <s v="N/A"/>
    <s v="N/A"/>
    <m/>
    <m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d v="2015-01-09T17:59:50"/>
    <d v="2014-11-10T17:59:50"/>
    <b v="0"/>
    <n v="1"/>
    <b v="0"/>
    <s v="theater/spaces"/>
    <x v="1"/>
    <x v="6"/>
    <n v="20000"/>
    <n v="1"/>
    <m/>
    <m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d v="2014-09-29T10:16:24"/>
    <d v="2014-07-31T10:16:24"/>
    <b v="0"/>
    <n v="0"/>
    <b v="0"/>
    <s v="theater/spaces"/>
    <x v="1"/>
    <x v="6"/>
    <s v="N/A"/>
    <s v="N/A"/>
    <m/>
    <m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d v="2016-04-03T09:36:51"/>
    <d v="2016-03-04T10:36:51"/>
    <b v="0"/>
    <n v="0"/>
    <b v="0"/>
    <s v="theater/spaces"/>
    <x v="1"/>
    <x v="6"/>
    <s v="N/A"/>
    <s v="N/A"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d v="2016-05-20T03:59:00"/>
    <d v="2016-03-31T03:59:00"/>
    <b v="0"/>
    <n v="3"/>
    <b v="0"/>
    <s v="theater/spaces"/>
    <x v="1"/>
    <x v="6"/>
    <n v="6000"/>
    <n v="1"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d v="2014-08-08T17:27:26"/>
    <d v="2014-07-09T17:27:26"/>
    <b v="0"/>
    <n v="11"/>
    <b v="0"/>
    <s v="theater/spaces"/>
    <x v="1"/>
    <x v="6"/>
    <n v="33.259423503325941"/>
    <n v="41"/>
    <m/>
    <m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d v="2015-09-28T01:35:34"/>
    <d v="2015-08-29T01:35:34"/>
    <b v="0"/>
    <n v="6"/>
    <b v="0"/>
    <s v="theater/spaces"/>
    <x v="1"/>
    <x v="6"/>
    <n v="656.71641791044772"/>
    <n v="55.833333333333336"/>
    <m/>
    <m/>
  </r>
  <r>
    <n v="3061"/>
    <s v="Help Save Parkway Cinemas!"/>
    <s v="Save a historic Local theater."/>
    <n v="1000000"/>
    <n v="0"/>
    <x v="2"/>
    <s v="US"/>
    <s v="USD"/>
    <n v="1407955748"/>
    <n v="1405363748"/>
    <d v="2014-08-13T13:49:08"/>
    <d v="2014-07-14T13:49:08"/>
    <b v="0"/>
    <n v="0"/>
    <b v="0"/>
    <s v="theater/spaces"/>
    <x v="1"/>
    <x v="6"/>
    <s v="N/A"/>
    <s v="N/A"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d v="2015-09-30T13:00:00"/>
    <d v="2015-09-01T07:51:32"/>
    <b v="0"/>
    <n v="67"/>
    <b v="0"/>
    <s v="theater/spaces"/>
    <x v="1"/>
    <x v="6"/>
    <n v="1.4961101137043686"/>
    <n v="99.761194029850742"/>
    <m/>
    <m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d v="2016-10-22T17:08:58"/>
    <d v="2016-09-17T17:08:58"/>
    <b v="0"/>
    <n v="23"/>
    <b v="0"/>
    <s v="theater/spaces"/>
    <x v="1"/>
    <x v="6"/>
    <n v="5.1107325383304945"/>
    <n v="25.521739130434781"/>
    <m/>
    <m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d v="2015-11-22T01:59:00"/>
    <d v="2015-10-21T22:07:26"/>
    <b v="0"/>
    <n v="72"/>
    <b v="0"/>
    <s v="theater/spaces"/>
    <x v="1"/>
    <x v="6"/>
    <n v="8.8537362767087711"/>
    <n v="117.65277777777777"/>
    <m/>
    <m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d v="2014-07-29T20:19:32"/>
    <d v="2014-07-04T20:19:32"/>
    <b v="0"/>
    <n v="2"/>
    <b v="0"/>
    <s v="theater/spaces"/>
    <x v="1"/>
    <x v="6"/>
    <n v="2500"/>
    <n v="5"/>
    <m/>
    <m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d v="2016-07-10T00:28:57"/>
    <d v="2016-06-10T00:28:57"/>
    <b v="0"/>
    <n v="15"/>
    <b v="0"/>
    <s v="theater/spaces"/>
    <x v="1"/>
    <x v="6"/>
    <n v="8.34326579261025"/>
    <n v="2796.6666666666665"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d v="2015-09-09T17:31:19"/>
    <d v="2015-08-10T17:31:19"/>
    <b v="0"/>
    <n v="1"/>
    <b v="0"/>
    <s v="theater/spaces"/>
    <x v="1"/>
    <x v="6"/>
    <n v="40"/>
    <n v="200"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d v="2015-10-16T11:35:52"/>
    <d v="2015-09-16T11:35:52"/>
    <b v="0"/>
    <n v="2"/>
    <b v="0"/>
    <s v="theater/spaces"/>
    <x v="1"/>
    <x v="6"/>
    <n v="1428.5714285714287"/>
    <n v="87.5"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d v="2014-12-14T15:00:34"/>
    <d v="2014-11-14T15:00:34"/>
    <b v="0"/>
    <n v="7"/>
    <b v="0"/>
    <s v="theater/spaces"/>
    <x v="1"/>
    <x v="6"/>
    <n v="7.0921985815602833"/>
    <n v="20.142857142857142"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d v="2016-12-07T12:36:09"/>
    <d v="2016-11-16T12:36:09"/>
    <b v="0"/>
    <n v="16"/>
    <b v="0"/>
    <s v="theater/spaces"/>
    <x v="1"/>
    <x v="6"/>
    <n v="29.940119760479043"/>
    <n v="20.875"/>
    <m/>
    <m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d v="2015-04-21T00:59:00"/>
    <d v="2015-04-03T12:34:41"/>
    <b v="0"/>
    <n v="117"/>
    <b v="0"/>
    <s v="theater/spaces"/>
    <x v="1"/>
    <x v="6"/>
    <n v="1.6729401923881222"/>
    <n v="61.307692307692307"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d v="2016-10-29T20:46:00"/>
    <d v="2016-10-15T11:34:22"/>
    <b v="0"/>
    <n v="2"/>
    <b v="0"/>
    <s v="theater/spaces"/>
    <x v="1"/>
    <x v="6"/>
    <n v="6000"/>
    <n v="1"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d v="2015-06-14T14:19:00"/>
    <d v="2015-04-17T11:25:00"/>
    <b v="0"/>
    <n v="7"/>
    <b v="0"/>
    <s v="theater/spaces"/>
    <x v="1"/>
    <x v="6"/>
    <n v="4341.0852713178292"/>
    <n v="92.142857142857139"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d v="2016-03-10T08:42:39"/>
    <d v="2016-02-09T08:42:39"/>
    <b v="0"/>
    <n v="3"/>
    <b v="0"/>
    <s v="theater/spaces"/>
    <x v="1"/>
    <x v="6"/>
    <n v="1136.3636363636363"/>
    <n v="7.333333333333333"/>
    <m/>
    <m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d v="2016-08-18T21:27:20"/>
    <d v="2016-06-29T21:27:20"/>
    <b v="0"/>
    <n v="20"/>
    <b v="0"/>
    <s v="theater/spaces"/>
    <x v="1"/>
    <x v="6"/>
    <n v="11.574074074074074"/>
    <n v="64.8"/>
    <m/>
    <m/>
  </r>
  <r>
    <n v="3076"/>
    <s v="10,000 Hours"/>
    <s v="Helping female comedians get in their 10,000 Hours of practice!"/>
    <n v="10000"/>
    <n v="1506"/>
    <x v="2"/>
    <s v="US"/>
    <s v="USD"/>
    <n v="1444405123"/>
    <n v="1439221123"/>
    <d v="2015-10-09T10:38:43"/>
    <d v="2015-08-10T10:38:43"/>
    <b v="0"/>
    <n v="50"/>
    <b v="0"/>
    <s v="theater/spaces"/>
    <x v="1"/>
    <x v="6"/>
    <n v="6.6401062416998675"/>
    <n v="30.12"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d v="2017-03-02T17:57:58"/>
    <d v="2017-01-31T17:57:58"/>
    <b v="0"/>
    <n v="2"/>
    <b v="0"/>
    <s v="theater/spaces"/>
    <x v="1"/>
    <x v="6"/>
    <n v="209.52380952380952"/>
    <n v="52.5"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d v="2015-02-25T22:19:55"/>
    <d v="2015-01-26T22:19:55"/>
    <b v="0"/>
    <n v="3"/>
    <b v="0"/>
    <s v="theater/spaces"/>
    <x v="1"/>
    <x v="6"/>
    <n v="845.07042253521126"/>
    <n v="23.666666666666668"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d v="2015-03-22T11:07:15"/>
    <d v="2015-02-20T12:07:15"/>
    <b v="0"/>
    <n v="27"/>
    <b v="0"/>
    <s v="theater/spaces"/>
    <x v="1"/>
    <x v="6"/>
    <n v="118.80153215749154"/>
    <n v="415.77777777777777"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d v="2014-12-26T20:40:44"/>
    <d v="2014-10-27T19:40:44"/>
    <b v="0"/>
    <n v="7"/>
    <b v="0"/>
    <s v="theater/spaces"/>
    <x v="1"/>
    <x v="6"/>
    <n v="5319.1489361702124"/>
    <n v="53.714285714285715"/>
    <m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d v="2015-09-19T23:21:31"/>
    <d v="2015-08-20T23:21:31"/>
    <b v="0"/>
    <n v="5"/>
    <b v="0"/>
    <s v="theater/spaces"/>
    <x v="1"/>
    <x v="6"/>
    <n v="475.51117451260103"/>
    <n v="420.6"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d v="2015-11-15T18:09:06"/>
    <d v="2015-10-16T17:09:06"/>
    <b v="0"/>
    <n v="0"/>
    <b v="0"/>
    <s v="theater/spaces"/>
    <x v="1"/>
    <x v="6"/>
    <s v="N/A"/>
    <s v="N/A"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d v="2014-09-01T00:00:00"/>
    <d v="2014-08-02T08:31:18"/>
    <b v="0"/>
    <n v="3"/>
    <b v="0"/>
    <s v="theater/spaces"/>
    <x v="1"/>
    <x v="6"/>
    <n v="357.14285714285717"/>
    <n v="18.666666666666668"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d v="2015-05-05T13:48:00"/>
    <d v="2015-04-06T12:22:11"/>
    <b v="0"/>
    <n v="6"/>
    <b v="0"/>
    <s v="theater/spaces"/>
    <x v="1"/>
    <x v="6"/>
    <n v="8.6361702127659576"/>
    <n v="78.333333333333329"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d v="2015-09-29T16:12:39"/>
    <d v="2015-08-30T16:12:39"/>
    <b v="0"/>
    <n v="9"/>
    <b v="0"/>
    <s v="theater/spaces"/>
    <x v="1"/>
    <x v="6"/>
    <n v="40.983606557377051"/>
    <n v="67.777777777777771"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d v="2015-08-17T11:05:59"/>
    <d v="2015-06-18T11:05:59"/>
    <b v="0"/>
    <n v="3"/>
    <b v="0"/>
    <s v="theater/spaces"/>
    <x v="1"/>
    <x v="6"/>
    <n v="400"/>
    <n v="16.666666666666668"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d v="2016-12-20T23:36:30"/>
    <d v="2016-10-21T22:36:30"/>
    <b v="0"/>
    <n v="2"/>
    <b v="0"/>
    <s v="theater/spaces"/>
    <x v="1"/>
    <x v="6"/>
    <n v="160"/>
    <n v="62.5"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d v="2015-01-08T08:41:00"/>
    <d v="2014-12-08T08:44:07"/>
    <b v="0"/>
    <n v="3"/>
    <b v="0"/>
    <s v="theater/spaces"/>
    <x v="1"/>
    <x v="6"/>
    <n v="515.8730158730159"/>
    <n v="42"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d v="2016-07-08T20:59:00"/>
    <d v="2016-06-07T08:01:23"/>
    <b v="0"/>
    <n v="45"/>
    <b v="0"/>
    <s v="theater/spaces"/>
    <x v="1"/>
    <x v="6"/>
    <n v="4.2705842159207377"/>
    <n v="130.0888888888889"/>
    <m/>
    <m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d v="2015-05-01T13:39:05"/>
    <d v="2015-03-02T14:39:05"/>
    <b v="0"/>
    <n v="9"/>
    <b v="0"/>
    <s v="theater/spaces"/>
    <x v="1"/>
    <x v="6"/>
    <n v="19.681595521343596"/>
    <n v="1270.2222222222222"/>
    <m/>
    <m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d v="2016-08-14T17:45:43"/>
    <d v="2016-07-15T17:45:43"/>
    <b v="0"/>
    <n v="9"/>
    <b v="0"/>
    <s v="theater/spaces"/>
    <x v="1"/>
    <x v="6"/>
    <n v="6.2814070351758797"/>
    <n v="88.444444444444443"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d v="2015-10-15T17:00:00"/>
    <d v="2015-09-08T09:51:52"/>
    <b v="0"/>
    <n v="21"/>
    <b v="0"/>
    <s v="theater/spaces"/>
    <x v="1"/>
    <x v="6"/>
    <n v="84.517279557805594"/>
    <n v="56.342380952380957"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d v="2014-05-31T22:59:00"/>
    <d v="2014-05-01T16:49:01"/>
    <b v="0"/>
    <n v="17"/>
    <b v="0"/>
    <s v="theater/spaces"/>
    <x v="1"/>
    <x v="6"/>
    <n v="4.395604395604396"/>
    <n v="53.529411764705884"/>
    <m/>
    <m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d v="2015-09-20T14:05:56"/>
    <d v="2015-07-22T14:05:56"/>
    <b v="0"/>
    <n v="1"/>
    <b v="0"/>
    <s v="theater/spaces"/>
    <x v="1"/>
    <x v="6"/>
    <n v="4000"/>
    <n v="25"/>
    <m/>
    <m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d v="2016-07-31T19:36:20"/>
    <d v="2016-06-01T19:36:20"/>
    <b v="0"/>
    <n v="1"/>
    <b v="0"/>
    <s v="theater/spaces"/>
    <x v="1"/>
    <x v="6"/>
    <n v="298.39999999999998"/>
    <n v="50"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d v="2015-05-20T14:48:46"/>
    <d v="2015-04-20T14:48:46"/>
    <b v="0"/>
    <n v="14"/>
    <b v="0"/>
    <s v="theater/spaces"/>
    <x v="1"/>
    <x v="6"/>
    <n v="25.157232704402517"/>
    <n v="56.785714285714285"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d v="2016-10-07T09:00:00"/>
    <d v="2016-09-16T07:05:01"/>
    <b v="0"/>
    <n v="42"/>
    <b v="0"/>
    <s v="theater/spaces"/>
    <x v="1"/>
    <x v="6"/>
    <n v="5.8309037900874632"/>
    <n v="40.833333333333336"/>
    <m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d v="2016-02-07T19:17:00"/>
    <d v="2015-12-21T14:00:49"/>
    <b v="0"/>
    <n v="27"/>
    <b v="0"/>
    <s v="theater/spaces"/>
    <x v="1"/>
    <x v="6"/>
    <n v="27.716154721274176"/>
    <n v="65.111111111111114"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d v="2016-02-11T23:33:11"/>
    <d v="2016-01-12T23:33:11"/>
    <b v="0"/>
    <n v="5"/>
    <b v="0"/>
    <s v="theater/spaces"/>
    <x v="1"/>
    <x v="6"/>
    <n v="7.1942446043165464"/>
    <n v="55.6"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d v="2014-10-20T09:56:15"/>
    <d v="2014-09-20T09:56:15"/>
    <b v="0"/>
    <n v="13"/>
    <b v="0"/>
    <s v="theater/spaces"/>
    <x v="1"/>
    <x v="6"/>
    <n v="6.5681444991789819"/>
    <n v="140.53846153846155"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d v="2015-07-16T02:56:00"/>
    <d v="2015-06-16T04:12:17"/>
    <b v="0"/>
    <n v="12"/>
    <b v="0"/>
    <s v="theater/spaces"/>
    <x v="1"/>
    <x v="6"/>
    <n v="8.3333333333333339"/>
    <n v="25"/>
    <m/>
    <m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d v="2016-08-23T03:10:18"/>
    <d v="2016-07-04T03:10:18"/>
    <b v="0"/>
    <n v="90"/>
    <b v="0"/>
    <s v="theater/spaces"/>
    <x v="1"/>
    <x v="6"/>
    <n v="2.556727388942154"/>
    <n v="69.533333333333331"/>
    <m/>
    <m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d v="2015-06-11T22:45:06"/>
    <d v="2015-04-12T22:45:06"/>
    <b v="0"/>
    <n v="2"/>
    <b v="0"/>
    <s v="theater/spaces"/>
    <x v="1"/>
    <x v="6"/>
    <n v="372.72727272727275"/>
    <n v="5.5"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d v="2015-02-02T21:00:00"/>
    <d v="2015-01-02T16:48:31"/>
    <b v="0"/>
    <n v="5"/>
    <b v="0"/>
    <s v="theater/spaces"/>
    <x v="1"/>
    <x v="6"/>
    <n v="3.3755274261603376"/>
    <n v="237"/>
    <m/>
    <m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d v="2014-10-19T00:00:00"/>
    <d v="2014-08-25T12:15:16"/>
    <b v="0"/>
    <n v="31"/>
    <b v="0"/>
    <s v="theater/spaces"/>
    <x v="1"/>
    <x v="6"/>
    <n v="2.3606623586429727"/>
    <n v="79.870967741935488"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d v="2015-09-16T17:00:00"/>
    <d v="2015-08-25T05:17:56"/>
    <b v="0"/>
    <n v="4"/>
    <b v="0"/>
    <s v="theater/spaces"/>
    <x v="1"/>
    <x v="6"/>
    <n v="24.390243902439025"/>
    <n v="10.25"/>
    <m/>
    <m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d v="2015-05-11T14:32:31"/>
    <d v="2015-05-04T14:32:31"/>
    <b v="0"/>
    <n v="29"/>
    <b v="0"/>
    <s v="theater/spaces"/>
    <x v="1"/>
    <x v="6"/>
    <n v="5.0600885515496525"/>
    <n v="272.58620689655174"/>
    <m/>
    <m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d v="2015-04-28T10:19:54"/>
    <d v="2015-02-27T11:19:54"/>
    <b v="0"/>
    <n v="2"/>
    <b v="0"/>
    <s v="theater/spaces"/>
    <x v="1"/>
    <x v="6"/>
    <n v="1923.0769230769231"/>
    <n v="13"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d v="2014-08-27T22:00:10"/>
    <d v="2014-07-23T22:00:10"/>
    <b v="0"/>
    <n v="114"/>
    <b v="0"/>
    <s v="theater/spaces"/>
    <x v="1"/>
    <x v="6"/>
    <n v="3.9951756369666818"/>
    <n v="58.184210526315788"/>
    <m/>
    <m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d v="2017-02-18T19:45:19"/>
    <d v="2017-01-09T19:45:19"/>
    <b v="0"/>
    <n v="1"/>
    <b v="0"/>
    <s v="theater/spaces"/>
    <x v="1"/>
    <x v="6"/>
    <n v="2500"/>
    <n v="10"/>
    <m/>
    <m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d v="2014-10-04T09:17:00"/>
    <d v="2014-09-03T09:17:00"/>
    <b v="0"/>
    <n v="76"/>
    <b v="0"/>
    <s v="theater/spaces"/>
    <x v="1"/>
    <x v="6"/>
    <n v="3.7537537537537538"/>
    <n v="70.10526315789474"/>
    <m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d v="2016-10-31T21:55:34"/>
    <d v="2016-09-01T21:55:34"/>
    <b v="0"/>
    <n v="9"/>
    <b v="0"/>
    <s v="theater/spaces"/>
    <x v="1"/>
    <x v="6"/>
    <n v="21.113243761996163"/>
    <n v="57.888888888888886"/>
    <m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d v="2015-04-17T12:33:02"/>
    <d v="2015-03-18T12:33:02"/>
    <b v="0"/>
    <n v="37"/>
    <b v="0"/>
    <s v="theater/spaces"/>
    <x v="1"/>
    <x v="6"/>
    <n v="23.565264293419634"/>
    <n v="125.27027027027027"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d v="2014-09-21T10:10:50"/>
    <d v="2014-07-23T10:10:50"/>
    <b v="0"/>
    <n v="0"/>
    <b v="0"/>
    <s v="theater/spaces"/>
    <x v="1"/>
    <x v="6"/>
    <s v="N/A"/>
    <s v="N/A"/>
    <m/>
    <m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d v="2016-06-05T05:43:47"/>
    <d v="2016-05-06T05:43:47"/>
    <b v="0"/>
    <n v="1"/>
    <b v="0"/>
    <s v="theater/spaces"/>
    <x v="1"/>
    <x v="6"/>
    <n v="33.333333333333336"/>
    <n v="300"/>
    <m/>
    <m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d v="2015-04-01T07:22:05"/>
    <d v="2015-03-18T07:22:05"/>
    <b v="0"/>
    <n v="10"/>
    <b v="0"/>
    <s v="theater/spaces"/>
    <x v="1"/>
    <x v="6"/>
    <n v="1.7441860465116279"/>
    <n v="43"/>
    <m/>
    <m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d v="2016-05-27T08:12:00"/>
    <d v="2016-05-19T03:59:20"/>
    <b v="0"/>
    <n v="1"/>
    <b v="0"/>
    <s v="theater/spaces"/>
    <x v="1"/>
    <x v="6"/>
    <n v="1000"/>
    <n v="1"/>
    <m/>
    <m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d v="2016-07-02T10:35:23"/>
    <d v="2016-06-13T10:35:23"/>
    <b v="0"/>
    <n v="2"/>
    <b v="0"/>
    <s v="theater/spaces"/>
    <x v="1"/>
    <x v="6"/>
    <n v="322.58064516129031"/>
    <n v="775"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d v="2015-03-26T19:05:32"/>
    <d v="2015-02-24T20:05:32"/>
    <b v="0"/>
    <n v="1"/>
    <b v="0"/>
    <s v="theater/spaces"/>
    <x v="1"/>
    <x v="6"/>
    <n v="2000"/>
    <n v="5"/>
    <m/>
    <m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d v="2016-05-05T16:36:36"/>
    <d v="2016-03-06T17:36:36"/>
    <b v="0"/>
    <n v="10"/>
    <b v="0"/>
    <s v="theater/spaces"/>
    <x v="1"/>
    <x v="6"/>
    <n v="10156.25"/>
    <n v="12.8"/>
    <m/>
    <m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d v="2014-09-26T11:18:55"/>
    <d v="2014-07-28T11:18:55"/>
    <b v="0"/>
    <n v="1"/>
    <b v="0"/>
    <s v="theater/spaces"/>
    <x v="1"/>
    <x v="6"/>
    <n v="150"/>
    <n v="10"/>
    <m/>
    <m/>
  </r>
  <r>
    <n v="3122"/>
    <s v="be back soon (Canceled)"/>
    <s v="cancelled until further notice"/>
    <n v="199"/>
    <n v="116"/>
    <x v="1"/>
    <s v="US"/>
    <s v="USD"/>
    <n v="1478733732"/>
    <n v="1478298132"/>
    <d v="2016-11-09T18:22:12"/>
    <d v="2016-11-04T17:22:12"/>
    <b v="0"/>
    <n v="2"/>
    <b v="0"/>
    <s v="theater/spaces"/>
    <x v="1"/>
    <x v="6"/>
    <n v="1.7155172413793103"/>
    <n v="58"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d v="2016-07-09T18:49:58"/>
    <d v="2016-06-09T18:49:58"/>
    <b v="0"/>
    <n v="348"/>
    <b v="0"/>
    <s v="theater/spaces"/>
    <x v="1"/>
    <x v="6"/>
    <n v="1.4672739224340314"/>
    <n v="244.80459770114942"/>
    <m/>
    <m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d v="2015-02-02T13:43:21"/>
    <d v="2014-12-04T13:43:21"/>
    <b v="0"/>
    <n v="4"/>
    <b v="0"/>
    <s v="theater/spaces"/>
    <x v="1"/>
    <x v="6"/>
    <n v="30769.23076923077"/>
    <n v="6.5"/>
    <m/>
    <m/>
  </r>
  <r>
    <n v="3125"/>
    <s v="N/A (Canceled)"/>
    <s v="N/A"/>
    <n v="1500000"/>
    <n v="0"/>
    <x v="1"/>
    <s v="US"/>
    <s v="USD"/>
    <n v="1452142672"/>
    <n v="1449550672"/>
    <d v="2016-01-06T23:57:52"/>
    <d v="2015-12-07T23:57:52"/>
    <b v="0"/>
    <n v="0"/>
    <b v="0"/>
    <s v="theater/spaces"/>
    <x v="1"/>
    <x v="6"/>
    <s v="N/A"/>
    <s v="N/A"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d v="2016-03-27T18:26:02"/>
    <d v="2016-02-26T19:26:02"/>
    <b v="0"/>
    <n v="17"/>
    <b v="0"/>
    <s v="theater/spaces"/>
    <x v="1"/>
    <x v="6"/>
    <n v="24.03846153846154"/>
    <n v="61.176470588235297"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d v="2015-03-01T15:33:49"/>
    <d v="2015-01-30T15:33:49"/>
    <b v="0"/>
    <n v="0"/>
    <b v="0"/>
    <s v="theater/spaces"/>
    <x v="1"/>
    <x v="6"/>
    <s v="N/A"/>
    <s v="N/A"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d v="2017-03-16T13:49:01"/>
    <d v="2017-02-14T14:49:01"/>
    <b v="0"/>
    <n v="117"/>
    <b v="0"/>
    <s v="theater/plays"/>
    <x v="1"/>
    <x v="7"/>
    <n v="0.92075379043643735"/>
    <n v="139.23931623931625"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d v="2017-04-18T14:13:39"/>
    <d v="2017-03-09T15:13:39"/>
    <b v="0"/>
    <n v="1"/>
    <b v="0"/>
    <s v="theater/plays"/>
    <x v="1"/>
    <x v="7"/>
    <n v="125"/>
    <n v="10"/>
    <m/>
    <m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d v="2017-04-13T23:59:00"/>
    <d v="2017-03-14T10:21:56"/>
    <b v="0"/>
    <n v="4"/>
    <b v="0"/>
    <s v="theater/plays"/>
    <x v="1"/>
    <x v="7"/>
    <n v="26.666666666666668"/>
    <n v="93.75"/>
    <m/>
    <m/>
  </r>
  <r>
    <n v="3131"/>
    <s v="SNAKE EYES"/>
    <s v="A Staged Reading of &quot;Snake Eyes,&quot; a new play by Alex Rafala"/>
    <n v="4100"/>
    <n v="645"/>
    <x v="3"/>
    <s v="US"/>
    <s v="USD"/>
    <n v="1491656045"/>
    <n v="1489067645"/>
    <d v="2017-04-08T07:54:05"/>
    <d v="2017-03-09T08:54:05"/>
    <b v="0"/>
    <n v="12"/>
    <b v="0"/>
    <s v="theater/plays"/>
    <x v="1"/>
    <x v="7"/>
    <n v="6.3565891472868215"/>
    <n v="53.75"/>
    <m/>
    <m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d v="2017-04-21T02:24:20"/>
    <d v="2017-02-20T03:24:20"/>
    <b v="0"/>
    <n v="1"/>
    <b v="0"/>
    <s v="theater/plays"/>
    <x v="1"/>
    <x v="7"/>
    <n v="3000"/>
    <n v="10"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d v="2017-03-24T07:33:54"/>
    <d v="2017-02-22T08:33:54"/>
    <b v="0"/>
    <n v="16"/>
    <b v="0"/>
    <s v="theater/plays"/>
    <x v="1"/>
    <x v="7"/>
    <n v="0.92592592592592593"/>
    <n v="33.75"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d v="2017-03-27T11:16:59"/>
    <d v="2017-03-06T12:16:59"/>
    <b v="0"/>
    <n v="12"/>
    <b v="0"/>
    <s v="theater/plays"/>
    <x v="1"/>
    <x v="7"/>
    <n v="4.4444444444444446"/>
    <n v="18.75"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d v="2017-04-03T22:38:41"/>
    <d v="2017-03-12T22:38:41"/>
    <b v="0"/>
    <n v="7"/>
    <b v="0"/>
    <s v="theater/plays"/>
    <x v="1"/>
    <x v="7"/>
    <n v="4.7962962962962967"/>
    <n v="23.142857142857142"/>
    <m/>
    <m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d v="2017-03-31T17:59:00"/>
    <d v="2017-02-23T06:05:54"/>
    <b v="0"/>
    <n v="22"/>
    <b v="0"/>
    <s v="theater/plays"/>
    <x v="1"/>
    <x v="7"/>
    <n v="0.78247261345852892"/>
    <n v="29.045454545454547"/>
    <m/>
    <m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d v="2017-05-03T14:12:00"/>
    <d v="2017-03-13T16:14:29"/>
    <b v="0"/>
    <n v="1"/>
    <b v="0"/>
    <s v="theater/plays"/>
    <x v="1"/>
    <x v="7"/>
    <n v="30"/>
    <n v="50"/>
    <m/>
    <m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d v="2017-04-03T10:30:07"/>
    <d v="2017-03-15T10:30:07"/>
    <b v="0"/>
    <n v="0"/>
    <b v="0"/>
    <s v="theater/plays"/>
    <x v="1"/>
    <x v="7"/>
    <s v="N/A"/>
    <s v="N/A"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d v="2017-03-24T23:33:00"/>
    <d v="2017-02-19T01:29:20"/>
    <b v="0"/>
    <n v="6"/>
    <b v="0"/>
    <s v="theater/plays"/>
    <x v="1"/>
    <x v="7"/>
    <n v="18.518518518518519"/>
    <n v="450"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d v="2017-04-07T11:15:03"/>
    <d v="2017-03-08T12:15:03"/>
    <b v="0"/>
    <n v="4"/>
    <b v="0"/>
    <s v="theater/plays"/>
    <x v="1"/>
    <x v="7"/>
    <n v="104.16666666666667"/>
    <n v="24"/>
    <m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d v="2017-04-16T15:00:00"/>
    <d v="2017-03-06T13:04:48"/>
    <b v="0"/>
    <n v="8"/>
    <b v="0"/>
    <s v="theater/plays"/>
    <x v="1"/>
    <x v="7"/>
    <n v="1.9379844961240309"/>
    <n v="32.25"/>
    <m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d v="2017-03-19T06:18:59"/>
    <d v="2017-02-17T07:18:59"/>
    <b v="0"/>
    <n v="3"/>
    <b v="0"/>
    <s v="theater/plays"/>
    <x v="1"/>
    <x v="7"/>
    <n v="61.111111111111114"/>
    <n v="15"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d v="2017-04-09T03:35:56"/>
    <d v="2017-03-14T03:35:56"/>
    <b v="0"/>
    <n v="0"/>
    <b v="0"/>
    <s v="theater/plays"/>
    <x v="1"/>
    <x v="7"/>
    <s v="N/A"/>
    <s v="N/A"/>
    <m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d v="2017-03-19T01:00:00"/>
    <d v="2017-03-02T07:55:07"/>
    <b v="0"/>
    <n v="30"/>
    <b v="0"/>
    <s v="theater/plays"/>
    <x v="1"/>
    <x v="7"/>
    <n v="1.3262599469496021"/>
    <n v="251.33333333333334"/>
    <m/>
    <m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d v="2017-03-27T18:58:54"/>
    <d v="2017-01-26T19:58:54"/>
    <b v="0"/>
    <n v="0"/>
    <b v="0"/>
    <s v="theater/plays"/>
    <x v="1"/>
    <x v="7"/>
    <s v="N/A"/>
    <s v="N/A"/>
    <m/>
    <m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d v="2017-04-16T10:22:46"/>
    <d v="2017-03-02T11:22:46"/>
    <b v="0"/>
    <n v="12"/>
    <b v="0"/>
    <s v="theater/plays"/>
    <x v="1"/>
    <x v="7"/>
    <n v="9.5238095238095237"/>
    <n v="437.5"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d v="2014-11-06T19:15:55"/>
    <d v="2014-09-27T18:15:55"/>
    <b v="1"/>
    <n v="213"/>
    <b v="1"/>
    <s v="theater/plays"/>
    <x v="1"/>
    <x v="7"/>
    <n v="0.85088279089555419"/>
    <n v="110.35211267605634"/>
    <m/>
    <m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d v="2014-09-30T23:00:00"/>
    <d v="2014-09-09T10:58:04"/>
    <b v="1"/>
    <n v="57"/>
    <b v="1"/>
    <s v="theater/plays"/>
    <x v="1"/>
    <x v="7"/>
    <n v="0.76238881829733163"/>
    <n v="41.421052631578945"/>
    <m/>
    <m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d v="2012-12-06T21:00:00"/>
    <d v="2012-11-12T19:25:00"/>
    <b v="1"/>
    <n v="25"/>
    <b v="1"/>
    <s v="theater/plays"/>
    <x v="1"/>
    <x v="7"/>
    <n v="0.96153846153846156"/>
    <n v="52"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d v="2011-01-24T23:00:00"/>
    <d v="2010-10-27T01:20:03"/>
    <b v="1"/>
    <n v="104"/>
    <b v="1"/>
    <s v="theater/plays"/>
    <x v="1"/>
    <x v="7"/>
    <n v="0.99009900990099009"/>
    <n v="33.990384615384613"/>
    <m/>
    <m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d v="2014-09-10T15:09:34"/>
    <d v="2014-08-11T15:09:34"/>
    <b v="1"/>
    <n v="34"/>
    <b v="1"/>
    <s v="theater/plays"/>
    <x v="1"/>
    <x v="7"/>
    <n v="0.99601593625498008"/>
    <n v="103.35294117647059"/>
    <m/>
    <m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d v="2013-11-02T15:49:27"/>
    <d v="2013-10-03T15:49:27"/>
    <b v="1"/>
    <n v="67"/>
    <b v="1"/>
    <s v="theater/plays"/>
    <x v="1"/>
    <x v="7"/>
    <n v="0.94380094380094381"/>
    <n v="34.791044776119406"/>
    <m/>
    <m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d v="2011-04-30T23:59:00"/>
    <d v="2011-03-30T22:42:17"/>
    <b v="1"/>
    <n v="241"/>
    <b v="1"/>
    <s v="theater/plays"/>
    <x v="1"/>
    <x v="7"/>
    <n v="0.29798857710454435"/>
    <n v="41.773858921161825"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d v="2012-04-01T15:00:58"/>
    <d v="2012-03-02T16:00:58"/>
    <b v="1"/>
    <n v="123"/>
    <b v="1"/>
    <s v="theater/plays"/>
    <x v="1"/>
    <x v="7"/>
    <n v="0.8855154965211891"/>
    <n v="64.268292682926827"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d v="2012-12-20T06:58:45"/>
    <d v="2012-11-20T06:58:45"/>
    <b v="1"/>
    <n v="302"/>
    <b v="1"/>
    <s v="theater/plays"/>
    <x v="1"/>
    <x v="7"/>
    <n v="0.5304910331100674"/>
    <n v="31.209370860927152"/>
    <m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d v="2012-06-01T17:52:24"/>
    <d v="2012-04-27T17:52:24"/>
    <b v="1"/>
    <n v="89"/>
    <b v="1"/>
    <s v="theater/plays"/>
    <x v="1"/>
    <x v="7"/>
    <n v="0.9821428571428571"/>
    <n v="62.921348314606739"/>
    <m/>
    <m/>
  </r>
  <r>
    <n v="3157"/>
    <s v="Summer FourPlay"/>
    <s v="Four Directors.  Four One Acts.  Four Genres.  For You."/>
    <n v="4000"/>
    <n v="4040"/>
    <x v="0"/>
    <s v="US"/>
    <s v="USD"/>
    <n v="1405746000"/>
    <n v="1404932105"/>
    <d v="2014-07-19T00:00:00"/>
    <d v="2014-07-09T13:55:05"/>
    <b v="1"/>
    <n v="41"/>
    <b v="1"/>
    <s v="theater/plays"/>
    <x v="1"/>
    <x v="7"/>
    <n v="0.99009900990099009"/>
    <n v="98.536585365853654"/>
    <m/>
    <m/>
  </r>
  <r>
    <n v="3158"/>
    <s v="Nursery Crimes"/>
    <s v="A 40s crime-noir play using nursery rhyme characters."/>
    <n v="5000"/>
    <n v="5700"/>
    <x v="0"/>
    <s v="US"/>
    <s v="USD"/>
    <n v="1374523752"/>
    <n v="1371931752"/>
    <d v="2013-07-22T15:09:12"/>
    <d v="2013-06-22T15:09:12"/>
    <b v="1"/>
    <n v="69"/>
    <b v="1"/>
    <s v="theater/plays"/>
    <x v="1"/>
    <x v="7"/>
    <n v="0.8771929824561403"/>
    <n v="82.608695652173907"/>
    <m/>
    <m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d v="2012-01-18T18:00:00"/>
    <d v="2011-12-06T20:36:01"/>
    <b v="1"/>
    <n v="52"/>
    <b v="1"/>
    <s v="theater/plays"/>
    <x v="1"/>
    <x v="7"/>
    <n v="0.74916842305041398"/>
    <n v="38.504230769230773"/>
    <m/>
    <m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d v="2014-08-12T23:59:00"/>
    <d v="2014-07-21T01:21:27"/>
    <b v="1"/>
    <n v="57"/>
    <b v="1"/>
    <s v="theater/plays"/>
    <x v="1"/>
    <x v="7"/>
    <n v="0.98489822718319109"/>
    <n v="80.15789473684211"/>
    <m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d v="2014-10-15T07:52:02"/>
    <d v="2014-09-15T07:52:02"/>
    <b v="1"/>
    <n v="74"/>
    <b v="1"/>
    <s v="theater/plays"/>
    <x v="1"/>
    <x v="7"/>
    <n v="0.95147478591817314"/>
    <n v="28.405405405405407"/>
    <m/>
    <m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d v="2014-07-06T21:00:00"/>
    <d v="2014-06-09T11:27:42"/>
    <b v="1"/>
    <n v="63"/>
    <b v="1"/>
    <s v="theater/plays"/>
    <x v="1"/>
    <x v="7"/>
    <n v="0.78647267007471489"/>
    <n v="80.730158730158735"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d v="2014-06-15T13:05:25"/>
    <d v="2014-05-16T13:05:25"/>
    <b v="1"/>
    <n v="72"/>
    <b v="1"/>
    <s v="theater/plays"/>
    <x v="1"/>
    <x v="7"/>
    <n v="0.89965397923875434"/>
    <n v="200.69444444444446"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d v="2014-06-09T14:20:15"/>
    <d v="2014-05-07T14:20:15"/>
    <b v="1"/>
    <n v="71"/>
    <b v="1"/>
    <s v="theater/plays"/>
    <x v="1"/>
    <x v="7"/>
    <n v="0.93668040464593483"/>
    <n v="37.591549295774648"/>
    <m/>
    <m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d v="2011-05-02T22:59:00"/>
    <d v="2011-04-10T22:49:20"/>
    <b v="1"/>
    <n v="21"/>
    <b v="1"/>
    <s v="theater/plays"/>
    <x v="1"/>
    <x v="7"/>
    <n v="0.61475409836065575"/>
    <n v="58.095238095238095"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d v="2014-11-26T02:59:00"/>
    <d v="2014-10-28T11:35:53"/>
    <b v="1"/>
    <n v="930"/>
    <b v="1"/>
    <s v="theater/plays"/>
    <x v="1"/>
    <x v="7"/>
    <n v="0.62411030846562832"/>
    <n v="60.300892473118282"/>
    <m/>
    <m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d v="2014-08-01T23:13:01"/>
    <d v="2014-07-18T23:13:01"/>
    <b v="1"/>
    <n v="55"/>
    <b v="1"/>
    <s v="theater/plays"/>
    <x v="1"/>
    <x v="7"/>
    <n v="0.86083213773314204"/>
    <n v="63.363636363636367"/>
    <m/>
    <m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d v="2014-06-13T17:00:00"/>
    <d v="2014-05-12T21:32:33"/>
    <b v="1"/>
    <n v="61"/>
    <b v="1"/>
    <s v="theater/plays"/>
    <x v="1"/>
    <x v="7"/>
    <n v="0.80515297906602257"/>
    <n v="50.901639344262293"/>
    <m/>
    <m/>
  </r>
  <r>
    <n v="3169"/>
    <s v="The Window"/>
    <s v="We're bringing The Window to the Cherry Lane Theater in January 2014."/>
    <n v="8000"/>
    <n v="8241"/>
    <x v="0"/>
    <s v="US"/>
    <s v="USD"/>
    <n v="1386910740"/>
    <n v="1384364561"/>
    <d v="2013-12-12T23:59:00"/>
    <d v="2013-11-13T12:42:41"/>
    <b v="1"/>
    <n v="82"/>
    <b v="1"/>
    <s v="theater/plays"/>
    <x v="1"/>
    <x v="7"/>
    <n v="0.97075597621647858"/>
    <n v="100.5"/>
    <m/>
    <m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d v="2014-07-01T23:00:00"/>
    <d v="2014-05-29T20:55:44"/>
    <b v="1"/>
    <n v="71"/>
    <b v="1"/>
    <s v="theater/plays"/>
    <x v="1"/>
    <x v="7"/>
    <n v="0.89086859688195996"/>
    <n v="31.619718309859156"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d v="2016-05-06T09:35:58"/>
    <d v="2016-04-06T09:35:58"/>
    <b v="1"/>
    <n v="117"/>
    <b v="1"/>
    <s v="theater/plays"/>
    <x v="1"/>
    <x v="7"/>
    <n v="0.91899698043849287"/>
    <n v="65.102564102564102"/>
    <m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d v="2012-02-14T12:31:08"/>
    <d v="2012-01-15T12:31:08"/>
    <b v="1"/>
    <n v="29"/>
    <b v="1"/>
    <s v="theater/plays"/>
    <x v="1"/>
    <x v="7"/>
    <n v="0.86956521739130432"/>
    <n v="79.310344827586206"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d v="2014-09-26T16:04:52"/>
    <d v="2014-08-27T16:04:52"/>
    <b v="1"/>
    <n v="74"/>
    <b v="1"/>
    <s v="theater/plays"/>
    <x v="1"/>
    <x v="7"/>
    <n v="0.970873786407767"/>
    <n v="139.18918918918919"/>
    <m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d v="2014-08-25T15:45:08"/>
    <d v="2014-08-11T15:45:08"/>
    <b v="1"/>
    <n v="23"/>
    <b v="1"/>
    <s v="theater/plays"/>
    <x v="1"/>
    <x v="7"/>
    <n v="0.98879367172050103"/>
    <n v="131.91304347826087"/>
    <m/>
    <m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d v="2011-02-17T16:17:07"/>
    <d v="2010-12-19T16:17:07"/>
    <b v="1"/>
    <n v="60"/>
    <b v="1"/>
    <s v="theater/plays"/>
    <x v="1"/>
    <x v="7"/>
    <n v="0.91274187659729833"/>
    <n v="91.3"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d v="2013-08-18T10:00:00"/>
    <d v="2013-07-22T17:20:31"/>
    <b v="1"/>
    <n v="55"/>
    <b v="1"/>
    <s v="theater/plays"/>
    <x v="1"/>
    <x v="7"/>
    <n v="0.87076076993583873"/>
    <n v="39.672727272727272"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d v="2014-06-21T11:00:09"/>
    <d v="2014-05-22T11:00:09"/>
    <b v="1"/>
    <n v="51"/>
    <b v="1"/>
    <s v="theater/plays"/>
    <x v="1"/>
    <x v="7"/>
    <n v="0.85178875638841567"/>
    <n v="57.549019607843135"/>
    <m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d v="2014-07-16T09:31:15"/>
    <d v="2014-06-16T09:31:15"/>
    <b v="1"/>
    <n v="78"/>
    <b v="1"/>
    <s v="theater/plays"/>
    <x v="1"/>
    <x v="7"/>
    <n v="0.58229813664596275"/>
    <n v="33.025641025641029"/>
    <m/>
    <m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d v="2013-05-06T11:51:11"/>
    <d v="2013-04-11T11:51:11"/>
    <b v="1"/>
    <n v="62"/>
    <b v="1"/>
    <s v="theater/plays"/>
    <x v="1"/>
    <x v="7"/>
    <n v="0.87594529095982754"/>
    <n v="77.335806451612896"/>
    <m/>
    <m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d v="2014-06-20T04:54:09"/>
    <d v="2014-05-21T04:54:09"/>
    <b v="1"/>
    <n v="45"/>
    <b v="1"/>
    <s v="theater/plays"/>
    <x v="1"/>
    <x v="7"/>
    <n v="0.83507306889352817"/>
    <n v="31.933333333333334"/>
    <m/>
    <m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d v="2014-06-15T11:00:00"/>
    <d v="2014-05-20T02:26:27"/>
    <b v="1"/>
    <n v="15"/>
    <b v="1"/>
    <s v="theater/plays"/>
    <x v="1"/>
    <x v="7"/>
    <n v="0.91743119266055051"/>
    <n v="36.333333333333336"/>
    <m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d v="2012-01-31T12:00:00"/>
    <d v="2011-12-06T17:47:01"/>
    <b v="1"/>
    <n v="151"/>
    <b v="1"/>
    <s v="theater/plays"/>
    <x v="1"/>
    <x v="7"/>
    <n v="0.99122061738884171"/>
    <n v="46.768211920529801"/>
    <m/>
    <m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d v="2013-08-23T14:04:29"/>
    <d v="2013-08-05T14:04:29"/>
    <b v="1"/>
    <n v="68"/>
    <b v="1"/>
    <s v="theater/plays"/>
    <x v="1"/>
    <x v="7"/>
    <n v="0.91743119266055051"/>
    <n v="40.073529411764703"/>
    <m/>
    <m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d v="2014-07-01T18:50:31"/>
    <d v="2014-06-01T18:50:31"/>
    <b v="1"/>
    <n v="46"/>
    <b v="1"/>
    <s v="theater/plays"/>
    <x v="1"/>
    <x v="7"/>
    <n v="0.93275488069414314"/>
    <n v="100.21739130434783"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d v="2014-07-16T18:27:21"/>
    <d v="2014-07-09T18:27:21"/>
    <b v="1"/>
    <n v="24"/>
    <b v="1"/>
    <s v="theater/plays"/>
    <x v="1"/>
    <x v="7"/>
    <n v="1"/>
    <n v="41.666666666666664"/>
    <m/>
    <m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d v="2014-09-16T16:00:00"/>
    <d v="2014-08-17T17:10:38"/>
    <b v="1"/>
    <n v="70"/>
    <b v="1"/>
    <s v="theater/plays"/>
    <x v="1"/>
    <x v="7"/>
    <n v="0.9785932721712538"/>
    <n v="46.714285714285715"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d v="2014-08-04T10:59:33"/>
    <d v="2014-07-15T10:59:33"/>
    <b v="1"/>
    <n v="244"/>
    <b v="1"/>
    <s v="theater/plays"/>
    <x v="1"/>
    <x v="7"/>
    <n v="0.85989451960559504"/>
    <n v="71.491803278688522"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d v="2015-06-10T04:58:22"/>
    <d v="2015-05-20T04:58:22"/>
    <b v="0"/>
    <n v="9"/>
    <b v="0"/>
    <s v="theater/musical"/>
    <x v="1"/>
    <x v="43"/>
    <n v="1.5384615384615385"/>
    <n v="14.444444444444445"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d v="2015-05-24T03:18:52"/>
    <d v="2015-04-24T03:18:52"/>
    <b v="0"/>
    <n v="19"/>
    <b v="0"/>
    <s v="theater/musical"/>
    <x v="1"/>
    <x v="43"/>
    <n v="8.112094395280236"/>
    <n v="356.84210526315792"/>
    <m/>
    <m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d v="2016-12-08T23:37:55"/>
    <d v="2016-11-08T22:37:55"/>
    <b v="0"/>
    <n v="0"/>
    <b v="0"/>
    <s v="theater/musical"/>
    <x v="1"/>
    <x v="43"/>
    <s v="N/A"/>
    <s v="N/A"/>
    <m/>
    <m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d v="2016-08-16T13:07:49"/>
    <d v="2016-06-17T13:07:49"/>
    <b v="0"/>
    <n v="4"/>
    <b v="0"/>
    <s v="theater/musical"/>
    <x v="1"/>
    <x v="43"/>
    <n v="24.834437086092716"/>
    <n v="37.75"/>
    <m/>
    <m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d v="2015-02-28T17:00:00"/>
    <d v="2015-01-14T17:34:19"/>
    <b v="0"/>
    <n v="8"/>
    <b v="0"/>
    <s v="theater/musical"/>
    <x v="1"/>
    <x v="43"/>
    <n v="98.039215686274517"/>
    <n v="12.75"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d v="2015-02-20T18:14:16"/>
    <d v="2015-01-06T18:14:16"/>
    <b v="0"/>
    <n v="24"/>
    <b v="0"/>
    <s v="theater/musical"/>
    <x v="1"/>
    <x v="43"/>
    <n v="8.5178875638841571"/>
    <n v="24.458333333333332"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d v="2015-07-26T20:29:58"/>
    <d v="2015-06-26T20:29:58"/>
    <b v="0"/>
    <n v="0"/>
    <b v="0"/>
    <s v="theater/musical"/>
    <x v="1"/>
    <x v="43"/>
    <s v="N/A"/>
    <s v="N/A"/>
    <m/>
    <m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d v="2015-02-12T09:15:42"/>
    <d v="2015-01-13T09:15:42"/>
    <b v="0"/>
    <n v="39"/>
    <b v="0"/>
    <s v="theater/musical"/>
    <x v="1"/>
    <x v="43"/>
    <n v="1.6908212560386473"/>
    <n v="53.07692307692308"/>
    <m/>
    <m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d v="2015-08-01T09:00:00"/>
    <d v="2015-06-02T09:21:15"/>
    <b v="0"/>
    <n v="6"/>
    <b v="0"/>
    <s v="theater/musical"/>
    <x v="1"/>
    <x v="43"/>
    <n v="1666.6666666666667"/>
    <n v="300"/>
    <m/>
    <m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d v="2015-02-04T06:50:18"/>
    <d v="2015-01-05T06:50:18"/>
    <b v="0"/>
    <n v="4"/>
    <b v="0"/>
    <s v="theater/musical"/>
    <x v="1"/>
    <x v="43"/>
    <n v="8.7336244541484724"/>
    <n v="286.25"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d v="2015-02-16T05:11:17"/>
    <d v="2015-01-09T05:11:17"/>
    <b v="0"/>
    <n v="3"/>
    <b v="0"/>
    <s v="theater/musical"/>
    <x v="1"/>
    <x v="43"/>
    <n v="272.72727272727275"/>
    <n v="36.666666666666664"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d v="2014-09-06T16:00:00"/>
    <d v="2014-08-07T13:16:58"/>
    <b v="0"/>
    <n v="53"/>
    <b v="0"/>
    <s v="theater/musical"/>
    <x v="1"/>
    <x v="43"/>
    <n v="1.9171779141104295"/>
    <n v="49.20754716981132"/>
    <m/>
    <m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d v="2016-04-30T00:34:00"/>
    <d v="2016-03-31T02:41:41"/>
    <b v="0"/>
    <n v="1"/>
    <b v="0"/>
    <s v="theater/musical"/>
    <x v="1"/>
    <x v="43"/>
    <n v="50000"/>
    <n v="1"/>
    <m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d v="2014-08-31T13:24:37"/>
    <d v="2014-08-10T13:24:37"/>
    <b v="0"/>
    <n v="2"/>
    <b v="0"/>
    <s v="theater/musical"/>
    <x v="1"/>
    <x v="43"/>
    <n v="80"/>
    <n v="12.5"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d v="2015-12-14T00:59:00"/>
    <d v="2015-10-16T15:29:06"/>
    <b v="0"/>
    <n v="25"/>
    <b v="0"/>
    <s v="theater/musical"/>
    <x v="1"/>
    <x v="43"/>
    <n v="1.8341892883345561"/>
    <n v="109.04"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d v="2015-09-25T18:43:42"/>
    <d v="2015-08-26T18:43:42"/>
    <b v="0"/>
    <n v="6"/>
    <b v="0"/>
    <s v="theater/musical"/>
    <x v="1"/>
    <x v="43"/>
    <n v="4"/>
    <n v="41.666666666666664"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d v="2015-07-17T11:14:00"/>
    <d v="2015-06-17T11:27:59"/>
    <b v="0"/>
    <n v="0"/>
    <b v="0"/>
    <s v="theater/musical"/>
    <x v="1"/>
    <x v="43"/>
    <s v="N/A"/>
    <s v="N/A"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d v="2015-05-01T03:59:32"/>
    <d v="2015-04-01T03:59:32"/>
    <b v="0"/>
    <n v="12"/>
    <b v="0"/>
    <s v="theater/musical"/>
    <x v="1"/>
    <x v="43"/>
    <n v="29.304029304029303"/>
    <n v="22.75"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d v="2015-09-19T01:37:31"/>
    <d v="2015-08-20T01:37:31"/>
    <b v="0"/>
    <n v="0"/>
    <b v="0"/>
    <s v="theater/musical"/>
    <x v="1"/>
    <x v="43"/>
    <s v="N/A"/>
    <s v="N/A"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d v="2015-04-23T00:40:07"/>
    <d v="2015-02-22T01:40:07"/>
    <b v="0"/>
    <n v="36"/>
    <b v="0"/>
    <s v="theater/musical"/>
    <x v="1"/>
    <x v="43"/>
    <n v="2.1568627450980391"/>
    <n v="70.833333333333329"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d v="2014-07-28T09:31:17"/>
    <d v="2014-07-07T09:31:17"/>
    <b v="1"/>
    <n v="82"/>
    <b v="1"/>
    <s v="theater/plays"/>
    <x v="1"/>
    <x v="7"/>
    <n v="0.96618357487922701"/>
    <n v="63.109756097560975"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d v="2014-06-20T18:00:00"/>
    <d v="2014-05-19T10:17:38"/>
    <b v="1"/>
    <n v="226"/>
    <b v="1"/>
    <s v="theater/plays"/>
    <x v="1"/>
    <x v="7"/>
    <n v="0.83806028741057004"/>
    <n v="50.157964601769912"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d v="2012-05-31T22:59:00"/>
    <d v="2012-04-14T17:28:39"/>
    <b v="1"/>
    <n v="60"/>
    <b v="1"/>
    <s v="theater/plays"/>
    <x v="1"/>
    <x v="7"/>
    <n v="0.79512324410283597"/>
    <n v="62.883333333333333"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d v="2014-08-14T21:00:00"/>
    <d v="2014-07-14T09:04:40"/>
    <b v="1"/>
    <n v="322"/>
    <b v="1"/>
    <s v="theater/plays"/>
    <x v="1"/>
    <x v="7"/>
    <n v="0.83511855052467232"/>
    <n v="85.531055900621112"/>
    <m/>
    <m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d v="2014-08-08T14:05:51"/>
    <d v="2014-07-09T14:05:51"/>
    <b v="1"/>
    <n v="94"/>
    <b v="1"/>
    <s v="theater/plays"/>
    <x v="1"/>
    <x v="7"/>
    <n v="0.79207920792079212"/>
    <n v="53.723404255319146"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d v="2015-07-26T13:19:19"/>
    <d v="2015-06-16T13:19:19"/>
    <b v="1"/>
    <n v="47"/>
    <b v="1"/>
    <s v="theater/plays"/>
    <x v="1"/>
    <x v="7"/>
    <n v="0.99883469285833193"/>
    <n v="127.80851063829788"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d v="2016-01-05T18:55:00"/>
    <d v="2015-11-29T14:01:13"/>
    <b v="1"/>
    <n v="115"/>
    <b v="1"/>
    <s v="theater/plays"/>
    <x v="1"/>
    <x v="7"/>
    <n v="0.97911227154046998"/>
    <n v="106.57391304347826"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d v="2015-09-09T22:59:00"/>
    <d v="2015-08-03T10:57:51"/>
    <b v="1"/>
    <n v="134"/>
    <b v="1"/>
    <s v="theater/plays"/>
    <x v="1"/>
    <x v="7"/>
    <n v="0.99649802123964348"/>
    <n v="262.11194029850748"/>
    <m/>
    <m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d v="2015-07-11T09:30:00"/>
    <d v="2015-06-10T06:06:11"/>
    <b v="1"/>
    <n v="35"/>
    <b v="1"/>
    <s v="theater/plays"/>
    <x v="1"/>
    <x v="7"/>
    <n v="0.99950024987506247"/>
    <n v="57.171428571428571"/>
    <m/>
    <m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d v="2016-11-04T08:06:24"/>
    <d v="2016-10-05T08:06:24"/>
    <b v="1"/>
    <n v="104"/>
    <b v="1"/>
    <s v="theater/plays"/>
    <x v="1"/>
    <x v="7"/>
    <n v="0.86190384983719592"/>
    <n v="50.20192307692308"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d v="2014-12-30T19:00:00"/>
    <d v="2014-11-27T19:03:06"/>
    <b v="1"/>
    <n v="184"/>
    <b v="1"/>
    <s v="theater/plays"/>
    <x v="1"/>
    <x v="7"/>
    <n v="0.97943192948090108"/>
    <n v="66.586956521739125"/>
    <m/>
    <m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d v="2015-03-22T17:35:47"/>
    <d v="2015-02-15T18:35:47"/>
    <b v="1"/>
    <n v="119"/>
    <b v="1"/>
    <s v="theater/plays"/>
    <x v="1"/>
    <x v="7"/>
    <n v="0.9989012086704625"/>
    <n v="168.25210084033614"/>
    <m/>
    <m/>
  </r>
  <r>
    <n v="3220"/>
    <s v="Burners"/>
    <s v="A sci-fi thriller for the stage opening March 10 in Los Angeles."/>
    <n v="15000"/>
    <n v="15126"/>
    <x v="0"/>
    <s v="US"/>
    <s v="USD"/>
    <n v="1489352400"/>
    <n v="1486411204"/>
    <d v="2017-03-12T16:00:00"/>
    <d v="2017-02-06T15:00:04"/>
    <b v="1"/>
    <n v="59"/>
    <b v="1"/>
    <s v="theater/plays"/>
    <x v="1"/>
    <x v="7"/>
    <n v="0.99166997223324083"/>
    <n v="256.37288135593218"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d v="2015-07-05T11:43:23"/>
    <d v="2015-05-31T11:43:23"/>
    <b v="1"/>
    <n v="113"/>
    <b v="1"/>
    <s v="theater/plays"/>
    <x v="1"/>
    <x v="7"/>
    <n v="0.96688421561518012"/>
    <n v="36.610619469026545"/>
    <m/>
    <m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d v="2015-10-24T16:29:00"/>
    <d v="2015-09-23T08:58:17"/>
    <b v="1"/>
    <n v="84"/>
    <b v="1"/>
    <s v="theater/plays"/>
    <x v="1"/>
    <x v="7"/>
    <n v="0.80128205128205132"/>
    <n v="37.142857142857146"/>
    <m/>
    <m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d v="2015-08-20T15:02:56"/>
    <d v="2015-07-21T15:02:56"/>
    <b v="1"/>
    <n v="74"/>
    <b v="1"/>
    <s v="theater/plays"/>
    <x v="1"/>
    <x v="7"/>
    <n v="0.91310751104565535"/>
    <n v="45.878378378378379"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d v="2017-01-10T00:00:00"/>
    <d v="2016-11-23T15:25:13"/>
    <b v="1"/>
    <n v="216"/>
    <b v="1"/>
    <s v="theater/plays"/>
    <x v="1"/>
    <x v="7"/>
    <n v="0.98007187193727541"/>
    <n v="141.71296296296296"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d v="2016-06-03T16:00:00"/>
    <d v="2016-05-13T08:25:38"/>
    <b v="1"/>
    <n v="39"/>
    <b v="1"/>
    <s v="theater/plays"/>
    <x v="1"/>
    <x v="7"/>
    <n v="0.97703957010258913"/>
    <n v="52.487179487179489"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d v="2015-10-30T09:00:12"/>
    <d v="2015-09-30T09:00:12"/>
    <b v="1"/>
    <n v="21"/>
    <b v="1"/>
    <s v="theater/plays"/>
    <x v="1"/>
    <x v="7"/>
    <n v="0.96"/>
    <n v="59.523809523809526"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d v="2017-01-17T16:10:36"/>
    <d v="2016-12-18T16:10:36"/>
    <b v="0"/>
    <n v="30"/>
    <b v="1"/>
    <s v="theater/plays"/>
    <x v="1"/>
    <x v="7"/>
    <n v="0.8"/>
    <n v="50"/>
    <m/>
    <m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d v="2015-12-16T23:59:00"/>
    <d v="2015-11-15T12:01:24"/>
    <b v="1"/>
    <n v="37"/>
    <b v="1"/>
    <s v="theater/plays"/>
    <x v="1"/>
    <x v="7"/>
    <n v="0.97710776102735897"/>
    <n v="193.62162162162161"/>
    <m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d v="2014-11-20T02:59:58"/>
    <d v="2014-10-21T01:59:58"/>
    <b v="1"/>
    <n v="202"/>
    <b v="1"/>
    <s v="theater/plays"/>
    <x v="1"/>
    <x v="7"/>
    <n v="0.92708478190330501"/>
    <n v="106.79702970297029"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d v="2014-09-30T22:59:00"/>
    <d v="2014-09-15T23:02:06"/>
    <b v="1"/>
    <n v="37"/>
    <b v="1"/>
    <s v="theater/plays"/>
    <x v="1"/>
    <x v="7"/>
    <n v="0.91004550227511372"/>
    <n v="77.21621621621621"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d v="2016-04-16T17:39:07"/>
    <d v="2016-03-17T17:39:07"/>
    <b v="0"/>
    <n v="28"/>
    <b v="1"/>
    <s v="theater/plays"/>
    <x v="1"/>
    <x v="7"/>
    <n v="0.6211180124223602"/>
    <n v="57.5"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d v="2016-05-03T22:59:00"/>
    <d v="2016-04-03T14:31:57"/>
    <b v="1"/>
    <n v="26"/>
    <b v="1"/>
    <s v="theater/plays"/>
    <x v="1"/>
    <x v="7"/>
    <n v="0.76219512195121952"/>
    <n v="50.46153846153846"/>
    <m/>
    <m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d v="2017-03-02T14:19:15"/>
    <d v="2017-01-31T14:19:15"/>
    <b v="0"/>
    <n v="61"/>
    <b v="1"/>
    <s v="theater/plays"/>
    <x v="1"/>
    <x v="7"/>
    <n v="0.84175084175084181"/>
    <n v="97.377049180327873"/>
    <m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d v="2017-02-01T18:31:00"/>
    <d v="2016-12-30T13:56:48"/>
    <b v="0"/>
    <n v="115"/>
    <b v="1"/>
    <s v="theater/plays"/>
    <x v="1"/>
    <x v="7"/>
    <n v="0.99608786491056378"/>
    <n v="34.91921739130435"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d v="2016-07-01T03:20:51"/>
    <d v="2016-06-01T03:20:51"/>
    <b v="1"/>
    <n v="181"/>
    <b v="1"/>
    <s v="theater/plays"/>
    <x v="1"/>
    <x v="7"/>
    <n v="0.96892965570699563"/>
    <n v="85.530386740331494"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d v="2016-12-28T17:00:33"/>
    <d v="2016-11-28T17:00:33"/>
    <b v="0"/>
    <n v="110"/>
    <b v="1"/>
    <s v="theater/plays"/>
    <x v="1"/>
    <x v="7"/>
    <n v="0.99403578528827041"/>
    <n v="182.90909090909091"/>
    <m/>
    <m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d v="2015-09-28T22:59:00"/>
    <d v="2015-09-05T06:23:04"/>
    <b v="1"/>
    <n v="269"/>
    <b v="1"/>
    <s v="theater/plays"/>
    <x v="1"/>
    <x v="7"/>
    <n v="0.99218610916768624"/>
    <n v="131.13620817843866"/>
    <m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d v="2015-07-01T07:14:58"/>
    <d v="2015-06-01T07:14:58"/>
    <b v="1"/>
    <n v="79"/>
    <b v="1"/>
    <s v="theater/plays"/>
    <x v="1"/>
    <x v="7"/>
    <n v="0.890302066772655"/>
    <n v="39.810126582278478"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d v="2015-10-25T18:59:00"/>
    <d v="2015-09-30T21:08:13"/>
    <b v="1"/>
    <n v="104"/>
    <b v="1"/>
    <s v="theater/plays"/>
    <x v="1"/>
    <x v="7"/>
    <n v="0.94411642492003522"/>
    <n v="59.701730769230764"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d v="2017-02-16T18:00:00"/>
    <d v="2017-01-19T11:39:08"/>
    <b v="0"/>
    <n v="34"/>
    <b v="1"/>
    <s v="theater/plays"/>
    <x v="1"/>
    <x v="7"/>
    <n v="0.99436526350679488"/>
    <n v="88.735294117647058"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d v="2014-10-14T01:59:00"/>
    <d v="2014-09-11T02:47:50"/>
    <b v="1"/>
    <n v="167"/>
    <b v="1"/>
    <s v="theater/plays"/>
    <x v="1"/>
    <x v="7"/>
    <n v="0.86725844301601873"/>
    <n v="58.688622754491021"/>
    <m/>
    <m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d v="2014-09-19T13:08:12"/>
    <d v="2014-08-20T13:08:12"/>
    <b v="1"/>
    <n v="183"/>
    <b v="1"/>
    <s v="theater/plays"/>
    <x v="1"/>
    <x v="7"/>
    <n v="0.78552003783064506"/>
    <n v="69.56513661202186"/>
    <m/>
    <m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d v="2015-10-08T19:00:00"/>
    <d v="2015-09-14T21:19:22"/>
    <b v="1"/>
    <n v="71"/>
    <b v="1"/>
    <s v="theater/plays"/>
    <x v="1"/>
    <x v="7"/>
    <n v="0.97240792512458973"/>
    <n v="115.87323943661971"/>
    <m/>
    <m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d v="2016-12-01T12:39:42"/>
    <d v="2016-11-01T11:39:42"/>
    <b v="0"/>
    <n v="69"/>
    <b v="1"/>
    <s v="theater/plays"/>
    <x v="1"/>
    <x v="7"/>
    <n v="0.97146326654523374"/>
    <n v="23.869565217391305"/>
    <m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d v="2015-06-11T21:00:00"/>
    <d v="2015-05-11T09:24:18"/>
    <b v="0"/>
    <n v="270"/>
    <b v="1"/>
    <s v="theater/plays"/>
    <x v="1"/>
    <x v="7"/>
    <n v="0.95872899926953981"/>
    <n v="81.125925925925927"/>
    <m/>
    <m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d v="2015-09-11T22:59:00"/>
    <d v="2015-08-14T06:20:00"/>
    <b v="1"/>
    <n v="193"/>
    <b v="1"/>
    <s v="theater/plays"/>
    <x v="1"/>
    <x v="7"/>
    <n v="0.89911886351375647"/>
    <n v="57.626943005181346"/>
    <m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d v="2015-07-12T05:25:12"/>
    <d v="2015-06-12T05:25:12"/>
    <b v="1"/>
    <n v="57"/>
    <b v="1"/>
    <s v="theater/plays"/>
    <x v="1"/>
    <x v="7"/>
    <n v="0.94464386926128852"/>
    <n v="46.429824561403507"/>
    <m/>
    <m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d v="2015-04-04T15:19:17"/>
    <d v="2015-03-05T16:19:17"/>
    <b v="1"/>
    <n v="200"/>
    <b v="1"/>
    <s v="theater/plays"/>
    <x v="1"/>
    <x v="7"/>
    <n v="0.99214551467548573"/>
    <n v="60.475000000000001"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d v="2015-06-20T12:55:14"/>
    <d v="2015-05-21T12:55:14"/>
    <b v="1"/>
    <n v="88"/>
    <b v="1"/>
    <s v="theater/plays"/>
    <x v="1"/>
    <x v="7"/>
    <n v="0.95304106740599548"/>
    <n v="65.579545454545453"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d v="2014-11-05T13:48:44"/>
    <d v="2014-10-06T12:48:44"/>
    <b v="1"/>
    <n v="213"/>
    <b v="1"/>
    <s v="theater/plays"/>
    <x v="1"/>
    <x v="7"/>
    <n v="0.98471718922325513"/>
    <n v="119.1924882629108"/>
    <m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d v="2015-06-21T12:32:46"/>
    <d v="2015-05-22T12:32:46"/>
    <b v="1"/>
    <n v="20"/>
    <b v="1"/>
    <s v="theater/plays"/>
    <x v="1"/>
    <x v="7"/>
    <n v="0.90307043949428056"/>
    <n v="83.05"/>
    <m/>
    <m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d v="2016-09-07T06:20:40"/>
    <d v="2016-08-08T06:20:40"/>
    <b v="1"/>
    <n v="50"/>
    <b v="1"/>
    <s v="theater/plays"/>
    <x v="1"/>
    <x v="7"/>
    <n v="0.78233657858136296"/>
    <n v="57.52"/>
    <m/>
    <m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d v="2016-09-07T22:45:00"/>
    <d v="2016-08-20T08:50:28"/>
    <b v="1"/>
    <n v="115"/>
    <b v="1"/>
    <s v="theater/plays"/>
    <x v="1"/>
    <x v="7"/>
    <n v="0.98207709305180457"/>
    <n v="177.08695652173913"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d v="2015-03-25T20:03:29"/>
    <d v="2015-02-23T21:03:29"/>
    <b v="1"/>
    <n v="186"/>
    <b v="1"/>
    <s v="theater/plays"/>
    <x v="1"/>
    <x v="7"/>
    <n v="0.98757929122193944"/>
    <n v="70.771505376344081"/>
    <m/>
    <m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d v="2014-10-07T13:26:15"/>
    <d v="2014-09-07T13:26:15"/>
    <b v="1"/>
    <n v="18"/>
    <b v="1"/>
    <s v="theater/plays"/>
    <x v="1"/>
    <x v="7"/>
    <n v="0.5714285714285714"/>
    <n v="29.166666666666668"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d v="2015-06-10T22:59:00"/>
    <d v="2015-05-20T08:46:17"/>
    <b v="1"/>
    <n v="176"/>
    <b v="1"/>
    <s v="theater/plays"/>
    <x v="1"/>
    <x v="7"/>
    <n v="0.78088396064344834"/>
    <n v="72.76136363636364"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d v="2017-02-22T08:25:52"/>
    <d v="2017-01-23T08:25:52"/>
    <b v="0"/>
    <n v="41"/>
    <b v="1"/>
    <s v="theater/plays"/>
    <x v="1"/>
    <x v="7"/>
    <n v="0.94073819726339269"/>
    <n v="51.853414634146333"/>
    <m/>
    <m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d v="2015-01-08T16:17:41"/>
    <d v="2014-12-09T16:17:41"/>
    <b v="1"/>
    <n v="75"/>
    <b v="1"/>
    <s v="theater/plays"/>
    <x v="1"/>
    <x v="7"/>
    <n v="0.95044127630685671"/>
    <n v="98.2"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d v="2016-09-30T22:59:00"/>
    <d v="2016-09-01T13:15:45"/>
    <b v="1"/>
    <n v="97"/>
    <b v="1"/>
    <s v="theater/plays"/>
    <x v="1"/>
    <x v="7"/>
    <n v="0.94190494131522695"/>
    <n v="251.7381443298969"/>
    <m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d v="2015-11-30T12:08:38"/>
    <d v="2015-10-26T11:08:38"/>
    <b v="1"/>
    <n v="73"/>
    <b v="1"/>
    <s v="theater/plays"/>
    <x v="1"/>
    <x v="7"/>
    <n v="0.91541559868180156"/>
    <n v="74.821917808219183"/>
    <m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d v="2015-07-16T12:24:36"/>
    <d v="2015-06-16T12:24:36"/>
    <b v="1"/>
    <n v="49"/>
    <b v="1"/>
    <s v="theater/plays"/>
    <x v="1"/>
    <x v="7"/>
    <n v="0.99547511312217196"/>
    <n v="67.65306122448979"/>
    <m/>
    <m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d v="2014-12-21T23:00:00"/>
    <d v="2014-11-21T02:34:22"/>
    <b v="1"/>
    <n v="134"/>
    <b v="1"/>
    <s v="theater/plays"/>
    <x v="1"/>
    <x v="7"/>
    <n v="0.97048763026012252"/>
    <n v="93.81343283582089"/>
    <m/>
    <m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d v="2015-10-30T16:00:00"/>
    <d v="2015-10-07T07:23:08"/>
    <b v="1"/>
    <n v="68"/>
    <b v="1"/>
    <s v="theater/plays"/>
    <x v="1"/>
    <x v="7"/>
    <n v="0.89153258016660963"/>
    <n v="41.237647058823526"/>
    <m/>
    <m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d v="2015-01-28T17:00:00"/>
    <d v="2015-01-12T14:12:18"/>
    <b v="1"/>
    <n v="49"/>
    <b v="1"/>
    <s v="theater/plays"/>
    <x v="1"/>
    <x v="7"/>
    <n v="0.970873786407767"/>
    <n v="52.551020408163268"/>
    <m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d v="2015-12-03T12:00:00"/>
    <d v="2015-11-03T12:05:15"/>
    <b v="1"/>
    <n v="63"/>
    <b v="1"/>
    <s v="theater/plays"/>
    <x v="1"/>
    <x v="7"/>
    <n v="0.6097560975609756"/>
    <n v="70.285714285714292"/>
    <m/>
    <m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d v="2015-06-12T16:00:00"/>
    <d v="2015-05-12T07:52:02"/>
    <b v="1"/>
    <n v="163"/>
    <b v="1"/>
    <s v="theater/plays"/>
    <x v="1"/>
    <x v="7"/>
    <n v="0.76171131141297443"/>
    <n v="48.325153374233132"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d v="2015-07-17T13:11:00"/>
    <d v="2015-06-17T13:11:00"/>
    <b v="1"/>
    <n v="288"/>
    <b v="1"/>
    <s v="theater/plays"/>
    <x v="1"/>
    <x v="7"/>
    <n v="0.97943192948090108"/>
    <n v="53.177083333333336"/>
    <m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d v="2016-08-24T16:42:08"/>
    <d v="2016-08-08T16:42:08"/>
    <b v="1"/>
    <n v="42"/>
    <b v="1"/>
    <s v="theater/plays"/>
    <x v="1"/>
    <x v="7"/>
    <n v="0.78125"/>
    <n v="60.952380952380949"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d v="2015-06-16T06:00:00"/>
    <d v="2015-05-13T04:29:57"/>
    <b v="1"/>
    <n v="70"/>
    <b v="1"/>
    <s v="theater/plays"/>
    <x v="1"/>
    <x v="7"/>
    <n v="0.98522167487684731"/>
    <n v="116"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d v="2015-07-12T07:47:45"/>
    <d v="2015-06-12T07:47:45"/>
    <b v="1"/>
    <n v="30"/>
    <b v="1"/>
    <s v="theater/plays"/>
    <x v="1"/>
    <x v="7"/>
    <n v="0.98360655737704916"/>
    <n v="61"/>
    <m/>
    <m/>
  </r>
  <r>
    <n v="3271"/>
    <s v="Saxon Court at Southwark Playhouse"/>
    <s v="A razor sharp satire to darken your Christmas."/>
    <n v="1500"/>
    <n v="1950"/>
    <x v="0"/>
    <s v="GB"/>
    <s v="GBP"/>
    <n v="1414927775"/>
    <n v="1412332175"/>
    <d v="2014-11-02T06:29:35"/>
    <d v="2014-10-03T05:29:35"/>
    <b v="1"/>
    <n v="51"/>
    <b v="1"/>
    <s v="theater/plays"/>
    <x v="1"/>
    <x v="7"/>
    <n v="0.76923076923076927"/>
    <n v="38.235294117647058"/>
    <m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d v="2015-11-06T08:00:09"/>
    <d v="2015-10-07T07:00:09"/>
    <b v="1"/>
    <n v="145"/>
    <b v="1"/>
    <s v="theater/plays"/>
    <x v="1"/>
    <x v="7"/>
    <n v="0.64754257592436704"/>
    <n v="106.50344827586207"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d v="2016-09-14T14:00:00"/>
    <d v="2016-08-29T14:14:02"/>
    <b v="1"/>
    <n v="21"/>
    <b v="1"/>
    <s v="theater/plays"/>
    <x v="1"/>
    <x v="7"/>
    <n v="0.93109869646182497"/>
    <n v="204.57142857142858"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d v="2016-03-15T16:00:00"/>
    <d v="2016-01-31T11:54:32"/>
    <b v="1"/>
    <n v="286"/>
    <b v="1"/>
    <s v="theater/plays"/>
    <x v="1"/>
    <x v="7"/>
    <n v="0.98694683221903856"/>
    <n v="54.912587412587413"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d v="2015-02-08T23:30:00"/>
    <d v="2015-01-13T16:07:51"/>
    <b v="1"/>
    <n v="12"/>
    <b v="1"/>
    <s v="theater/plays"/>
    <x v="1"/>
    <x v="7"/>
    <n v="0.99722991689750695"/>
    <n v="150.41666666666666"/>
    <m/>
    <m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d v="2016-03-31T22:59:00"/>
    <d v="2016-02-26T17:47:59"/>
    <b v="1"/>
    <n v="100"/>
    <b v="1"/>
    <s v="theater/plays"/>
    <x v="1"/>
    <x v="7"/>
    <n v="0.85583872194750854"/>
    <n v="52.58"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d v="2014-11-18T12:23:26"/>
    <d v="2014-10-19T11:23:26"/>
    <b v="1"/>
    <n v="100"/>
    <b v="1"/>
    <s v="theater/plays"/>
    <x v="1"/>
    <x v="7"/>
    <n v="0.92081031307550643"/>
    <n v="54.3"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d v="2015-05-30T15:21:43"/>
    <d v="2015-04-30T15:21:43"/>
    <b v="1"/>
    <n v="34"/>
    <b v="1"/>
    <s v="theater/plays"/>
    <x v="1"/>
    <x v="7"/>
    <n v="0.96711798839458418"/>
    <n v="76.029411764705884"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d v="2016-03-31T20:27:39"/>
    <d v="2016-03-01T21:27:39"/>
    <b v="0"/>
    <n v="63"/>
    <b v="1"/>
    <s v="theater/plays"/>
    <x v="1"/>
    <x v="7"/>
    <n v="0.87507543753771877"/>
    <n v="105.2063492063492"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d v="2015-06-01T00:00:00"/>
    <d v="2015-04-27T13:09:58"/>
    <b v="0"/>
    <n v="30"/>
    <b v="1"/>
    <s v="theater/plays"/>
    <x v="1"/>
    <x v="7"/>
    <n v="0.970873786407767"/>
    <n v="68.666666666666671"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d v="2015-09-01T19:28:25"/>
    <d v="2015-08-02T19:28:25"/>
    <b v="0"/>
    <n v="47"/>
    <b v="1"/>
    <s v="theater/plays"/>
    <x v="1"/>
    <x v="7"/>
    <n v="0.82236842105263153"/>
    <n v="129.36170212765958"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d v="2016-04-28T23:39:48"/>
    <d v="2016-03-15T23:39:48"/>
    <b v="0"/>
    <n v="237"/>
    <b v="1"/>
    <s v="theater/plays"/>
    <x v="1"/>
    <x v="7"/>
    <n v="0.97421473578353579"/>
    <n v="134.26371308016877"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d v="2016-02-10T16:00:00"/>
    <d v="2016-01-10T12:51:38"/>
    <b v="0"/>
    <n v="47"/>
    <b v="1"/>
    <s v="theater/plays"/>
    <x v="1"/>
    <x v="7"/>
    <n v="0.95465393794749398"/>
    <n v="17.829787234042552"/>
    <m/>
    <m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d v="2016-01-29T00:59:00"/>
    <d v="2016-01-11T16:14:13"/>
    <b v="0"/>
    <n v="15"/>
    <b v="1"/>
    <s v="theater/plays"/>
    <x v="1"/>
    <x v="7"/>
    <n v="0.98425196850393704"/>
    <n v="203.2"/>
    <m/>
    <m/>
  </r>
  <r>
    <n v="3285"/>
    <s v="By Morning"/>
    <s v="A new play by Matthew Gasda"/>
    <n v="4999"/>
    <n v="5604"/>
    <x v="0"/>
    <s v="US"/>
    <s v="USD"/>
    <n v="1488258000"/>
    <n v="1485556626"/>
    <d v="2017-02-28T00:00:00"/>
    <d v="2017-01-27T17:37:06"/>
    <b v="0"/>
    <n v="81"/>
    <b v="1"/>
    <s v="theater/plays"/>
    <x v="1"/>
    <x v="7"/>
    <n v="0.89204139900071378"/>
    <n v="69.18518518518519"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d v="2016-08-15T15:09:42"/>
    <d v="2016-07-16T15:09:42"/>
    <b v="0"/>
    <n v="122"/>
    <b v="1"/>
    <s v="theater/plays"/>
    <x v="1"/>
    <x v="7"/>
    <n v="0.98264002620373403"/>
    <n v="125.12295081967213"/>
    <m/>
    <m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d v="2015-11-28T13:00:28"/>
    <d v="2015-11-03T13:00:28"/>
    <b v="0"/>
    <n v="34"/>
    <b v="1"/>
    <s v="theater/plays"/>
    <x v="1"/>
    <x v="7"/>
    <n v="1"/>
    <n v="73.529411764705884"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d v="2016-06-20T18:00:00"/>
    <d v="2016-05-15T13:35:15"/>
    <b v="0"/>
    <n v="207"/>
    <b v="1"/>
    <s v="theater/plays"/>
    <x v="1"/>
    <x v="7"/>
    <n v="0.99735799866154562"/>
    <n v="48.437149758454105"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d v="2017-02-20T03:50:02"/>
    <d v="2017-01-23T03:50:02"/>
    <b v="0"/>
    <n v="25"/>
    <b v="1"/>
    <s v="theater/plays"/>
    <x v="1"/>
    <x v="7"/>
    <n v="0.75164233850964357"/>
    <n v="26.608400000000003"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d v="2017-03-11T07:21:31"/>
    <d v="2017-02-09T07:21:31"/>
    <b v="0"/>
    <n v="72"/>
    <b v="1"/>
    <s v="theater/plays"/>
    <x v="1"/>
    <x v="7"/>
    <n v="0.82508250825082508"/>
    <n v="33.666666666666664"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d v="2015-09-16T22:59:00"/>
    <d v="2015-08-16T11:51:40"/>
    <b v="0"/>
    <n v="14"/>
    <b v="1"/>
    <s v="theater/plays"/>
    <x v="1"/>
    <x v="7"/>
    <n v="0.8771929824561403"/>
    <n v="40.714285714285715"/>
    <m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d v="2015-12-04T14:29:08"/>
    <d v="2015-10-05T13:29:08"/>
    <b v="0"/>
    <n v="15"/>
    <b v="1"/>
    <s v="theater/plays"/>
    <x v="1"/>
    <x v="7"/>
    <n v="0.34948096885813151"/>
    <n v="19.266666666666666"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d v="2017-03-04T05:12:32"/>
    <d v="2017-02-02T05:12:32"/>
    <b v="0"/>
    <n v="91"/>
    <b v="1"/>
    <s v="theater/plays"/>
    <x v="1"/>
    <x v="7"/>
    <n v="0.58670143415906129"/>
    <n v="84.285714285714292"/>
    <m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d v="2015-06-16T07:59:14"/>
    <d v="2015-05-17T07:59:14"/>
    <b v="0"/>
    <n v="24"/>
    <b v="1"/>
    <s v="theater/plays"/>
    <x v="1"/>
    <x v="7"/>
    <n v="0.84507042253521125"/>
    <n v="29.583333333333332"/>
    <m/>
    <m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d v="2016-09-26T05:37:09"/>
    <d v="2016-08-27T05:37:09"/>
    <b v="0"/>
    <n v="27"/>
    <b v="1"/>
    <s v="theater/plays"/>
    <x v="1"/>
    <x v="7"/>
    <n v="0.97220871932334274"/>
    <n v="26.667037037037037"/>
    <m/>
    <m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d v="2015-11-22T17:00:00"/>
    <d v="2015-11-01T13:09:32"/>
    <b v="0"/>
    <n v="47"/>
    <b v="1"/>
    <s v="theater/plays"/>
    <x v="1"/>
    <x v="7"/>
    <n v="0.69412309116149928"/>
    <n v="45.978723404255319"/>
    <m/>
    <m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d v="2015-07-27T17:59:00"/>
    <d v="2015-07-08T13:30:56"/>
    <b v="0"/>
    <n v="44"/>
    <b v="1"/>
    <s v="theater/plays"/>
    <x v="1"/>
    <x v="7"/>
    <n v="0.99927325581395354"/>
    <n v="125.09090909090909"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d v="2015-09-12T19:00:00"/>
    <d v="2015-08-23T17:59:28"/>
    <b v="0"/>
    <n v="72"/>
    <b v="1"/>
    <s v="theater/plays"/>
    <x v="1"/>
    <x v="7"/>
    <n v="0.98299420033421803"/>
    <n v="141.29166666666666"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d v="2015-10-14T17:01:03"/>
    <d v="2015-09-14T17:01:03"/>
    <b v="0"/>
    <n v="63"/>
    <b v="1"/>
    <s v="theater/plays"/>
    <x v="1"/>
    <x v="7"/>
    <n v="0.86058519793459554"/>
    <n v="55.333333333333336"/>
    <m/>
    <m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d v="2015-04-29T12:51:02"/>
    <d v="2015-04-08T12:51:02"/>
    <b v="0"/>
    <n v="88"/>
    <b v="1"/>
    <s v="theater/plays"/>
    <x v="1"/>
    <x v="7"/>
    <n v="0.73439412484700117"/>
    <n v="46.420454545454547"/>
    <m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d v="2016-08-01T01:59:00"/>
    <d v="2016-06-17T12:39:36"/>
    <b v="0"/>
    <n v="70"/>
    <b v="1"/>
    <s v="theater/plays"/>
    <x v="1"/>
    <x v="7"/>
    <n v="0.7492507492507493"/>
    <n v="57.2"/>
    <m/>
    <m/>
  </r>
  <r>
    <n v="3302"/>
    <s v="El muro de BorÃ­s KiÃ©n"/>
    <s v="FilosofÃ­a de los anÃ³nimos"/>
    <n v="8400"/>
    <n v="8685"/>
    <x v="0"/>
    <s v="ES"/>
    <s v="EUR"/>
    <n v="1481099176"/>
    <n v="1478507176"/>
    <d v="2016-12-07T03:26:16"/>
    <d v="2016-11-07T03:26:16"/>
    <b v="0"/>
    <n v="50"/>
    <b v="1"/>
    <s v="theater/plays"/>
    <x v="1"/>
    <x v="7"/>
    <n v="0.9671848013816926"/>
    <n v="173.7"/>
    <m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d v="2015-03-28T09:38:04"/>
    <d v="2015-02-21T10:38:04"/>
    <b v="0"/>
    <n v="35"/>
    <b v="1"/>
    <s v="theater/plays"/>
    <x v="1"/>
    <x v="7"/>
    <n v="0.86289549376797703"/>
    <n v="59.6"/>
    <m/>
    <m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d v="2016-12-22T09:59:12"/>
    <d v="2016-11-22T09:59:12"/>
    <b v="0"/>
    <n v="175"/>
    <b v="1"/>
    <s v="theater/plays"/>
    <x v="1"/>
    <x v="7"/>
    <n v="0.95678520172221337"/>
    <n v="89.585714285714289"/>
    <m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d v="2015-07-31T15:32:28"/>
    <d v="2015-07-01T15:32:28"/>
    <b v="0"/>
    <n v="20"/>
    <b v="1"/>
    <s v="theater/plays"/>
    <x v="1"/>
    <x v="7"/>
    <n v="0.98015192354814995"/>
    <n v="204.05"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d v="2016-06-09T22:00:00"/>
    <d v="2016-05-03T00:15:42"/>
    <b v="0"/>
    <n v="54"/>
    <b v="1"/>
    <s v="theater/plays"/>
    <x v="1"/>
    <x v="7"/>
    <n v="0.57034220532319391"/>
    <n v="48.703703703703702"/>
    <m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d v="2016-05-14T20:22:19"/>
    <d v="2016-04-14T20:22:19"/>
    <b v="0"/>
    <n v="20"/>
    <b v="1"/>
    <s v="theater/plays"/>
    <x v="1"/>
    <x v="7"/>
    <n v="0.9373828271466067"/>
    <n v="53.339999999999996"/>
    <m/>
    <m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d v="2016-04-13T16:02:45"/>
    <d v="2016-03-23T16:02:45"/>
    <b v="0"/>
    <n v="57"/>
    <b v="1"/>
    <s v="theater/plays"/>
    <x v="1"/>
    <x v="7"/>
    <n v="0.81775700934579443"/>
    <n v="75.087719298245617"/>
    <m/>
    <m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d v="2016-10-16T10:36:18"/>
    <d v="2016-09-15T10:36:18"/>
    <b v="0"/>
    <n v="31"/>
    <b v="1"/>
    <s v="theater/plays"/>
    <x v="1"/>
    <x v="7"/>
    <n v="0.62724014336917566"/>
    <n v="18"/>
    <m/>
    <m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d v="2015-10-06T17:17:05"/>
    <d v="2015-09-06T17:17:05"/>
    <b v="0"/>
    <n v="31"/>
    <b v="1"/>
    <s v="theater/plays"/>
    <x v="1"/>
    <x v="7"/>
    <n v="0.99923136049192929"/>
    <n v="209.83870967741936"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d v="2015-10-17T02:00:10"/>
    <d v="2015-09-17T02:00:10"/>
    <b v="0"/>
    <n v="45"/>
    <b v="1"/>
    <s v="theater/plays"/>
    <x v="1"/>
    <x v="7"/>
    <n v="0.91041514930808454"/>
    <n v="61.022222222222226"/>
    <m/>
    <m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d v="2016-11-11T17:00:00"/>
    <d v="2016-10-21T14:25:46"/>
    <b v="0"/>
    <n v="41"/>
    <b v="1"/>
    <s v="theater/plays"/>
    <x v="1"/>
    <x v="7"/>
    <n v="0.99960015993602558"/>
    <n v="61"/>
    <m/>
    <m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d v="2016-01-26T20:00:00"/>
    <d v="2016-01-13T00:51:57"/>
    <b v="0"/>
    <n v="29"/>
    <b v="1"/>
    <s v="theater/plays"/>
    <x v="1"/>
    <x v="7"/>
    <n v="0.86169754416199917"/>
    <n v="80.034482758620683"/>
    <m/>
    <m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d v="2015-05-08T15:05:00"/>
    <d v="2015-04-11T01:25:11"/>
    <b v="0"/>
    <n v="58"/>
    <b v="1"/>
    <s v="theater/plays"/>
    <x v="1"/>
    <x v="7"/>
    <n v="0.47449584816132861"/>
    <n v="29.068965517241381"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d v="2016-05-06T02:17:21"/>
    <d v="2016-04-06T02:17:21"/>
    <b v="0"/>
    <n v="89"/>
    <b v="1"/>
    <s v="theater/plays"/>
    <x v="1"/>
    <x v="7"/>
    <n v="0.90909090909090906"/>
    <n v="49.438202247191015"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d v="2014-08-08T08:54:00"/>
    <d v="2014-07-06T15:54:35"/>
    <b v="0"/>
    <n v="125"/>
    <b v="1"/>
    <s v="theater/plays"/>
    <x v="1"/>
    <x v="7"/>
    <n v="0.99913340903944603"/>
    <n v="93.977440000000001"/>
    <m/>
    <m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d v="2016-06-07T19:57:04"/>
    <d v="2016-05-08T19:57:04"/>
    <b v="0"/>
    <n v="18"/>
    <b v="1"/>
    <s v="theater/plays"/>
    <x v="1"/>
    <x v="7"/>
    <n v="0.94170403587443952"/>
    <n v="61.944444444444443"/>
    <m/>
    <m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d v="2016-04-10T21:30:00"/>
    <d v="2016-03-02T02:14:53"/>
    <b v="0"/>
    <n v="32"/>
    <b v="1"/>
    <s v="theater/plays"/>
    <x v="1"/>
    <x v="7"/>
    <n v="0.79617834394904463"/>
    <n v="78.5"/>
    <m/>
    <m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d v="2015-01-31T09:03:06"/>
    <d v="2014-12-17T09:03:06"/>
    <b v="0"/>
    <n v="16"/>
    <b v="1"/>
    <s v="theater/plays"/>
    <x v="1"/>
    <x v="7"/>
    <n v="0.92592592592592593"/>
    <n v="33.75"/>
    <m/>
    <m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d v="2016-06-21T20:05:57"/>
    <d v="2016-05-22T20:05:57"/>
    <b v="0"/>
    <n v="38"/>
    <b v="1"/>
    <s v="theater/plays"/>
    <x v="1"/>
    <x v="7"/>
    <n v="0.99009900990099009"/>
    <n v="66.44736842105263"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d v="2014-10-15T22:59:00"/>
    <d v="2014-10-01T21:24:25"/>
    <b v="0"/>
    <n v="15"/>
    <b v="1"/>
    <s v="theater/plays"/>
    <x v="1"/>
    <x v="7"/>
    <n v="0.93109869646182497"/>
    <n v="35.799999999999997"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d v="2016-06-21T22:55:00"/>
    <d v="2016-05-30T19:14:56"/>
    <b v="0"/>
    <n v="23"/>
    <b v="1"/>
    <s v="theater/plays"/>
    <x v="1"/>
    <x v="7"/>
    <n v="0.9850746268656716"/>
    <n v="145.65217391304347"/>
    <m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d v="2016-09-25T03:46:48"/>
    <d v="2016-08-26T03:46:48"/>
    <b v="0"/>
    <n v="49"/>
    <b v="1"/>
    <s v="theater/plays"/>
    <x v="1"/>
    <x v="7"/>
    <n v="0.79428117553613975"/>
    <n v="25.693877551020407"/>
    <m/>
    <m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d v="2016-06-05T08:59:50"/>
    <d v="2016-05-22T08:59:50"/>
    <b v="0"/>
    <n v="10"/>
    <b v="1"/>
    <s v="theater/plays"/>
    <x v="1"/>
    <x v="7"/>
    <n v="0.98360655737704916"/>
    <n v="152.5"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d v="2015-04-05T12:51:17"/>
    <d v="2015-03-01T13:51:17"/>
    <b v="0"/>
    <n v="15"/>
    <b v="1"/>
    <s v="theater/plays"/>
    <x v="1"/>
    <x v="7"/>
    <n v="0.88888888888888884"/>
    <n v="30"/>
    <m/>
    <m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d v="2015-03-08T11:08:25"/>
    <d v="2015-02-06T12:08:25"/>
    <b v="0"/>
    <n v="57"/>
    <b v="1"/>
    <s v="theater/plays"/>
    <x v="1"/>
    <x v="7"/>
    <n v="0.98643649815043155"/>
    <n v="142.28070175438597"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d v="2016-05-08T03:59:26"/>
    <d v="2016-04-08T03:59:26"/>
    <b v="0"/>
    <n v="33"/>
    <b v="1"/>
    <s v="theater/plays"/>
    <x v="1"/>
    <x v="7"/>
    <n v="0.98765432098765427"/>
    <n v="24.545454545454547"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d v="2014-07-04T20:00:00"/>
    <d v="2014-07-02T08:48:03"/>
    <b v="0"/>
    <n v="9"/>
    <b v="1"/>
    <s v="theater/plays"/>
    <x v="1"/>
    <x v="7"/>
    <n v="0.68311195445920303"/>
    <n v="292.77777777777777"/>
    <m/>
    <m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d v="2014-07-27T18:00:00"/>
    <d v="2014-07-17T02:45:08"/>
    <b v="0"/>
    <n v="26"/>
    <b v="1"/>
    <s v="theater/plays"/>
    <x v="1"/>
    <x v="7"/>
    <n v="0.85616438356164382"/>
    <n v="44.92307692307692"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d v="2015-04-01T15:17:48"/>
    <d v="2015-03-02T16:17:48"/>
    <b v="0"/>
    <n v="69"/>
    <b v="1"/>
    <s v="theater/plays"/>
    <x v="1"/>
    <x v="7"/>
    <n v="0.94102885821831872"/>
    <n v="23.10144927536232"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d v="2015-10-06T11:44:46"/>
    <d v="2015-09-01T11:44:46"/>
    <b v="0"/>
    <n v="65"/>
    <b v="1"/>
    <s v="theater/plays"/>
    <x v="1"/>
    <x v="7"/>
    <n v="0.95675468809797171"/>
    <n v="80.400000000000006"/>
    <m/>
    <m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d v="2014-07-19T15:38:50"/>
    <d v="2014-06-19T15:38:50"/>
    <b v="0"/>
    <n v="83"/>
    <b v="1"/>
    <s v="theater/plays"/>
    <x v="1"/>
    <x v="7"/>
    <n v="1"/>
    <n v="72.289156626506028"/>
    <m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d v="2015-06-15T11:14:40"/>
    <d v="2015-05-24T11:14:40"/>
    <b v="0"/>
    <n v="111"/>
    <b v="1"/>
    <s v="theater/plays"/>
    <x v="1"/>
    <x v="7"/>
    <n v="0.95628415300546443"/>
    <n v="32.972972972972975"/>
    <m/>
    <m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d v="2015-07-30T07:30:22"/>
    <d v="2015-06-30T07:30:22"/>
    <b v="0"/>
    <n v="46"/>
    <b v="1"/>
    <s v="theater/plays"/>
    <x v="1"/>
    <x v="7"/>
    <n v="0.72139396198285499"/>
    <n v="116.65217391304348"/>
    <m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d v="2014-08-03T18:00:00"/>
    <d v="2014-07-07T11:10:46"/>
    <b v="0"/>
    <n v="63"/>
    <b v="1"/>
    <s v="theater/plays"/>
    <x v="1"/>
    <x v="7"/>
    <n v="0.99681020733652315"/>
    <n v="79.61904761904762"/>
    <m/>
    <m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d v="2016-04-05T03:34:06"/>
    <d v="2016-03-08T04:34:06"/>
    <b v="0"/>
    <n v="9"/>
    <b v="1"/>
    <s v="theater/plays"/>
    <x v="1"/>
    <x v="7"/>
    <n v="1"/>
    <n v="27.777777777777779"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d v="2014-10-10T16:00:00"/>
    <d v="2014-09-19T01:46:07"/>
    <b v="0"/>
    <n v="34"/>
    <b v="1"/>
    <s v="theater/plays"/>
    <x v="1"/>
    <x v="7"/>
    <n v="0.90744101633393826"/>
    <n v="81.029411764705884"/>
    <m/>
    <m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d v="2017-02-24T08:48:00"/>
    <d v="2017-02-03T08:48:00"/>
    <b v="0"/>
    <n v="112"/>
    <b v="1"/>
    <s v="theater/plays"/>
    <x v="1"/>
    <x v="7"/>
    <n v="0.97866510080250535"/>
    <n v="136.84821428571428"/>
    <m/>
    <m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d v="2016-07-28T10:58:38"/>
    <d v="2016-06-28T10:58:38"/>
    <b v="0"/>
    <n v="47"/>
    <b v="1"/>
    <s v="theater/plays"/>
    <x v="1"/>
    <x v="7"/>
    <n v="0.95831336847149018"/>
    <n v="177.61702127659575"/>
    <m/>
    <m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d v="2016-12-06T18:22:34"/>
    <d v="2016-11-11T18:22:34"/>
    <b v="0"/>
    <n v="38"/>
    <b v="1"/>
    <s v="theater/plays"/>
    <x v="1"/>
    <x v="7"/>
    <n v="0.72376357056694818"/>
    <n v="109.07894736842105"/>
    <m/>
    <m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d v="2016-06-12T12:00:00"/>
    <d v="2016-05-20T14:10:21"/>
    <b v="0"/>
    <n v="28"/>
    <b v="1"/>
    <s v="theater/plays"/>
    <x v="1"/>
    <x v="7"/>
    <n v="1"/>
    <n v="119.64285714285714"/>
    <m/>
    <m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d v="2015-03-31T23:59:00"/>
    <d v="2015-02-27T02:06:50"/>
    <b v="0"/>
    <n v="78"/>
    <b v="1"/>
    <s v="theater/plays"/>
    <x v="1"/>
    <x v="7"/>
    <n v="0.98360655737704916"/>
    <n v="78.205128205128204"/>
    <m/>
    <m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d v="2016-04-13T08:18:00"/>
    <d v="2016-03-23T16:59:44"/>
    <b v="0"/>
    <n v="23"/>
    <b v="1"/>
    <s v="theater/plays"/>
    <x v="1"/>
    <x v="7"/>
    <n v="0.58333333333333337"/>
    <n v="52.173913043478258"/>
    <m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d v="2014-08-29T23:48:13"/>
    <d v="2014-07-30T23:48:13"/>
    <b v="0"/>
    <n v="40"/>
    <b v="1"/>
    <s v="theater/plays"/>
    <x v="1"/>
    <x v="7"/>
    <n v="0.98576122672508215"/>
    <n v="114.125"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d v="2015-04-17T19:37:00"/>
    <d v="2015-02-17T21:32:48"/>
    <b v="0"/>
    <n v="13"/>
    <b v="1"/>
    <s v="theater/plays"/>
    <x v="1"/>
    <x v="7"/>
    <n v="0.76923076923076927"/>
    <n v="50"/>
    <m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d v="2015-02-25T19:35:10"/>
    <d v="2015-02-18T19:35:10"/>
    <b v="0"/>
    <n v="18"/>
    <b v="1"/>
    <s v="theater/plays"/>
    <x v="1"/>
    <x v="7"/>
    <n v="0.90909090909090906"/>
    <n v="91.666666666666671"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d v="2016-05-08T16:00:00"/>
    <d v="2016-04-24T08:14:14"/>
    <b v="0"/>
    <n v="22"/>
    <b v="1"/>
    <s v="theater/plays"/>
    <x v="1"/>
    <x v="7"/>
    <n v="0.83717036416910839"/>
    <n v="108.59090909090909"/>
    <m/>
    <m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d v="2016-04-29T22:59:00"/>
    <d v="2016-04-06T08:24:40"/>
    <b v="0"/>
    <n v="79"/>
    <b v="1"/>
    <s v="theater/plays"/>
    <x v="1"/>
    <x v="7"/>
    <n v="0.99709934735315442"/>
    <n v="69.822784810126578"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d v="2016-06-13T12:00:00"/>
    <d v="2016-05-22T21:39:32"/>
    <b v="0"/>
    <n v="14"/>
    <b v="1"/>
    <s v="theater/plays"/>
    <x v="1"/>
    <x v="7"/>
    <n v="0.65189048239895697"/>
    <n v="109.57142857142857"/>
    <m/>
    <m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d v="2015-11-29T18:00:00"/>
    <d v="2015-10-25T11:50:11"/>
    <b v="0"/>
    <n v="51"/>
    <b v="1"/>
    <s v="theater/plays"/>
    <x v="1"/>
    <x v="7"/>
    <n v="0.95759233926128595"/>
    <n v="71.666666666666671"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d v="2014-07-23T06:00:00"/>
    <d v="2014-06-16T04:29:25"/>
    <b v="0"/>
    <n v="54"/>
    <b v="1"/>
    <s v="theater/plays"/>
    <x v="1"/>
    <x v="7"/>
    <n v="0.98911968348170132"/>
    <n v="93.611111111111114"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d v="2016-07-01T18:00:00"/>
    <d v="2016-05-05T18:49:38"/>
    <b v="0"/>
    <n v="70"/>
    <b v="1"/>
    <s v="theater/plays"/>
    <x v="1"/>
    <x v="7"/>
    <n v="0.93005952380952384"/>
    <n v="76.8"/>
    <m/>
    <m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d v="2016-05-02T18:00:00"/>
    <d v="2016-04-19T05:22:30"/>
    <b v="0"/>
    <n v="44"/>
    <b v="1"/>
    <s v="theater/plays"/>
    <x v="1"/>
    <x v="7"/>
    <n v="0.31746031746031744"/>
    <n v="35.795454545454547"/>
    <m/>
    <m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d v="2015-10-28T23:01:00"/>
    <d v="2015-09-23T12:26:46"/>
    <b v="0"/>
    <n v="55"/>
    <b v="1"/>
    <s v="theater/plays"/>
    <x v="1"/>
    <x v="7"/>
    <n v="0.98103335513407453"/>
    <n v="55.6"/>
    <m/>
    <m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d v="2016-05-10T06:17:00"/>
    <d v="2016-04-29T09:52:07"/>
    <b v="0"/>
    <n v="15"/>
    <b v="1"/>
    <s v="theater/plays"/>
    <x v="1"/>
    <x v="7"/>
    <n v="0.79185520361990946"/>
    <n v="147.33333333333334"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d v="2016-07-15T14:34:32"/>
    <d v="2016-06-15T14:34:32"/>
    <b v="0"/>
    <n v="27"/>
    <b v="1"/>
    <s v="theater/plays"/>
    <x v="1"/>
    <x v="7"/>
    <n v="0.98619329388560162"/>
    <n v="56.333333333333336"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d v="2014-08-01T05:01:50"/>
    <d v="2014-07-02T05:01:50"/>
    <b v="0"/>
    <n v="21"/>
    <b v="1"/>
    <s v="theater/plays"/>
    <x v="1"/>
    <x v="7"/>
    <n v="0.99009900990099009"/>
    <n v="96.19047619047619"/>
    <m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d v="2014-11-19T03:27:59"/>
    <d v="2014-10-20T02:27:59"/>
    <b v="0"/>
    <n v="162"/>
    <b v="1"/>
    <s v="theater/plays"/>
    <x v="1"/>
    <x v="7"/>
    <n v="0.9709680551509855"/>
    <n v="63.574074074074076"/>
    <m/>
    <m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d v="2017-02-24T20:22:14"/>
    <d v="2017-01-10T20:22:14"/>
    <b v="0"/>
    <n v="23"/>
    <b v="1"/>
    <s v="theater/plays"/>
    <x v="1"/>
    <x v="7"/>
    <n v="0.94117647058823528"/>
    <n v="184.78260869565219"/>
    <m/>
    <m/>
  </r>
  <r>
    <n v="3360"/>
    <s v="Pretty Butch"/>
    <s v="World Premiere, an M1 Singapore Fringe Festival 2017 commission."/>
    <n v="9000"/>
    <n v="9124"/>
    <x v="0"/>
    <s v="SG"/>
    <s v="SGD"/>
    <n v="1481731140"/>
    <n v="1479866343"/>
    <d v="2016-12-14T10:59:00"/>
    <d v="2016-11-22T20:59:03"/>
    <b v="0"/>
    <n v="72"/>
    <b v="1"/>
    <s v="theater/plays"/>
    <x v="1"/>
    <x v="7"/>
    <n v="0.98640946953090747"/>
    <n v="126.72222222222223"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d v="2014-09-01T10:59:00"/>
    <d v="2014-08-14T19:36:30"/>
    <b v="0"/>
    <n v="68"/>
    <b v="1"/>
    <s v="theater/plays"/>
    <x v="1"/>
    <x v="7"/>
    <n v="0.88136788295434509"/>
    <n v="83.42647058823529"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d v="2015-03-06T23:55:00"/>
    <d v="2015-02-20T21:11:57"/>
    <b v="0"/>
    <n v="20"/>
    <b v="1"/>
    <s v="theater/plays"/>
    <x v="1"/>
    <x v="7"/>
    <n v="0.45871559633027525"/>
    <n v="54.5"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d v="2014-08-19T11:00:00"/>
    <d v="2014-07-31T13:30:45"/>
    <b v="0"/>
    <n v="26"/>
    <b v="1"/>
    <s v="theater/plays"/>
    <x v="1"/>
    <x v="7"/>
    <n v="0.98600508905852413"/>
    <n v="302.30769230769232"/>
    <m/>
    <m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d v="2016-03-15T16:00:00"/>
    <d v="2016-02-22T18:27:29"/>
    <b v="0"/>
    <n v="72"/>
    <b v="1"/>
    <s v="theater/plays"/>
    <x v="1"/>
    <x v="7"/>
    <n v="0.94398993077407178"/>
    <n v="44.138888888888886"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d v="2015-12-12T21:26:32"/>
    <d v="2015-11-12T21:26:32"/>
    <b v="0"/>
    <n v="3"/>
    <b v="1"/>
    <s v="theater/plays"/>
    <x v="1"/>
    <x v="7"/>
    <n v="0.96153846153846156"/>
    <n v="866.66666666666663"/>
    <m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d v="2015-05-12T20:37:17"/>
    <d v="2015-04-12T20:37:17"/>
    <b v="0"/>
    <n v="18"/>
    <b v="1"/>
    <s v="theater/plays"/>
    <x v="1"/>
    <x v="7"/>
    <n v="0.45248868778280543"/>
    <n v="61.388888888888886"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d v="2015-08-01T17:24:54"/>
    <d v="2015-07-07T17:24:54"/>
    <b v="0"/>
    <n v="30"/>
    <b v="1"/>
    <s v="theater/plays"/>
    <x v="1"/>
    <x v="7"/>
    <n v="0.84269662921348309"/>
    <n v="29.666666666666668"/>
    <m/>
    <m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d v="2015-01-01T00:00:00"/>
    <d v="2014-11-25T23:47:39"/>
    <b v="0"/>
    <n v="23"/>
    <b v="1"/>
    <s v="theater/plays"/>
    <x v="1"/>
    <x v="7"/>
    <n v="0.95602294455066916"/>
    <n v="45.478260869565219"/>
    <m/>
    <m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d v="2017-01-14T19:59:40"/>
    <d v="2016-11-15T19:59:40"/>
    <b v="0"/>
    <n v="54"/>
    <b v="1"/>
    <s v="theater/plays"/>
    <x v="1"/>
    <x v="7"/>
    <n v="0.9624639076034649"/>
    <n v="96.203703703703709"/>
    <m/>
    <m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d v="2016-12-17T03:00:00"/>
    <d v="2016-11-16T03:01:25"/>
    <b v="0"/>
    <n v="26"/>
    <b v="1"/>
    <s v="theater/plays"/>
    <x v="1"/>
    <x v="7"/>
    <n v="0.84937712344280858"/>
    <n v="67.92307692307692"/>
    <m/>
    <m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d v="2015-12-02T15:59:25"/>
    <d v="2015-11-04T15:59:25"/>
    <b v="0"/>
    <n v="9"/>
    <b v="1"/>
    <s v="theater/plays"/>
    <x v="1"/>
    <x v="7"/>
    <n v="0.72202166064981954"/>
    <n v="30.777777777777779"/>
    <m/>
    <m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d v="2014-08-24T23:59:00"/>
    <d v="2014-08-04T08:09:16"/>
    <b v="0"/>
    <n v="27"/>
    <b v="1"/>
    <s v="theater/plays"/>
    <x v="1"/>
    <x v="7"/>
    <n v="0.96618357487922701"/>
    <n v="38.333333333333336"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d v="2015-07-18T11:00:00"/>
    <d v="2015-06-24T15:30:40"/>
    <b v="0"/>
    <n v="30"/>
    <b v="1"/>
    <s v="theater/plays"/>
    <x v="1"/>
    <x v="7"/>
    <n v="0.99750623441396513"/>
    <n v="66.833333333333329"/>
    <m/>
    <m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d v="2015-10-28T12:33:36"/>
    <d v="2015-09-28T12:33:36"/>
    <b v="0"/>
    <n v="52"/>
    <b v="1"/>
    <s v="theater/plays"/>
    <x v="1"/>
    <x v="7"/>
    <n v="0.93833780160857905"/>
    <n v="71.730769230769226"/>
    <m/>
    <m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d v="2014-05-18T09:39:33"/>
    <d v="2014-05-06T09:39:33"/>
    <b v="0"/>
    <n v="17"/>
    <b v="1"/>
    <s v="theater/plays"/>
    <x v="1"/>
    <x v="7"/>
    <n v="1"/>
    <n v="176.47058823529412"/>
    <m/>
    <m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d v="2015-04-25T10:49:54"/>
    <d v="2015-02-24T11:49:54"/>
    <b v="0"/>
    <n v="19"/>
    <b v="1"/>
    <s v="theater/plays"/>
    <x v="1"/>
    <x v="7"/>
    <n v="0.99987501562304715"/>
    <n v="421.10526315789474"/>
    <m/>
    <m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d v="2015-03-20T11:56:00"/>
    <d v="2015-02-18T12:34:59"/>
    <b v="0"/>
    <n v="77"/>
    <b v="1"/>
    <s v="theater/plays"/>
    <x v="1"/>
    <x v="7"/>
    <n v="0.98960910440376049"/>
    <n v="104.98701298701299"/>
    <m/>
    <m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d v="2014-08-31T08:08:00"/>
    <d v="2014-08-07T03:31:46"/>
    <b v="0"/>
    <n v="21"/>
    <b v="1"/>
    <s v="theater/plays"/>
    <x v="1"/>
    <x v="7"/>
    <n v="0.92905405405405406"/>
    <n v="28.19047619047619"/>
    <m/>
    <m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d v="2015-08-26T18:00:00"/>
    <d v="2015-08-09T07:20:00"/>
    <b v="0"/>
    <n v="38"/>
    <b v="1"/>
    <s v="theater/plays"/>
    <x v="1"/>
    <x v="7"/>
    <n v="0.964785335262904"/>
    <n v="54.55263157894737"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d v="2014-11-29T18:52:58"/>
    <d v="2014-10-25T17:52:58"/>
    <b v="0"/>
    <n v="28"/>
    <b v="1"/>
    <s v="theater/plays"/>
    <x v="1"/>
    <x v="7"/>
    <n v="0.95754867539099908"/>
    <n v="111.89285714285714"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d v="2015-03-10T22:26:23"/>
    <d v="2015-02-08T23:26:23"/>
    <b v="0"/>
    <n v="48"/>
    <b v="1"/>
    <s v="theater/plays"/>
    <x v="1"/>
    <x v="7"/>
    <n v="0.97799511002444983"/>
    <n v="85.208333333333329"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d v="2016-08-01T17:59:00"/>
    <d v="2016-07-08T05:20:56"/>
    <b v="0"/>
    <n v="46"/>
    <b v="1"/>
    <s v="theater/plays"/>
    <x v="1"/>
    <x v="7"/>
    <n v="0.99262620533182078"/>
    <n v="76.652173913043484"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d v="2016-06-23T13:47:00"/>
    <d v="2016-06-03T13:47:00"/>
    <b v="0"/>
    <n v="30"/>
    <b v="1"/>
    <s v="theater/plays"/>
    <x v="1"/>
    <x v="7"/>
    <n v="0.8951406649616368"/>
    <n v="65.166666666666671"/>
    <m/>
    <m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d v="2015-11-20T22:00:00"/>
    <d v="2015-10-14T21:06:08"/>
    <b v="0"/>
    <n v="64"/>
    <b v="1"/>
    <s v="theater/plays"/>
    <x v="1"/>
    <x v="7"/>
    <n v="0.99989001209866912"/>
    <n v="93.760312499999998"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d v="2014-12-10T15:49:12"/>
    <d v="2014-11-10T15:49:12"/>
    <b v="0"/>
    <n v="15"/>
    <b v="1"/>
    <s v="theater/plays"/>
    <x v="1"/>
    <x v="7"/>
    <n v="1"/>
    <n v="133.33333333333334"/>
    <m/>
    <m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d v="2014-12-03T10:28:26"/>
    <d v="2014-11-03T10:28:26"/>
    <b v="0"/>
    <n v="41"/>
    <b v="1"/>
    <s v="theater/plays"/>
    <x v="1"/>
    <x v="7"/>
    <n v="0.95238095238095233"/>
    <n v="51.219512195121951"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d v="2014-12-14T13:18:08"/>
    <d v="2014-11-04T13:18:08"/>
    <b v="0"/>
    <n v="35"/>
    <b v="1"/>
    <s v="theater/plays"/>
    <x v="1"/>
    <x v="7"/>
    <n v="0.85567598402738165"/>
    <n v="100.17142857142858"/>
    <m/>
    <m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d v="2015-06-18T06:04:01"/>
    <d v="2015-05-19T06:04:01"/>
    <b v="0"/>
    <n v="45"/>
    <b v="1"/>
    <s v="theater/plays"/>
    <x v="1"/>
    <x v="7"/>
    <n v="0.96339113680154143"/>
    <n v="34.6"/>
    <m/>
    <m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d v="2016-06-03T08:31:22"/>
    <d v="2016-05-04T08:31:22"/>
    <b v="0"/>
    <n v="62"/>
    <b v="1"/>
    <s v="theater/plays"/>
    <x v="1"/>
    <x v="7"/>
    <n v="0.8733624454148472"/>
    <n v="184.67741935483872"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d v="2014-07-10T13:35:45"/>
    <d v="2014-06-25T13:35:45"/>
    <b v="0"/>
    <n v="22"/>
    <b v="1"/>
    <s v="theater/plays"/>
    <x v="1"/>
    <x v="7"/>
    <n v="0.9765625"/>
    <n v="69.818181818181813"/>
    <m/>
    <m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d v="2014-08-08T17:28:00"/>
    <d v="2014-07-10T08:05:48"/>
    <b v="0"/>
    <n v="18"/>
    <b v="1"/>
    <s v="theater/plays"/>
    <x v="1"/>
    <x v="7"/>
    <n v="0.44843049327354262"/>
    <n v="61.944444444444443"/>
    <m/>
    <m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d v="2016-05-06T15:17:35"/>
    <d v="2016-03-17T15:17:35"/>
    <b v="0"/>
    <n v="12"/>
    <b v="1"/>
    <s v="theater/plays"/>
    <x v="1"/>
    <x v="7"/>
    <n v="1"/>
    <n v="41.666666666666664"/>
    <m/>
    <m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d v="2014-11-05T19:46:00"/>
    <d v="2014-10-11T17:07:10"/>
    <b v="0"/>
    <n v="44"/>
    <b v="1"/>
    <s v="theater/plays"/>
    <x v="1"/>
    <x v="7"/>
    <n v="0.94517958412098302"/>
    <n v="36.06818181818182"/>
    <m/>
    <m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d v="2014-07-27T09:17:25"/>
    <d v="2014-06-27T09:17:25"/>
    <b v="0"/>
    <n v="27"/>
    <b v="1"/>
    <s v="theater/plays"/>
    <x v="1"/>
    <x v="7"/>
    <n v="0.70242656449552998"/>
    <n v="29"/>
    <m/>
    <m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d v="2015-05-30T13:10:00"/>
    <d v="2015-05-16T12:05:44"/>
    <b v="0"/>
    <n v="38"/>
    <b v="1"/>
    <s v="theater/plays"/>
    <x v="1"/>
    <x v="7"/>
    <n v="0.54347826086956519"/>
    <n v="24.210526315789473"/>
    <m/>
    <m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d v="2014-05-31T22:59:00"/>
    <d v="2014-05-05T05:43:09"/>
    <b v="0"/>
    <n v="28"/>
    <b v="1"/>
    <s v="theater/plays"/>
    <x v="1"/>
    <x v="7"/>
    <n v="0.95846645367412142"/>
    <n v="55.892857142857146"/>
    <m/>
    <m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d v="2016-02-18T17:00:00"/>
    <d v="2016-01-09T06:28:49"/>
    <b v="0"/>
    <n v="24"/>
    <b v="1"/>
    <s v="theater/plays"/>
    <x v="1"/>
    <x v="7"/>
    <n v="0.8928571428571429"/>
    <n v="11.666666666666666"/>
    <m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d v="2014-11-21T12:00:00"/>
    <d v="2014-10-29T13:02:56"/>
    <b v="0"/>
    <n v="65"/>
    <b v="1"/>
    <s v="theater/plays"/>
    <x v="1"/>
    <x v="7"/>
    <n v="0.90029259509340531"/>
    <n v="68.353846153846149"/>
    <m/>
    <m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d v="2015-02-21T17:05:25"/>
    <d v="2015-01-22T17:05:25"/>
    <b v="0"/>
    <n v="46"/>
    <b v="1"/>
    <s v="theater/plays"/>
    <x v="1"/>
    <x v="7"/>
    <n v="0.96385542168674698"/>
    <n v="27.065217391304348"/>
    <m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d v="2014-08-28T17:53:34"/>
    <d v="2014-07-14T17:53:34"/>
    <b v="0"/>
    <n v="85"/>
    <b v="1"/>
    <s v="theater/plays"/>
    <x v="1"/>
    <x v="7"/>
    <n v="0.9959167413604223"/>
    <n v="118.12941176470588"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d v="2015-08-07T12:22:26"/>
    <d v="2015-07-08T12:22:26"/>
    <b v="0"/>
    <n v="66"/>
    <b v="1"/>
    <s v="theater/plays"/>
    <x v="1"/>
    <x v="7"/>
    <n v="0.98171970209884907"/>
    <n v="44.757575757575758"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d v="2015-11-11T21:31:00"/>
    <d v="2015-10-13T09:50:43"/>
    <b v="0"/>
    <n v="165"/>
    <b v="1"/>
    <s v="theater/plays"/>
    <x v="1"/>
    <x v="7"/>
    <n v="0.91102338293349527"/>
    <n v="99.787878787878782"/>
    <m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d v="2015-06-25T06:05:24"/>
    <d v="2015-05-26T06:05:24"/>
    <b v="0"/>
    <n v="17"/>
    <b v="1"/>
    <s v="theater/plays"/>
    <x v="1"/>
    <x v="7"/>
    <n v="1"/>
    <n v="117.64705882352941"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d v="2015-06-17T07:05:02"/>
    <d v="2015-05-28T07:05:02"/>
    <b v="0"/>
    <n v="3"/>
    <b v="1"/>
    <s v="theater/plays"/>
    <x v="1"/>
    <x v="7"/>
    <n v="0.81967213114754101"/>
    <n v="203.33333333333334"/>
    <m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d v="2016-03-01T18:59:00"/>
    <d v="2016-02-09T19:24:46"/>
    <b v="0"/>
    <n v="17"/>
    <b v="1"/>
    <s v="theater/plays"/>
    <x v="1"/>
    <x v="7"/>
    <n v="0.72689511941848395"/>
    <n v="28.323529411764707"/>
    <m/>
    <m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d v="2014-07-16T06:49:36"/>
    <d v="2014-06-01T06:49:36"/>
    <b v="0"/>
    <n v="91"/>
    <b v="1"/>
    <s v="theater/plays"/>
    <x v="1"/>
    <x v="7"/>
    <n v="0.99690958030106669"/>
    <n v="110.23076923076923"/>
    <m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d v="2014-07-06T05:08:09"/>
    <d v="2014-06-06T05:08:09"/>
    <b v="0"/>
    <n v="67"/>
    <b v="1"/>
    <s v="theater/plays"/>
    <x v="1"/>
    <x v="7"/>
    <n v="0.93370681605975725"/>
    <n v="31.970149253731343"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d v="2014-07-18T18:48:24"/>
    <d v="2014-06-18T18:48:24"/>
    <b v="0"/>
    <n v="18"/>
    <b v="1"/>
    <s v="theater/plays"/>
    <x v="1"/>
    <x v="7"/>
    <n v="0.47393364928909953"/>
    <n v="58.611111111111114"/>
    <m/>
    <m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d v="2016-07-31T15:58:00"/>
    <d v="2016-06-23T14:32:38"/>
    <b v="0"/>
    <n v="21"/>
    <b v="1"/>
    <s v="theater/plays"/>
    <x v="1"/>
    <x v="7"/>
    <n v="0.80906148867313921"/>
    <n v="29.428571428571427"/>
    <m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d v="2016-06-06T02:00:00"/>
    <d v="2016-05-09T19:59:50"/>
    <b v="0"/>
    <n v="40"/>
    <b v="1"/>
    <s v="theater/plays"/>
    <x v="1"/>
    <x v="7"/>
    <n v="0.92165898617511521"/>
    <n v="81.375"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d v="2015-10-07T19:32:52"/>
    <d v="2015-09-17T19:32:52"/>
    <b v="0"/>
    <n v="78"/>
    <b v="1"/>
    <s v="theater/plays"/>
    <x v="1"/>
    <x v="7"/>
    <n v="0.96556163501770198"/>
    <n v="199.16666666666666"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d v="2014-09-27T18:01:02"/>
    <d v="2014-08-28T18:01:02"/>
    <b v="0"/>
    <n v="26"/>
    <b v="1"/>
    <s v="theater/plays"/>
    <x v="1"/>
    <x v="7"/>
    <n v="1"/>
    <n v="115.38461538461539"/>
    <m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d v="2015-02-27T23:59:00"/>
    <d v="2015-02-18T12:35:38"/>
    <b v="0"/>
    <n v="14"/>
    <b v="1"/>
    <s v="theater/plays"/>
    <x v="1"/>
    <x v="7"/>
    <n v="0.76923076923076927"/>
    <n v="46.428571428571431"/>
    <m/>
    <m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d v="2016-12-01T02:59:00"/>
    <d v="2016-11-01T14:58:45"/>
    <b v="0"/>
    <n v="44"/>
    <b v="1"/>
    <s v="theater/plays"/>
    <x v="1"/>
    <x v="7"/>
    <n v="0.96618357487922701"/>
    <n v="70.568181818181813"/>
    <m/>
    <m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d v="2016-04-17T18:30:00"/>
    <d v="2016-04-06T22:27:36"/>
    <b v="0"/>
    <n v="9"/>
    <b v="1"/>
    <s v="theater/plays"/>
    <x v="1"/>
    <x v="7"/>
    <n v="1"/>
    <n v="22.222222222222221"/>
    <m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d v="2015-04-23T13:30:00"/>
    <d v="2015-03-26T04:54:05"/>
    <b v="0"/>
    <n v="30"/>
    <b v="1"/>
    <s v="theater/plays"/>
    <x v="1"/>
    <x v="7"/>
    <n v="0.83612040133779264"/>
    <n v="159.46666666666667"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d v="2014-10-25T19:43:00"/>
    <d v="2014-09-12T16:55:48"/>
    <b v="0"/>
    <n v="45"/>
    <b v="1"/>
    <s v="theater/plays"/>
    <x v="1"/>
    <x v="7"/>
    <n v="0.99999411768166069"/>
    <n v="37.777999999999999"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d v="2014-05-23T15:01:47"/>
    <d v="2014-04-23T15:01:47"/>
    <b v="0"/>
    <n v="56"/>
    <b v="1"/>
    <s v="theater/plays"/>
    <x v="1"/>
    <x v="7"/>
    <n v="0.99132589838909546"/>
    <n v="72.053571428571431"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d v="2016-04-06T16:30:00"/>
    <d v="2016-03-19T14:43:05"/>
    <b v="0"/>
    <n v="46"/>
    <b v="1"/>
    <s v="theater/plays"/>
    <x v="1"/>
    <x v="7"/>
    <n v="0.93856655290102387"/>
    <n v="63.695652173913047"/>
    <m/>
    <m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d v="2016-02-13T19:00:00"/>
    <d v="2016-02-04T21:10:02"/>
    <b v="0"/>
    <n v="34"/>
    <b v="1"/>
    <s v="theater/plays"/>
    <x v="1"/>
    <x v="7"/>
    <n v="0.72463768115942029"/>
    <n v="28.411764705882351"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d v="2015-03-04T13:59:23"/>
    <d v="2015-02-02T13:59:23"/>
    <b v="0"/>
    <n v="98"/>
    <b v="1"/>
    <s v="theater/plays"/>
    <x v="1"/>
    <x v="7"/>
    <n v="0.98863074641621351"/>
    <n v="103.21428571428571"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d v="2015-12-13T19:00:00"/>
    <d v="2015-11-15T08:29:36"/>
    <b v="0"/>
    <n v="46"/>
    <b v="1"/>
    <s v="theater/plays"/>
    <x v="1"/>
    <x v="7"/>
    <n v="0.91659028414298804"/>
    <n v="71.152173913043484"/>
    <m/>
    <m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d v="2015-04-24T16:52:21"/>
    <d v="2015-03-25T16:52:21"/>
    <b v="0"/>
    <n v="10"/>
    <b v="1"/>
    <s v="theater/plays"/>
    <x v="1"/>
    <x v="7"/>
    <n v="0.7142857142857143"/>
    <n v="35"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d v="2015-02-05T01:59:00"/>
    <d v="2015-01-14T11:14:44"/>
    <b v="0"/>
    <n v="76"/>
    <b v="1"/>
    <s v="theater/plays"/>
    <x v="1"/>
    <x v="7"/>
    <n v="0.96540627514078836"/>
    <n v="81.776315789473685"/>
    <m/>
    <m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d v="2014-10-04T09:48:56"/>
    <d v="2014-09-02T09:48:56"/>
    <b v="0"/>
    <n v="104"/>
    <b v="1"/>
    <s v="theater/plays"/>
    <x v="1"/>
    <x v="7"/>
    <n v="0.97115350375998266"/>
    <n v="297.02980769230766"/>
    <m/>
    <m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d v="2014-09-20T21:00:00"/>
    <d v="2014-09-01T20:21:43"/>
    <b v="0"/>
    <n v="87"/>
    <b v="1"/>
    <s v="theater/plays"/>
    <x v="1"/>
    <x v="7"/>
    <n v="0.92478421701602964"/>
    <n v="46.609195402298852"/>
    <m/>
    <m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d v="2014-07-02T10:29:12"/>
    <d v="2014-06-02T10:29:12"/>
    <b v="0"/>
    <n v="29"/>
    <b v="1"/>
    <s v="theater/plays"/>
    <x v="1"/>
    <x v="7"/>
    <n v="1"/>
    <n v="51.724137931034484"/>
    <m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d v="2015-02-28T12:00:00"/>
    <d v="2015-02-03T12:17:27"/>
    <b v="0"/>
    <n v="51"/>
    <b v="1"/>
    <s v="theater/plays"/>
    <x v="1"/>
    <x v="7"/>
    <n v="0.97323600973236013"/>
    <n v="40.294117647058826"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d v="2016-11-01T19:31:01"/>
    <d v="2016-10-18T19:31:01"/>
    <b v="0"/>
    <n v="12"/>
    <b v="1"/>
    <s v="theater/plays"/>
    <x v="1"/>
    <x v="7"/>
    <n v="0.76923076923076927"/>
    <n v="16.25"/>
    <m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d v="2014-07-30T17:41:41"/>
    <d v="2014-06-30T17:41:41"/>
    <b v="0"/>
    <n v="72"/>
    <b v="1"/>
    <s v="theater/plays"/>
    <x v="1"/>
    <x v="7"/>
    <n v="0.92123869755272947"/>
    <n v="30.152638888888887"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d v="2014-08-18T12:32:33"/>
    <d v="2014-07-19T12:32:33"/>
    <b v="0"/>
    <n v="21"/>
    <b v="1"/>
    <s v="theater/plays"/>
    <x v="1"/>
    <x v="7"/>
    <n v="1"/>
    <n v="95.238095238095241"/>
    <m/>
    <m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d v="2016-02-05T17:00:00"/>
    <d v="2016-01-11T08:56:54"/>
    <b v="0"/>
    <n v="42"/>
    <b v="1"/>
    <s v="theater/plays"/>
    <x v="1"/>
    <x v="7"/>
    <n v="0.91199270405836752"/>
    <n v="52.214285714285715"/>
    <m/>
    <m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d v="2014-06-16T22:00:00"/>
    <d v="2014-05-16T20:30:55"/>
    <b v="0"/>
    <n v="71"/>
    <b v="1"/>
    <s v="theater/plays"/>
    <x v="1"/>
    <x v="7"/>
    <n v="0.99737532808398954"/>
    <n v="134.1549295774648"/>
    <m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d v="2014-07-10T04:07:49"/>
    <d v="2014-06-10T04:07:49"/>
    <b v="0"/>
    <n v="168"/>
    <b v="1"/>
    <s v="theater/plays"/>
    <x v="1"/>
    <x v="7"/>
    <n v="0.94741828517290383"/>
    <n v="62.827380952380949"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d v="2016-08-06T22:00:00"/>
    <d v="2016-07-21T09:48:13"/>
    <b v="0"/>
    <n v="19"/>
    <b v="1"/>
    <s v="theater/plays"/>
    <x v="1"/>
    <x v="7"/>
    <n v="0.8928571428571429"/>
    <n v="58.94736842105263"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d v="2014-08-21T11:28:00"/>
    <d v="2014-07-31T07:59:53"/>
    <b v="0"/>
    <n v="37"/>
    <b v="1"/>
    <s v="theater/plays"/>
    <x v="1"/>
    <x v="7"/>
    <n v="0.94428706326723322"/>
    <n v="143.1081081081081"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d v="2015-08-19T12:03:40"/>
    <d v="2015-07-20T12:03:40"/>
    <b v="0"/>
    <n v="36"/>
    <b v="1"/>
    <s v="theater/plays"/>
    <x v="1"/>
    <x v="7"/>
    <n v="0.99009900990099009"/>
    <n v="84.166666666666671"/>
    <m/>
    <m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d v="2015-05-02T16:00:00"/>
    <d v="2015-04-06T17:16:07"/>
    <b v="0"/>
    <n v="14"/>
    <b v="1"/>
    <s v="theater/plays"/>
    <x v="1"/>
    <x v="7"/>
    <n v="0.95969289827255277"/>
    <n v="186.07142857142858"/>
    <m/>
    <m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d v="2016-01-18T23:59:00"/>
    <d v="2016-01-05T16:52:10"/>
    <b v="0"/>
    <n v="18"/>
    <b v="1"/>
    <s v="theater/plays"/>
    <x v="1"/>
    <x v="7"/>
    <n v="0.74250993107032803"/>
    <n v="89.785555555555561"/>
    <m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d v="2014-07-11T11:15:00"/>
    <d v="2014-06-18T21:57:08"/>
    <b v="0"/>
    <n v="82"/>
    <b v="1"/>
    <s v="theater/plays"/>
    <x v="1"/>
    <x v="7"/>
    <n v="0.95040411182834938"/>
    <n v="64.157560975609755"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d v="2015-11-13T15:17:00"/>
    <d v="2015-10-17T05:18:41"/>
    <b v="0"/>
    <n v="43"/>
    <b v="1"/>
    <s v="theater/plays"/>
    <x v="1"/>
    <x v="7"/>
    <n v="0.97465886939571145"/>
    <n v="59.651162790697676"/>
    <m/>
    <m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d v="2015-05-30T15:11:12"/>
    <d v="2015-04-30T15:11:12"/>
    <b v="0"/>
    <n v="8"/>
    <b v="1"/>
    <s v="theater/plays"/>
    <x v="1"/>
    <x v="7"/>
    <n v="1"/>
    <n v="31.25"/>
    <m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d v="2014-09-09T07:35:46"/>
    <d v="2014-08-10T07:35:46"/>
    <b v="0"/>
    <n v="45"/>
    <b v="1"/>
    <s v="theater/plays"/>
    <x v="1"/>
    <x v="7"/>
    <n v="0.53908355795148244"/>
    <n v="41.222222222222221"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d v="2016-06-08T08:59:00"/>
    <d v="2016-05-31T01:59:46"/>
    <b v="0"/>
    <n v="20"/>
    <b v="1"/>
    <s v="theater/plays"/>
    <x v="1"/>
    <x v="7"/>
    <n v="0.34602076124567471"/>
    <n v="43.35"/>
    <m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d v="2015-10-23T07:43:56"/>
    <d v="2015-09-25T07:43:56"/>
    <b v="0"/>
    <n v="31"/>
    <b v="1"/>
    <s v="theater/plays"/>
    <x v="1"/>
    <x v="7"/>
    <n v="1"/>
    <n v="64.516129032258064"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d v="2015-02-05T07:20:00"/>
    <d v="2015-01-12T14:58:45"/>
    <b v="0"/>
    <n v="25"/>
    <b v="1"/>
    <s v="theater/plays"/>
    <x v="1"/>
    <x v="7"/>
    <n v="0.92421441774491686"/>
    <n v="43.28"/>
    <m/>
    <m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d v="2016-03-18T15:20:12"/>
    <d v="2016-02-02T16:20:12"/>
    <b v="0"/>
    <n v="14"/>
    <b v="1"/>
    <s v="theater/plays"/>
    <x v="1"/>
    <x v="7"/>
    <n v="0.92764378478664189"/>
    <n v="77"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d v="2014-12-16T21:51:29"/>
    <d v="2014-11-16T21:51:29"/>
    <b v="0"/>
    <n v="45"/>
    <b v="1"/>
    <s v="theater/plays"/>
    <x v="1"/>
    <x v="7"/>
    <n v="0.91106290672451196"/>
    <n v="51.222222222222221"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d v="2016-07-08T23:00:00"/>
    <d v="2016-06-10T20:15:38"/>
    <b v="0"/>
    <n v="20"/>
    <b v="1"/>
    <s v="theater/plays"/>
    <x v="1"/>
    <x v="7"/>
    <n v="0.58608058608058611"/>
    <n v="68.25"/>
    <m/>
    <m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d v="2015-04-02T10:54:31"/>
    <d v="2015-02-01T11:54:31"/>
    <b v="0"/>
    <n v="39"/>
    <b v="1"/>
    <s v="theater/plays"/>
    <x v="1"/>
    <x v="7"/>
    <n v="0.65789473684210531"/>
    <n v="19.487179487179485"/>
    <m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d v="2015-04-21T12:22:07"/>
    <d v="2015-03-25T12:22:07"/>
    <b v="0"/>
    <n v="16"/>
    <b v="1"/>
    <s v="theater/plays"/>
    <x v="1"/>
    <x v="7"/>
    <n v="0.9878419452887538"/>
    <n v="41.125"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d v="2014-07-22T22:59:00"/>
    <d v="2014-06-30T10:20:26"/>
    <b v="0"/>
    <n v="37"/>
    <b v="1"/>
    <s v="theater/plays"/>
    <x v="1"/>
    <x v="7"/>
    <n v="0.65274151436031336"/>
    <n v="41.405405405405403"/>
    <m/>
    <m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d v="2016-08-13T18:29:16"/>
    <d v="2016-06-14T18:29:16"/>
    <b v="0"/>
    <n v="14"/>
    <b v="1"/>
    <s v="theater/plays"/>
    <x v="1"/>
    <x v="7"/>
    <n v="0.77922077922077926"/>
    <n v="27.5"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d v="2014-07-31T11:45:59"/>
    <d v="2014-07-01T11:45:59"/>
    <b v="0"/>
    <n v="21"/>
    <b v="1"/>
    <s v="theater/plays"/>
    <x v="1"/>
    <x v="7"/>
    <n v="0.99290780141843971"/>
    <n v="33.571428571428569"/>
    <m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d v="2016-10-13T13:00:27"/>
    <d v="2016-09-13T13:00:27"/>
    <b v="0"/>
    <n v="69"/>
    <b v="1"/>
    <s v="theater/plays"/>
    <x v="1"/>
    <x v="7"/>
    <n v="0.99354197714853454"/>
    <n v="145.86956521739131"/>
    <m/>
    <m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d v="2014-08-01T01:59:00"/>
    <d v="2014-06-30T23:56:07"/>
    <b v="0"/>
    <n v="16"/>
    <b v="1"/>
    <s v="theater/plays"/>
    <x v="1"/>
    <x v="7"/>
    <n v="0.52273915316257191"/>
    <n v="358.6875"/>
    <m/>
    <m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d v="2015-02-12T00:59:00"/>
    <d v="2015-01-12T11:57:37"/>
    <b v="0"/>
    <n v="55"/>
    <b v="1"/>
    <s v="theater/plays"/>
    <x v="1"/>
    <x v="7"/>
    <n v="0.71326676176890158"/>
    <n v="50.981818181818184"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d v="2015-02-02T23:27:00"/>
    <d v="2015-01-06T23:51:43"/>
    <b v="0"/>
    <n v="27"/>
    <b v="1"/>
    <s v="theater/plays"/>
    <x v="1"/>
    <x v="7"/>
    <n v="0.80427631578947367"/>
    <n v="45.037037037037038"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d v="2016-05-20T06:31:00"/>
    <d v="2016-04-20T06:31:00"/>
    <b v="0"/>
    <n v="36"/>
    <b v="1"/>
    <s v="theater/plays"/>
    <x v="1"/>
    <x v="7"/>
    <n v="0.79239302694136293"/>
    <n v="17.527777777777779"/>
    <m/>
    <m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d v="2014-08-15T07:39:12"/>
    <d v="2014-08-01T07:39:12"/>
    <b v="0"/>
    <n v="19"/>
    <b v="1"/>
    <s v="theater/plays"/>
    <x v="1"/>
    <x v="7"/>
    <n v="0.52631578947368418"/>
    <n v="50"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d v="2016-10-28T22:00:00"/>
    <d v="2016-09-30T10:11:19"/>
    <b v="0"/>
    <n v="12"/>
    <b v="1"/>
    <s v="theater/plays"/>
    <x v="1"/>
    <x v="7"/>
    <n v="0.71942446043165464"/>
    <n v="57.916666666666664"/>
    <m/>
    <m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d v="2015-07-10T13:00:00"/>
    <d v="2015-06-24T16:33:48"/>
    <b v="0"/>
    <n v="17"/>
    <b v="1"/>
    <s v="theater/plays"/>
    <x v="1"/>
    <x v="7"/>
    <n v="0.49504950495049505"/>
    <n v="29.705882352941178"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d v="2016-10-10T22:59:00"/>
    <d v="2016-08-30T17:03:05"/>
    <b v="0"/>
    <n v="114"/>
    <b v="1"/>
    <s v="theater/plays"/>
    <x v="1"/>
    <x v="7"/>
    <n v="0.967305088024763"/>
    <n v="90.684210526315795"/>
    <m/>
    <m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d v="2016-08-22T22:07:17"/>
    <d v="2016-07-23T22:07:17"/>
    <b v="0"/>
    <n v="93"/>
    <b v="1"/>
    <s v="theater/plays"/>
    <x v="1"/>
    <x v="7"/>
    <n v="0.97729165119288208"/>
    <n v="55.012688172043013"/>
    <m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d v="2015-08-09T11:00:00"/>
    <d v="2015-07-15T10:01:12"/>
    <b v="0"/>
    <n v="36"/>
    <b v="1"/>
    <s v="theater/plays"/>
    <x v="1"/>
    <x v="7"/>
    <n v="0.970873786407767"/>
    <n v="57.222222222222221"/>
    <m/>
    <m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d v="2016-04-19T18:27:30"/>
    <d v="2016-02-19T19:27:30"/>
    <b v="0"/>
    <n v="61"/>
    <b v="1"/>
    <s v="theater/plays"/>
    <x v="1"/>
    <x v="7"/>
    <n v="0.7865168539325843"/>
    <n v="72.950819672131146"/>
    <m/>
    <m/>
  </r>
  <r>
    <n v="3467"/>
    <s v="Venus in Fur, Los Angeles."/>
    <s v="Venus in Fur, By David Ives."/>
    <n v="3000"/>
    <n v="3030"/>
    <x v="0"/>
    <s v="US"/>
    <s v="USD"/>
    <n v="1426864032"/>
    <n v="1424275632"/>
    <d v="2015-03-20T10:07:12"/>
    <d v="2015-02-18T11:07:12"/>
    <b v="0"/>
    <n v="47"/>
    <b v="1"/>
    <s v="theater/plays"/>
    <x v="1"/>
    <x v="7"/>
    <n v="0.99009900990099009"/>
    <n v="64.468085106382972"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d v="2016-09-20T22:00:00"/>
    <d v="2016-08-23T13:22:09"/>
    <b v="0"/>
    <n v="17"/>
    <b v="1"/>
    <s v="theater/plays"/>
    <x v="1"/>
    <x v="7"/>
    <n v="0.82115289866973229"/>
    <n v="716.35294117647061"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d v="2016-04-28T10:24:05"/>
    <d v="2016-03-29T10:24:05"/>
    <b v="0"/>
    <n v="63"/>
    <b v="1"/>
    <s v="theater/plays"/>
    <x v="1"/>
    <x v="7"/>
    <n v="0.88188976377952755"/>
    <n v="50.396825396825399"/>
    <m/>
    <m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d v="2016-07-15T16:38:00"/>
    <d v="2016-06-07T19:31:42"/>
    <b v="0"/>
    <n v="9"/>
    <b v="1"/>
    <s v="theater/plays"/>
    <x v="1"/>
    <x v="7"/>
    <n v="0.66666666666666663"/>
    <n v="41.666666666666664"/>
    <m/>
    <m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d v="2014-08-31T15:00:00"/>
    <d v="2014-07-21T14:41:30"/>
    <b v="0"/>
    <n v="30"/>
    <b v="1"/>
    <s v="theater/plays"/>
    <x v="1"/>
    <x v="7"/>
    <n v="0.46598322460391428"/>
    <n v="35.766666666666666"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d v="2014-11-06T00:59:00"/>
    <d v="2014-10-15T23:05:31"/>
    <b v="0"/>
    <n v="23"/>
    <b v="1"/>
    <s v="theater/plays"/>
    <x v="1"/>
    <x v="7"/>
    <n v="0.97991180793728561"/>
    <n v="88.739130434782609"/>
    <m/>
    <m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d v="2015-03-20T15:27:00"/>
    <d v="2015-02-27T15:01:36"/>
    <b v="0"/>
    <n v="33"/>
    <b v="1"/>
    <s v="theater/plays"/>
    <x v="1"/>
    <x v="7"/>
    <n v="1"/>
    <n v="148.4848484848485"/>
    <m/>
    <m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d v="2016-07-20T07:02:11"/>
    <d v="2016-06-20T07:02:11"/>
    <b v="0"/>
    <n v="39"/>
    <b v="1"/>
    <s v="theater/plays"/>
    <x v="1"/>
    <x v="7"/>
    <n v="0.99009900990099009"/>
    <n v="51.794871794871796"/>
    <m/>
    <m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d v="2014-11-02T19:00:00"/>
    <d v="2014-10-06T16:08:24"/>
    <b v="0"/>
    <n v="17"/>
    <b v="1"/>
    <s v="theater/plays"/>
    <x v="1"/>
    <x v="7"/>
    <n v="0.88235294117647056"/>
    <n v="20"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d v="2014-10-26T22:00:00"/>
    <d v="2014-10-09T01:43:10"/>
    <b v="0"/>
    <n v="6"/>
    <b v="1"/>
    <s v="theater/plays"/>
    <x v="1"/>
    <x v="7"/>
    <n v="0.96153846153846156"/>
    <n v="52"/>
    <m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d v="2015-05-16T22:00:00"/>
    <d v="2015-05-04T12:40:43"/>
    <b v="0"/>
    <n v="39"/>
    <b v="1"/>
    <s v="theater/plays"/>
    <x v="1"/>
    <x v="7"/>
    <n v="0.86705202312138729"/>
    <n v="53.230769230769234"/>
    <m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d v="2015-03-16T16:00:00"/>
    <d v="2015-02-18T17:00:22"/>
    <b v="0"/>
    <n v="57"/>
    <b v="1"/>
    <s v="theater/plays"/>
    <x v="1"/>
    <x v="7"/>
    <n v="0.88613203367301729"/>
    <n v="39.596491228070178"/>
    <m/>
    <m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d v="2014-06-21T15:31:20"/>
    <d v="2014-05-22T15:31:20"/>
    <b v="0"/>
    <n v="56"/>
    <b v="1"/>
    <s v="theater/plays"/>
    <x v="1"/>
    <x v="7"/>
    <n v="0.78206465067778941"/>
    <n v="34.25"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d v="2015-07-10T16:00:00"/>
    <d v="2015-06-16T02:37:07"/>
    <b v="0"/>
    <n v="13"/>
    <b v="1"/>
    <s v="theater/plays"/>
    <x v="1"/>
    <x v="7"/>
    <n v="0.7009345794392523"/>
    <n v="164.61538461538461"/>
    <m/>
    <m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d v="2015-01-02T00:56:28"/>
    <d v="2014-12-16T00:56:28"/>
    <b v="0"/>
    <n v="95"/>
    <b v="1"/>
    <s v="theater/plays"/>
    <x v="1"/>
    <x v="7"/>
    <n v="0.84175084175084181"/>
    <n v="125.05263157894737"/>
    <m/>
    <m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d v="2014-07-06T13:31:06"/>
    <d v="2014-06-06T13:31:06"/>
    <b v="0"/>
    <n v="80"/>
    <b v="1"/>
    <s v="theater/plays"/>
    <x v="1"/>
    <x v="7"/>
    <n v="0.72289156626506024"/>
    <n v="51.875"/>
    <m/>
    <m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d v="2014-07-03T11:03:01"/>
    <d v="2014-06-03T11:03:01"/>
    <b v="0"/>
    <n v="133"/>
    <b v="1"/>
    <s v="theater/plays"/>
    <x v="1"/>
    <x v="7"/>
    <n v="0.62523329600597233"/>
    <n v="40.285714285714285"/>
    <m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d v="2016-06-15T13:14:59"/>
    <d v="2016-05-16T13:14:59"/>
    <b v="0"/>
    <n v="44"/>
    <b v="1"/>
    <s v="theater/plays"/>
    <x v="1"/>
    <x v="7"/>
    <n v="0.87535014005602241"/>
    <n v="64.909090909090907"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d v="2016-02-02T11:38:00"/>
    <d v="2016-01-03T11:38:00"/>
    <b v="0"/>
    <n v="30"/>
    <b v="1"/>
    <s v="theater/plays"/>
    <x v="1"/>
    <x v="7"/>
    <n v="0.99397590361445787"/>
    <n v="55.333333333333336"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d v="2015-06-03T01:59:00"/>
    <d v="2015-05-02T16:00:01"/>
    <b v="0"/>
    <n v="56"/>
    <b v="1"/>
    <s v="theater/plays"/>
    <x v="1"/>
    <x v="7"/>
    <n v="0.64432989690721654"/>
    <n v="83.142857142857139"/>
    <m/>
    <m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d v="2015-06-24T17:34:12"/>
    <d v="2015-05-25T17:34:12"/>
    <b v="0"/>
    <n v="66"/>
    <b v="1"/>
    <s v="theater/plays"/>
    <x v="1"/>
    <x v="7"/>
    <n v="0.78277886497064575"/>
    <n v="38.712121212121211"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d v="2015-04-17T11:00:00"/>
    <d v="2015-03-24T13:26:00"/>
    <b v="0"/>
    <n v="29"/>
    <b v="1"/>
    <s v="theater/plays"/>
    <x v="1"/>
    <x v="7"/>
    <n v="0.82508250825082508"/>
    <n v="125.37931034482759"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d v="2014-05-24T16:00:00"/>
    <d v="2014-04-24T10:15:31"/>
    <b v="0"/>
    <n v="72"/>
    <b v="1"/>
    <s v="theater/plays"/>
    <x v="1"/>
    <x v="7"/>
    <n v="0.88731144631765746"/>
    <n v="78.263888888888886"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d v="2016-04-13T14:15:24"/>
    <d v="2016-03-14T14:15:24"/>
    <b v="0"/>
    <n v="27"/>
    <b v="1"/>
    <s v="theater/plays"/>
    <x v="1"/>
    <x v="7"/>
    <n v="0.78431372549019607"/>
    <n v="47.222222222222221"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d v="2015-05-18T00:59:44"/>
    <d v="2015-04-27T00:59:44"/>
    <b v="0"/>
    <n v="10"/>
    <b v="1"/>
    <s v="theater/plays"/>
    <x v="1"/>
    <x v="7"/>
    <n v="0.63211125158027814"/>
    <n v="79.099999999999994"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d v="2015-10-25T19:13:17"/>
    <d v="2015-09-20T19:13:17"/>
    <b v="0"/>
    <n v="35"/>
    <b v="1"/>
    <s v="theater/plays"/>
    <x v="1"/>
    <x v="7"/>
    <n v="0.94994775287359201"/>
    <n v="114.29199999999999"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d v="2014-08-17T00:11:00"/>
    <d v="2014-07-28T15:47:16"/>
    <b v="0"/>
    <n v="29"/>
    <b v="1"/>
    <s v="theater/plays"/>
    <x v="1"/>
    <x v="7"/>
    <n v="1"/>
    <n v="51.724137931034484"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d v="2016-11-26T01:00:00"/>
    <d v="2016-11-15T00:09:35"/>
    <b v="0"/>
    <n v="13"/>
    <b v="1"/>
    <s v="theater/plays"/>
    <x v="1"/>
    <x v="7"/>
    <n v="1"/>
    <n v="30.76923076923077"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d v="2014-11-01T12:18:00"/>
    <d v="2014-10-03T13:18:29"/>
    <b v="0"/>
    <n v="72"/>
    <b v="1"/>
    <s v="theater/plays"/>
    <x v="1"/>
    <x v="7"/>
    <n v="0.93580385551188472"/>
    <n v="74.208333333333329"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d v="2016-09-11T15:19:26"/>
    <d v="2016-08-02T15:19:26"/>
    <b v="0"/>
    <n v="78"/>
    <b v="1"/>
    <s v="theater/plays"/>
    <x v="1"/>
    <x v="7"/>
    <n v="0.8038585209003215"/>
    <n v="47.846153846153847"/>
    <m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d v="2016-06-02T17:00:00"/>
    <d v="2016-05-21T12:48:24"/>
    <b v="0"/>
    <n v="49"/>
    <b v="1"/>
    <s v="theater/plays"/>
    <x v="1"/>
    <x v="7"/>
    <n v="0.91992882562277578"/>
    <n v="34.408163265306122"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d v="2016-05-28T16:44:00"/>
    <d v="2016-03-29T22:48:24"/>
    <b v="0"/>
    <n v="42"/>
    <b v="1"/>
    <s v="theater/plays"/>
    <x v="1"/>
    <x v="7"/>
    <n v="0.97633136094674555"/>
    <n v="40.238095238095241"/>
    <m/>
    <m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d v="2015-07-01T01:59:00"/>
    <d v="2015-05-07T19:52:05"/>
    <b v="0"/>
    <n v="35"/>
    <b v="1"/>
    <s v="theater/plays"/>
    <x v="1"/>
    <x v="7"/>
    <n v="0.94786729857819907"/>
    <n v="60.285714285714285"/>
    <m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d v="2016-03-06T23:59:00"/>
    <d v="2016-02-19T17:03:58"/>
    <b v="0"/>
    <n v="42"/>
    <b v="1"/>
    <s v="theater/plays"/>
    <x v="1"/>
    <x v="7"/>
    <n v="0.94073377234242705"/>
    <n v="25.30952380952381"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d v="2015-09-11T13:19:55"/>
    <d v="2015-08-17T13:19:55"/>
    <b v="0"/>
    <n v="42"/>
    <b v="1"/>
    <s v="theater/plays"/>
    <x v="1"/>
    <x v="7"/>
    <n v="0.99337748344370858"/>
    <n v="35.952380952380949"/>
    <m/>
    <m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d v="2016-03-15T22:59:00"/>
    <d v="2016-03-01T15:08:44"/>
    <b v="0"/>
    <n v="31"/>
    <b v="1"/>
    <s v="theater/plays"/>
    <x v="1"/>
    <x v="7"/>
    <n v="0.94876660341555974"/>
    <n v="136"/>
    <m/>
    <m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d v="2016-07-24T06:28:48"/>
    <d v="2016-06-24T06:28:48"/>
    <b v="0"/>
    <n v="38"/>
    <b v="1"/>
    <s v="theater/plays"/>
    <x v="1"/>
    <x v="7"/>
    <n v="0.92971364819635549"/>
    <n v="70.763157894736835"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d v="2015-11-19T13:58:11"/>
    <d v="2015-10-20T12:58:11"/>
    <b v="0"/>
    <n v="8"/>
    <b v="1"/>
    <s v="theater/plays"/>
    <x v="1"/>
    <x v="7"/>
    <n v="1"/>
    <n v="125"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d v="2014-05-12T23:00:00"/>
    <d v="2014-05-01T17:27:25"/>
    <b v="0"/>
    <n v="39"/>
    <b v="1"/>
    <s v="theater/plays"/>
    <x v="1"/>
    <x v="7"/>
    <n v="0.96376252891287584"/>
    <n v="66.512820512820511"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d v="2014-08-23T12:37:20"/>
    <d v="2014-07-09T12:37:20"/>
    <b v="0"/>
    <n v="29"/>
    <b v="1"/>
    <s v="theater/plays"/>
    <x v="1"/>
    <x v="7"/>
    <n v="0.98522167487684731"/>
    <n v="105"/>
    <m/>
    <m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d v="2016-05-31T17:08:57"/>
    <d v="2016-05-01T17:08:57"/>
    <b v="0"/>
    <n v="72"/>
    <b v="1"/>
    <s v="theater/plays"/>
    <x v="1"/>
    <x v="7"/>
    <n v="0.95785440613026818"/>
    <n v="145"/>
    <m/>
    <m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d v="2016-05-10T16:00:00"/>
    <d v="2016-04-17T12:30:53"/>
    <b v="0"/>
    <n v="15"/>
    <b v="1"/>
    <s v="theater/plays"/>
    <x v="1"/>
    <x v="7"/>
    <n v="0.55555555555555558"/>
    <n v="12"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d v="2014-11-20T23:55:00"/>
    <d v="2014-11-07T15:37:46"/>
    <b v="0"/>
    <n v="33"/>
    <b v="1"/>
    <s v="theater/plays"/>
    <x v="1"/>
    <x v="7"/>
    <n v="0.94043887147335425"/>
    <n v="96.666666666666671"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d v="2014-07-02T09:54:06"/>
    <d v="2014-06-12T09:54:06"/>
    <b v="0"/>
    <n v="15"/>
    <b v="1"/>
    <s v="theater/plays"/>
    <x v="1"/>
    <x v="7"/>
    <n v="0.99447513812154698"/>
    <n v="60.333333333333336"/>
    <m/>
    <m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d v="2014-11-07T13:30:00"/>
    <d v="2014-10-15T15:58:15"/>
    <b v="0"/>
    <n v="19"/>
    <b v="1"/>
    <s v="theater/plays"/>
    <x v="1"/>
    <x v="7"/>
    <n v="0.98814229249011853"/>
    <n v="79.89473684210526"/>
    <m/>
    <m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d v="2015-04-23T06:53:12"/>
    <d v="2015-02-22T07:53:12"/>
    <b v="0"/>
    <n v="17"/>
    <b v="1"/>
    <s v="theater/plays"/>
    <x v="1"/>
    <x v="7"/>
    <n v="1"/>
    <n v="58.823529411764703"/>
    <m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d v="2014-06-03T23:59:00"/>
    <d v="2014-05-21T21:18:32"/>
    <b v="0"/>
    <n v="44"/>
    <b v="1"/>
    <s v="theater/plays"/>
    <x v="1"/>
    <x v="7"/>
    <n v="0.84464555052790347"/>
    <n v="75.340909090909093"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d v="2015-02-01T23:59:00"/>
    <d v="2015-01-16T15:19:12"/>
    <b v="0"/>
    <n v="10"/>
    <b v="1"/>
    <s v="theater/plays"/>
    <x v="1"/>
    <x v="7"/>
    <n v="0.90909090909090906"/>
    <n v="55"/>
    <m/>
    <m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d v="2015-05-31T13:32:51"/>
    <d v="2015-05-01T13:32:51"/>
    <b v="0"/>
    <n v="46"/>
    <b v="1"/>
    <s v="theater/plays"/>
    <x v="1"/>
    <x v="7"/>
    <n v="0.97402597402597402"/>
    <n v="66.956521739130437"/>
    <m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d v="2014-09-07T22:00:00"/>
    <d v="2014-08-04T19:14:30"/>
    <b v="0"/>
    <n v="11"/>
    <b v="1"/>
    <s v="theater/plays"/>
    <x v="1"/>
    <x v="7"/>
    <n v="1"/>
    <n v="227.27272727272728"/>
    <m/>
    <m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d v="2014-07-04T06:00:00"/>
    <d v="2014-06-04T14:37:14"/>
    <b v="0"/>
    <n v="13"/>
    <b v="1"/>
    <s v="theater/plays"/>
    <x v="1"/>
    <x v="7"/>
    <n v="1"/>
    <n v="307.69230769230768"/>
    <m/>
    <m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d v="2014-10-02T09:21:00"/>
    <d v="2014-09-11T13:48:19"/>
    <b v="0"/>
    <n v="33"/>
    <b v="1"/>
    <s v="theater/plays"/>
    <x v="1"/>
    <x v="7"/>
    <n v="0.90871090271341071"/>
    <n v="50.020909090909093"/>
    <m/>
    <m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d v="2015-03-04T09:22:30"/>
    <d v="2015-02-02T09:22:30"/>
    <b v="0"/>
    <n v="28"/>
    <b v="1"/>
    <s v="theater/plays"/>
    <x v="1"/>
    <x v="7"/>
    <n v="0.98667982239763197"/>
    <n v="72.392857142857139"/>
    <m/>
    <m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d v="2015-09-06T08:47:00"/>
    <d v="2015-08-11T14:46:52"/>
    <b v="0"/>
    <n v="21"/>
    <b v="1"/>
    <s v="theater/plays"/>
    <x v="1"/>
    <x v="7"/>
    <n v="0.99255583126550873"/>
    <n v="95.952380952380949"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d v="2014-09-29T03:40:20"/>
    <d v="2014-08-30T03:40:20"/>
    <b v="0"/>
    <n v="13"/>
    <b v="1"/>
    <s v="theater/plays"/>
    <x v="1"/>
    <x v="7"/>
    <n v="0.5902192242833052"/>
    <n v="45.615384615384613"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d v="2015-09-15T05:06:00"/>
    <d v="2015-08-18T13:57:26"/>
    <b v="0"/>
    <n v="34"/>
    <b v="1"/>
    <s v="theater/plays"/>
    <x v="1"/>
    <x v="7"/>
    <n v="1"/>
    <n v="41.029411764705884"/>
    <m/>
    <m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d v="2016-09-25T18:00:00"/>
    <d v="2016-07-30T04:32:28"/>
    <b v="0"/>
    <n v="80"/>
    <b v="1"/>
    <s v="theater/plays"/>
    <x v="1"/>
    <x v="7"/>
    <n v="0.87989441267047952"/>
    <n v="56.825000000000003"/>
    <m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d v="2014-09-12T23:00:00"/>
    <d v="2014-08-29T13:19:33"/>
    <b v="0"/>
    <n v="74"/>
    <b v="1"/>
    <s v="theater/plays"/>
    <x v="1"/>
    <x v="7"/>
    <n v="0.98463962189838516"/>
    <n v="137.24324324324326"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d v="2015-08-09T11:00:00"/>
    <d v="2015-07-29T11:41:46"/>
    <b v="0"/>
    <n v="7"/>
    <b v="1"/>
    <s v="theater/plays"/>
    <x v="1"/>
    <x v="7"/>
    <n v="0.94339622641509435"/>
    <n v="75.714285714285708"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d v="2016-04-28T00:59:00"/>
    <d v="2016-03-31T03:02:51"/>
    <b v="0"/>
    <n v="34"/>
    <b v="1"/>
    <s v="theater/plays"/>
    <x v="1"/>
    <x v="7"/>
    <n v="0.98039215686274506"/>
    <n v="99"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d v="2015-07-10T22:59:00"/>
    <d v="2015-06-11T19:33:25"/>
    <b v="0"/>
    <n v="86"/>
    <b v="1"/>
    <s v="theater/plays"/>
    <x v="1"/>
    <x v="7"/>
    <n v="0.85531004989308623"/>
    <n v="81.569767441860463"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d v="2017-01-18T07:01:58"/>
    <d v="2016-12-29T07:01:58"/>
    <b v="0"/>
    <n v="37"/>
    <b v="1"/>
    <s v="theater/plays"/>
    <x v="1"/>
    <x v="7"/>
    <n v="0.98861593768723788"/>
    <n v="45.108108108108105"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d v="2015-07-12T20:00:00"/>
    <d v="2015-06-22T13:16:58"/>
    <b v="0"/>
    <n v="18"/>
    <b v="1"/>
    <s v="theater/plays"/>
    <x v="1"/>
    <x v="7"/>
    <n v="0.75757575757575757"/>
    <n v="36.666666666666664"/>
    <m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d v="2016-04-10T15:00:00"/>
    <d v="2016-03-13T09:57:37"/>
    <b v="0"/>
    <n v="22"/>
    <b v="1"/>
    <s v="theater/plays"/>
    <x v="1"/>
    <x v="7"/>
    <n v="1"/>
    <n v="125"/>
    <m/>
    <m/>
  </r>
  <r>
    <n v="3531"/>
    <s v="The Reinvention of Lily Johnson"/>
    <s v="A political comedy for a crazy election year"/>
    <n v="1000"/>
    <n v="1280"/>
    <x v="0"/>
    <s v="US"/>
    <s v="USD"/>
    <n v="1467301334"/>
    <n v="1464709334"/>
    <d v="2016-06-30T10:42:14"/>
    <d v="2016-05-31T10:42:14"/>
    <b v="0"/>
    <n v="26"/>
    <b v="1"/>
    <s v="theater/plays"/>
    <x v="1"/>
    <x v="7"/>
    <n v="0.78125"/>
    <n v="49.230769230769234"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d v="2014-09-17T22:59:00"/>
    <d v="2014-09-02T09:23:47"/>
    <b v="0"/>
    <n v="27"/>
    <b v="1"/>
    <s v="theater/plays"/>
    <x v="1"/>
    <x v="7"/>
    <n v="0.84063047285464099"/>
    <n v="42.296296296296298"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d v="2015-11-11T14:16:07"/>
    <d v="2015-10-12T13:16:07"/>
    <b v="0"/>
    <n v="8"/>
    <b v="1"/>
    <s v="theater/plays"/>
    <x v="1"/>
    <x v="7"/>
    <n v="0.79239302694136293"/>
    <n v="78.875"/>
    <m/>
    <m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d v="2015-10-01T10:00:23"/>
    <d v="2015-08-27T10:00:23"/>
    <b v="0"/>
    <n v="204"/>
    <b v="1"/>
    <s v="theater/plays"/>
    <x v="1"/>
    <x v="7"/>
    <n v="0.6402048655569782"/>
    <n v="38.284313725490193"/>
    <m/>
    <m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d v="2015-10-02T13:00:00"/>
    <d v="2015-09-01T10:21:50"/>
    <b v="0"/>
    <n v="46"/>
    <b v="1"/>
    <s v="theater/plays"/>
    <x v="1"/>
    <x v="7"/>
    <n v="0.96946194861851676"/>
    <n v="44.847826086956523"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d v="2015-12-20T06:59:00"/>
    <d v="2015-11-20T12:27:05"/>
    <b v="0"/>
    <n v="17"/>
    <b v="1"/>
    <s v="theater/plays"/>
    <x v="1"/>
    <x v="7"/>
    <n v="0.65217391304347827"/>
    <n v="13.529411764705882"/>
    <m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d v="2014-11-17T02:59:00"/>
    <d v="2014-10-11T03:30:16"/>
    <b v="0"/>
    <n v="28"/>
    <b v="1"/>
    <s v="theater/plays"/>
    <x v="1"/>
    <x v="7"/>
    <n v="0.55418719211822665"/>
    <n v="43.5"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d v="2016-08-17T05:05:40"/>
    <d v="2016-07-20T05:05:40"/>
    <b v="0"/>
    <n v="83"/>
    <b v="1"/>
    <s v="theater/plays"/>
    <x v="1"/>
    <x v="7"/>
    <n v="0.77851304009342159"/>
    <n v="30.951807228915662"/>
    <m/>
    <m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d v="2016-09-08T13:08:42"/>
    <d v="2016-08-18T13:08:42"/>
    <b v="0"/>
    <n v="13"/>
    <b v="1"/>
    <s v="theater/plays"/>
    <x v="1"/>
    <x v="7"/>
    <n v="0.83565459610027859"/>
    <n v="55.230769230769234"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d v="2016-06-25T19:04:51"/>
    <d v="2016-05-26T19:04:51"/>
    <b v="0"/>
    <n v="8"/>
    <b v="1"/>
    <s v="theater/plays"/>
    <x v="1"/>
    <x v="7"/>
    <n v="0.81300813008130079"/>
    <n v="46.125"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d v="2015-08-31T12:31:15"/>
    <d v="2015-08-06T12:31:15"/>
    <b v="0"/>
    <n v="32"/>
    <b v="1"/>
    <s v="theater/plays"/>
    <x v="1"/>
    <x v="7"/>
    <n v="0.95238095238095233"/>
    <n v="39.375"/>
    <m/>
    <m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d v="2014-09-07T09:23:42"/>
    <d v="2014-07-09T09:23:42"/>
    <b v="0"/>
    <n v="85"/>
    <b v="1"/>
    <s v="theater/plays"/>
    <x v="1"/>
    <x v="7"/>
    <n v="0.97812555575315663"/>
    <n v="66.152941176470591"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d v="2015-06-25T13:07:39"/>
    <d v="2015-05-26T13:07:39"/>
    <b v="0"/>
    <n v="29"/>
    <b v="1"/>
    <s v="theater/plays"/>
    <x v="1"/>
    <x v="7"/>
    <n v="0.95541401273885351"/>
    <n v="54.137931034482762"/>
    <m/>
    <m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d v="2015-03-07T14:57:37"/>
    <d v="2015-02-05T14:57:37"/>
    <b v="0"/>
    <n v="24"/>
    <b v="1"/>
    <s v="theater/plays"/>
    <x v="1"/>
    <x v="7"/>
    <n v="1"/>
    <n v="104.16666666666667"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d v="2015-04-11T14:22:39"/>
    <d v="2015-03-12T14:22:39"/>
    <b v="0"/>
    <n v="8"/>
    <b v="1"/>
    <s v="theater/plays"/>
    <x v="1"/>
    <x v="7"/>
    <n v="0.99601593625498008"/>
    <n v="31.375"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d v="2015-03-31T22:59:00"/>
    <d v="2015-03-10T10:51:24"/>
    <b v="0"/>
    <n v="19"/>
    <b v="1"/>
    <s v="theater/plays"/>
    <x v="1"/>
    <x v="7"/>
    <n v="0.97777777777777775"/>
    <n v="59.210526315789473"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d v="2016-05-13T22:59:00"/>
    <d v="2016-04-19T20:53:21"/>
    <b v="0"/>
    <n v="336"/>
    <b v="1"/>
    <s v="theater/plays"/>
    <x v="1"/>
    <x v="7"/>
    <n v="0.87405492810898211"/>
    <n v="119.17633928571429"/>
    <m/>
    <m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d v="2016-03-04T20:00:00"/>
    <d v="2016-02-11T17:36:54"/>
    <b v="0"/>
    <n v="13"/>
    <b v="1"/>
    <s v="theater/plays"/>
    <x v="1"/>
    <x v="7"/>
    <n v="0.98130841121495327"/>
    <n v="164.61538461538461"/>
    <m/>
    <m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d v="2015-09-04T04:27:53"/>
    <d v="2015-08-07T04:27:53"/>
    <b v="0"/>
    <n v="42"/>
    <b v="1"/>
    <s v="theater/plays"/>
    <x v="1"/>
    <x v="7"/>
    <n v="0.98039215686274506"/>
    <n v="24.285714285714285"/>
    <m/>
    <m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d v="2016-05-02T16:26:38"/>
    <d v="2016-04-02T16:26:38"/>
    <b v="0"/>
    <n v="64"/>
    <b v="1"/>
    <s v="theater/plays"/>
    <x v="1"/>
    <x v="7"/>
    <n v="0.95419847328244278"/>
    <n v="40.9375"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d v="2014-05-22T17:07:00"/>
    <d v="2014-04-24T07:22:50"/>
    <b v="0"/>
    <n v="25"/>
    <b v="1"/>
    <s v="theater/plays"/>
    <x v="1"/>
    <x v="7"/>
    <n v="0.98199672667757776"/>
    <n v="61.1"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d v="2014-06-28T09:05:24"/>
    <d v="2014-05-29T09:05:24"/>
    <b v="0"/>
    <n v="20"/>
    <b v="1"/>
    <s v="theater/plays"/>
    <x v="1"/>
    <x v="7"/>
    <n v="1"/>
    <n v="38.65"/>
    <m/>
    <m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d v="2015-08-11T19:00:00"/>
    <d v="2015-07-10T19:41:20"/>
    <b v="0"/>
    <n v="104"/>
    <b v="1"/>
    <s v="theater/plays"/>
    <x v="1"/>
    <x v="7"/>
    <n v="0.94097519247219841"/>
    <n v="56.20192307692308"/>
    <m/>
    <m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d v="2015-02-11T12:00:00"/>
    <d v="2015-01-11T20:12:39"/>
    <b v="0"/>
    <n v="53"/>
    <b v="1"/>
    <s v="theater/plays"/>
    <x v="1"/>
    <x v="7"/>
    <n v="0.88166161474561422"/>
    <n v="107.00207547169811"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d v="2016-11-17T06:36:34"/>
    <d v="2016-10-18T05:36:34"/>
    <b v="0"/>
    <n v="14"/>
    <b v="1"/>
    <s v="theater/plays"/>
    <x v="1"/>
    <x v="7"/>
    <n v="1"/>
    <n v="171.42857142857142"/>
    <m/>
    <m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d v="2014-08-17T10:35:24"/>
    <d v="2014-06-18T10:35:24"/>
    <b v="0"/>
    <n v="20"/>
    <b v="1"/>
    <s v="theater/plays"/>
    <x v="1"/>
    <x v="7"/>
    <n v="0.99547511312217196"/>
    <n v="110.5"/>
    <m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d v="2014-05-05T01:38:31"/>
    <d v="2014-04-01T01:38:31"/>
    <b v="0"/>
    <n v="558"/>
    <b v="1"/>
    <s v="theater/plays"/>
    <x v="1"/>
    <x v="7"/>
    <n v="0.99964012955336079"/>
    <n v="179.27598566308242"/>
    <m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d v="2015-06-26T16:00:00"/>
    <d v="2015-05-15T14:36:15"/>
    <b v="0"/>
    <n v="22"/>
    <b v="1"/>
    <s v="theater/plays"/>
    <x v="1"/>
    <x v="7"/>
    <n v="0.69444444444444442"/>
    <n v="22.90909090909091"/>
    <m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d v="2015-07-31T03:58:00"/>
    <d v="2015-07-08T21:18:28"/>
    <b v="0"/>
    <n v="24"/>
    <b v="1"/>
    <s v="theater/plays"/>
    <x v="1"/>
    <x v="7"/>
    <n v="0.96618357487922701"/>
    <n v="43.125"/>
    <m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d v="2015-05-26T21:45:00"/>
    <d v="2015-04-21T16:21:06"/>
    <b v="0"/>
    <n v="74"/>
    <b v="1"/>
    <s v="theater/plays"/>
    <x v="1"/>
    <x v="7"/>
    <n v="0.9221902017291066"/>
    <n v="46.891891891891895"/>
    <m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d v="2015-08-05T13:36:00"/>
    <d v="2015-07-18T11:19:38"/>
    <b v="0"/>
    <n v="54"/>
    <b v="1"/>
    <s v="theater/plays"/>
    <x v="1"/>
    <x v="7"/>
    <n v="0.9765625"/>
    <n v="47.407407407407405"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d v="2016-03-13T17:00:00"/>
    <d v="2016-03-04T13:17:07"/>
    <b v="0"/>
    <n v="31"/>
    <b v="1"/>
    <s v="theater/plays"/>
    <x v="1"/>
    <x v="7"/>
    <n v="0.67164179104477617"/>
    <n v="15.129032258064516"/>
    <m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d v="2016-08-01T14:00:00"/>
    <d v="2016-07-04T11:07:36"/>
    <b v="0"/>
    <n v="25"/>
    <b v="1"/>
    <s v="theater/plays"/>
    <x v="1"/>
    <x v="7"/>
    <n v="0.94795715233671429"/>
    <n v="21.098000000000003"/>
    <m/>
    <m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d v="2015-10-05T11:00:00"/>
    <d v="2015-08-20T09:57:29"/>
    <b v="0"/>
    <n v="17"/>
    <b v="1"/>
    <s v="theater/plays"/>
    <x v="1"/>
    <x v="7"/>
    <n v="0.99502487562189057"/>
    <n v="59.117647058823529"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d v="2014-12-31T12:50:08"/>
    <d v="2014-12-01T12:50:08"/>
    <b v="0"/>
    <n v="12"/>
    <b v="1"/>
    <s v="theater/plays"/>
    <x v="1"/>
    <x v="7"/>
    <n v="0.76595744680851063"/>
    <n v="97.916666666666671"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d v="2015-01-23T07:11:23"/>
    <d v="2014-12-24T07:11:23"/>
    <b v="0"/>
    <n v="38"/>
    <b v="1"/>
    <s v="theater/plays"/>
    <x v="1"/>
    <x v="7"/>
    <n v="0.95465393794749398"/>
    <n v="55.131578947368418"/>
    <m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d v="2015-06-10T14:27:24"/>
    <d v="2015-05-11T14:27:24"/>
    <b v="0"/>
    <n v="41"/>
    <b v="1"/>
    <s v="theater/plays"/>
    <x v="1"/>
    <x v="7"/>
    <n v="0.91911764705882348"/>
    <n v="26.536585365853657"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d v="2014-09-17T12:46:34"/>
    <d v="2014-08-18T12:46:34"/>
    <b v="0"/>
    <n v="19"/>
    <b v="1"/>
    <s v="theater/plays"/>
    <x v="1"/>
    <x v="7"/>
    <n v="0.90090090090090091"/>
    <n v="58.421052631578945"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d v="2015-01-08T11:31:36"/>
    <d v="2014-12-09T11:31:36"/>
    <b v="0"/>
    <n v="41"/>
    <b v="1"/>
    <s v="theater/plays"/>
    <x v="1"/>
    <x v="7"/>
    <n v="0.99522292993630568"/>
    <n v="122.53658536585365"/>
    <m/>
    <m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d v="2014-12-31T02:00:00"/>
    <d v="2014-12-03T02:58:03"/>
    <b v="0"/>
    <n v="26"/>
    <b v="1"/>
    <s v="theater/plays"/>
    <x v="1"/>
    <x v="7"/>
    <n v="0.87450808919982514"/>
    <n v="87.961538461538467"/>
    <m/>
    <m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d v="2014-10-30T15:36:53"/>
    <d v="2014-09-30T15:36:53"/>
    <b v="0"/>
    <n v="25"/>
    <b v="1"/>
    <s v="theater/plays"/>
    <x v="1"/>
    <x v="7"/>
    <n v="0.81922446750409617"/>
    <n v="73.239999999999995"/>
    <m/>
    <m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d v="2015-06-21T08:41:22"/>
    <d v="2015-05-22T08:41:22"/>
    <b v="0"/>
    <n v="9"/>
    <b v="1"/>
    <s v="theater/plays"/>
    <x v="1"/>
    <x v="7"/>
    <n v="1"/>
    <n v="55.555555555555557"/>
    <m/>
    <m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d v="2014-11-08T05:00:46"/>
    <d v="2014-10-09T04:00:46"/>
    <b v="0"/>
    <n v="78"/>
    <b v="1"/>
    <s v="theater/plays"/>
    <x v="1"/>
    <x v="7"/>
    <n v="0.97276264591439687"/>
    <n v="39.53846153846154"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d v="2014-11-13T18:37:28"/>
    <d v="2014-10-14T17:37:28"/>
    <b v="0"/>
    <n v="45"/>
    <b v="1"/>
    <s v="theater/plays"/>
    <x v="1"/>
    <x v="7"/>
    <n v="0.94232331437855399"/>
    <n v="136.77777777777777"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d v="2016-08-10T22:59:00"/>
    <d v="2016-07-10T13:48:47"/>
    <b v="0"/>
    <n v="102"/>
    <b v="1"/>
    <s v="theater/plays"/>
    <x v="1"/>
    <x v="7"/>
    <n v="0.9868745682423764"/>
    <n v="99.343137254901961"/>
    <m/>
    <m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d v="2016-12-05T09:10:54"/>
    <d v="2016-10-06T08:10:54"/>
    <b v="0"/>
    <n v="5"/>
    <b v="1"/>
    <s v="theater/plays"/>
    <x v="1"/>
    <x v="7"/>
    <n v="1"/>
    <n v="20"/>
    <m/>
    <m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d v="2015-04-26T01:28:00"/>
    <d v="2015-03-30T13:53:03"/>
    <b v="0"/>
    <n v="27"/>
    <b v="1"/>
    <s v="theater/plays"/>
    <x v="1"/>
    <x v="7"/>
    <n v="0.76923076923076927"/>
    <n v="28.888888888888889"/>
    <m/>
    <m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d v="2016-04-30T12:36:17"/>
    <d v="2016-03-31T12:36:17"/>
    <b v="0"/>
    <n v="37"/>
    <b v="1"/>
    <s v="theater/plays"/>
    <x v="1"/>
    <x v="7"/>
    <n v="0.99986668444207438"/>
    <n v="40.545945945945945"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d v="2016-03-31T12:17:36"/>
    <d v="2016-03-01T13:17:36"/>
    <b v="0"/>
    <n v="14"/>
    <b v="1"/>
    <s v="theater/plays"/>
    <x v="1"/>
    <x v="7"/>
    <n v="1"/>
    <n v="35.714285714285715"/>
    <m/>
    <m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d v="2015-02-28T23:59:00"/>
    <d v="2015-01-21T23:13:42"/>
    <b v="0"/>
    <n v="27"/>
    <b v="1"/>
    <s v="theater/plays"/>
    <x v="1"/>
    <x v="7"/>
    <n v="0.87804878048780488"/>
    <n v="37.962962962962962"/>
    <m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d v="2014-07-30T06:18:30"/>
    <d v="2014-07-16T06:18:30"/>
    <b v="0"/>
    <n v="45"/>
    <b v="1"/>
    <s v="theater/plays"/>
    <x v="1"/>
    <x v="7"/>
    <n v="1"/>
    <n v="33.333333333333336"/>
    <m/>
    <m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d v="2016-04-04T21:18:02"/>
    <d v="2016-03-21T21:18:02"/>
    <b v="0"/>
    <n v="49"/>
    <b v="1"/>
    <s v="theater/plays"/>
    <x v="1"/>
    <x v="7"/>
    <n v="0.34843205574912894"/>
    <n v="58.571428571428569"/>
    <m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d v="2016-04-18T04:13:25"/>
    <d v="2016-02-18T05:13:25"/>
    <b v="0"/>
    <n v="24"/>
    <b v="1"/>
    <s v="theater/plays"/>
    <x v="1"/>
    <x v="7"/>
    <n v="0.92165898617511521"/>
    <n v="135.625"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d v="2015-07-13T02:35:44"/>
    <d v="2015-06-13T02:35:44"/>
    <b v="0"/>
    <n v="112"/>
    <b v="1"/>
    <s v="theater/plays"/>
    <x v="1"/>
    <x v="7"/>
    <n v="0.86580086580086579"/>
    <n v="30.9375"/>
    <m/>
    <m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d v="2014-12-21T12:11:30"/>
    <d v="2014-11-21T12:11:30"/>
    <b v="0"/>
    <n v="23"/>
    <b v="1"/>
    <s v="theater/plays"/>
    <x v="1"/>
    <x v="7"/>
    <n v="0.83950617283950613"/>
    <n v="176.08695652173913"/>
    <m/>
    <m/>
  </r>
  <r>
    <n v="3586"/>
    <s v="Actors &amp; Musicians who are Blind or Autistic"/>
    <s v="See Theatre In A New Light"/>
    <n v="7500"/>
    <n v="8207"/>
    <x v="0"/>
    <s v="US"/>
    <s v="USD"/>
    <n v="1474649070"/>
    <n v="1469465070"/>
    <d v="2016-09-23T11:44:30"/>
    <d v="2016-07-25T11:44:30"/>
    <b v="0"/>
    <n v="54"/>
    <b v="1"/>
    <s v="theater/plays"/>
    <x v="1"/>
    <x v="7"/>
    <n v="0.91385402705007923"/>
    <n v="151.9814814814815"/>
    <m/>
    <m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d v="2016-06-27T14:00:00"/>
    <d v="2016-05-13T07:57:34"/>
    <b v="0"/>
    <n v="28"/>
    <b v="1"/>
    <s v="theater/plays"/>
    <x v="1"/>
    <x v="7"/>
    <n v="0.78988941548183256"/>
    <n v="22.607142857142858"/>
    <m/>
    <m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d v="2015-04-29T18:00:00"/>
    <d v="2015-04-07T14:53:30"/>
    <b v="0"/>
    <n v="11"/>
    <b v="1"/>
    <s v="theater/plays"/>
    <x v="1"/>
    <x v="7"/>
    <n v="0.99502487562189057"/>
    <n v="18.272727272727273"/>
    <m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d v="2015-05-26T10:32:27"/>
    <d v="2015-05-01T10:32:27"/>
    <b v="0"/>
    <n v="62"/>
    <b v="1"/>
    <s v="theater/plays"/>
    <x v="1"/>
    <x v="7"/>
    <n v="0.78431372549019607"/>
    <n v="82.258064516129039"/>
    <m/>
    <m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d v="2014-10-20T03:00:34"/>
    <d v="2014-09-20T03:00:34"/>
    <b v="0"/>
    <n v="73"/>
    <b v="1"/>
    <s v="theater/plays"/>
    <x v="1"/>
    <x v="7"/>
    <n v="0.99940035978412955"/>
    <n v="68.534246575342465"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d v="2015-01-23T23:59:00"/>
    <d v="2014-12-30T17:45:44"/>
    <b v="0"/>
    <n v="18"/>
    <b v="1"/>
    <s v="theater/plays"/>
    <x v="1"/>
    <x v="7"/>
    <n v="0.5714285714285714"/>
    <n v="68.055555555555557"/>
    <m/>
    <m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d v="2015-02-10T23:59:00"/>
    <d v="2014-12-15T14:55:07"/>
    <b v="0"/>
    <n v="35"/>
    <b v="1"/>
    <s v="theater/plays"/>
    <x v="1"/>
    <x v="7"/>
    <n v="0.78585461689587421"/>
    <n v="72.714285714285708"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d v="2015-01-05T15:26:00"/>
    <d v="2014-12-01T16:33:59"/>
    <b v="0"/>
    <n v="43"/>
    <b v="1"/>
    <s v="theater/plays"/>
    <x v="1"/>
    <x v="7"/>
    <n v="0.90388671286532085"/>
    <n v="77.186046511627907"/>
    <m/>
    <m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d v="2016-09-03T20:36:22"/>
    <d v="2016-08-09T20:36:22"/>
    <b v="0"/>
    <n v="36"/>
    <b v="1"/>
    <s v="theater/plays"/>
    <x v="1"/>
    <x v="7"/>
    <n v="0.794044665012407"/>
    <n v="55.972222222222221"/>
    <m/>
    <m/>
  </r>
  <r>
    <n v="3595"/>
    <s v="The Flu Season"/>
    <s v="A new theatre company staging Will Eno's The Flu Season in Seattle"/>
    <n v="2600"/>
    <n v="3081"/>
    <x v="0"/>
    <s v="US"/>
    <s v="USD"/>
    <n v="1426229940"/>
    <n v="1423959123"/>
    <d v="2015-03-13T01:59:00"/>
    <d v="2015-02-14T19:12:03"/>
    <b v="0"/>
    <n v="62"/>
    <b v="1"/>
    <s v="theater/plays"/>
    <x v="1"/>
    <x v="7"/>
    <n v="0.84388185654008441"/>
    <n v="49.693548387096776"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d v="2014-08-26T12:09:42"/>
    <d v="2014-08-05T12:09:42"/>
    <b v="0"/>
    <n v="15"/>
    <b v="1"/>
    <s v="theater/plays"/>
    <x v="1"/>
    <x v="7"/>
    <n v="0.92827004219409281"/>
    <n v="79"/>
    <m/>
    <m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d v="2016-03-03T00:59:00"/>
    <d v="2016-02-17T09:03:10"/>
    <b v="0"/>
    <n v="33"/>
    <b v="1"/>
    <s v="theater/plays"/>
    <x v="1"/>
    <x v="7"/>
    <n v="0.97465886939571145"/>
    <n v="77.727272727272734"/>
    <m/>
    <m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d v="2014-09-02T23:59:00"/>
    <d v="2014-08-15T14:10:22"/>
    <b v="0"/>
    <n v="27"/>
    <b v="1"/>
    <s v="theater/plays"/>
    <x v="1"/>
    <x v="7"/>
    <n v="0.90826521344232514"/>
    <n v="40.777777777777779"/>
    <m/>
    <m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d v="2015-08-29T19:00:00"/>
    <d v="2015-08-04T14:04:37"/>
    <b v="0"/>
    <n v="17"/>
    <b v="1"/>
    <s v="theater/plays"/>
    <x v="1"/>
    <x v="7"/>
    <n v="0.49504950495049505"/>
    <n v="59.411764705882355"/>
    <m/>
    <m/>
  </r>
  <r>
    <n v="3600"/>
    <s v="Pariah"/>
    <s v="The First Play From The Man Who Brought You The Black James Bond!"/>
    <n v="10"/>
    <n v="13"/>
    <x v="0"/>
    <s v="US"/>
    <s v="USD"/>
    <n v="1476390164"/>
    <n v="1473970964"/>
    <d v="2016-10-13T15:22:44"/>
    <d v="2016-09-15T15:22:44"/>
    <b v="0"/>
    <n v="4"/>
    <b v="1"/>
    <s v="theater/plays"/>
    <x v="1"/>
    <x v="7"/>
    <n v="0.76923076923076927"/>
    <n v="3.25"/>
    <m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d v="2015-01-16T18:58:02"/>
    <d v="2014-12-17T18:58:02"/>
    <b v="0"/>
    <n v="53"/>
    <b v="1"/>
    <s v="theater/plays"/>
    <x v="1"/>
    <x v="7"/>
    <n v="0.95831336847149018"/>
    <n v="39.377358490566039"/>
    <m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d v="2016-05-17T16:27:59"/>
    <d v="2016-03-18T16:27:59"/>
    <b v="0"/>
    <n v="49"/>
    <b v="1"/>
    <s v="theater/plays"/>
    <x v="1"/>
    <x v="7"/>
    <n v="0.99950024987506247"/>
    <n v="81.673469387755105"/>
    <m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d v="2015-11-05T16:44:40"/>
    <d v="2015-10-06T15:44:40"/>
    <b v="0"/>
    <n v="57"/>
    <b v="1"/>
    <s v="theater/plays"/>
    <x v="1"/>
    <x v="7"/>
    <n v="0.5859375"/>
    <n v="44.912280701754383"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d v="2016-04-29T01:59:00"/>
    <d v="2016-04-22T19:22:36"/>
    <b v="0"/>
    <n v="69"/>
    <b v="1"/>
    <s v="theater/plays"/>
    <x v="1"/>
    <x v="7"/>
    <n v="0.88626292466765144"/>
    <n v="49.05797101449275"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d v="2016-02-13T14:02:06"/>
    <d v="2016-01-14T14:02:06"/>
    <b v="0"/>
    <n v="15"/>
    <b v="1"/>
    <s v="theater/plays"/>
    <x v="1"/>
    <x v="7"/>
    <n v="0.54347826086956519"/>
    <n v="30.666666666666668"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d v="2016-08-14T09:30:57"/>
    <d v="2016-07-15T09:30:57"/>
    <b v="0"/>
    <n v="64"/>
    <b v="1"/>
    <s v="theater/plays"/>
    <x v="1"/>
    <x v="7"/>
    <n v="0.76765609007164792"/>
    <n v="61.0625"/>
    <m/>
    <m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d v="2015-12-14T19:00:00"/>
    <d v="2015-11-30T18:08:02"/>
    <b v="0"/>
    <n v="20"/>
    <b v="1"/>
    <s v="theater/plays"/>
    <x v="1"/>
    <x v="7"/>
    <n v="0.94827586206896552"/>
    <n v="29"/>
    <m/>
    <m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d v="2016-06-17T09:00:00"/>
    <d v="2016-05-16T12:01:30"/>
    <b v="0"/>
    <n v="27"/>
    <b v="1"/>
    <s v="theater/plays"/>
    <x v="1"/>
    <x v="7"/>
    <n v="1"/>
    <n v="29.62962962962963"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d v="2016-03-30T17:48:05"/>
    <d v="2016-02-29T18:48:05"/>
    <b v="0"/>
    <n v="21"/>
    <b v="1"/>
    <s v="theater/plays"/>
    <x v="1"/>
    <x v="7"/>
    <n v="0.65224625623960064"/>
    <n v="143.0952380952381"/>
    <m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d v="2015-08-17T05:22:16"/>
    <d v="2015-07-18T05:22:16"/>
    <b v="0"/>
    <n v="31"/>
    <b v="1"/>
    <s v="theater/plays"/>
    <x v="1"/>
    <x v="7"/>
    <n v="0.61614294516327783"/>
    <n v="52.354838709677416"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d v="2015-04-08T03:53:21"/>
    <d v="2015-03-09T03:53:21"/>
    <b v="0"/>
    <n v="51"/>
    <b v="1"/>
    <s v="theater/plays"/>
    <x v="1"/>
    <x v="7"/>
    <n v="0.73529411764705888"/>
    <n v="66.666666666666671"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d v="2014-06-09T12:26:51"/>
    <d v="2014-05-30T12:26:51"/>
    <b v="0"/>
    <n v="57"/>
    <b v="1"/>
    <s v="theater/plays"/>
    <x v="1"/>
    <x v="7"/>
    <n v="0.69252077562326875"/>
    <n v="126.66666666666667"/>
    <m/>
    <m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d v="2014-06-28T09:09:34"/>
    <d v="2014-05-29T09:09:34"/>
    <b v="0"/>
    <n v="20"/>
    <b v="1"/>
    <s v="theater/plays"/>
    <x v="1"/>
    <x v="7"/>
    <n v="1"/>
    <n v="62.5"/>
    <m/>
    <m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d v="2015-06-18T20:00:16"/>
    <d v="2015-05-19T20:00:16"/>
    <b v="0"/>
    <n v="71"/>
    <b v="1"/>
    <s v="theater/plays"/>
    <x v="1"/>
    <x v="7"/>
    <n v="0.99206349206349209"/>
    <n v="35.492957746478872"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d v="2015-12-10T09:14:56"/>
    <d v="2015-11-10T09:14:56"/>
    <b v="0"/>
    <n v="72"/>
    <b v="1"/>
    <s v="theater/plays"/>
    <x v="1"/>
    <x v="7"/>
    <n v="0.93632958801498123"/>
    <n v="37.083333333333336"/>
    <m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d v="2015-03-19T16:47:44"/>
    <d v="2015-02-17T17:47:44"/>
    <b v="0"/>
    <n v="45"/>
    <b v="1"/>
    <s v="theater/plays"/>
    <x v="1"/>
    <x v="7"/>
    <n v="0.80128205128205132"/>
    <n v="69.333333333333329"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d v="2017-02-27T19:00:00"/>
    <d v="2017-02-13T09:38:49"/>
    <b v="0"/>
    <n v="51"/>
    <b v="1"/>
    <s v="theater/plays"/>
    <x v="1"/>
    <x v="7"/>
    <n v="0.84090909090909094"/>
    <n v="17.254901960784313"/>
    <m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d v="2015-06-03T10:04:10"/>
    <d v="2015-05-04T10:04:10"/>
    <b v="0"/>
    <n v="56"/>
    <b v="1"/>
    <s v="theater/plays"/>
    <x v="1"/>
    <x v="7"/>
    <n v="0.99009900990099009"/>
    <n v="36.071428571428569"/>
    <m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d v="2016-11-19T17:00:00"/>
    <d v="2016-10-17T22:10:26"/>
    <b v="0"/>
    <n v="17"/>
    <b v="1"/>
    <s v="theater/plays"/>
    <x v="1"/>
    <x v="7"/>
    <n v="0.88495575221238942"/>
    <n v="66.470588235294116"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d v="2015-03-04T23:00:00"/>
    <d v="2015-02-02T17:31:01"/>
    <b v="0"/>
    <n v="197"/>
    <b v="1"/>
    <s v="theater/plays"/>
    <x v="1"/>
    <x v="7"/>
    <n v="0.9506564056133997"/>
    <n v="56.065989847715734"/>
    <m/>
    <m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d v="2016-09-30T16:00:00"/>
    <d v="2016-09-06T17:27:24"/>
    <b v="0"/>
    <n v="70"/>
    <b v="1"/>
    <s v="theater/plays"/>
    <x v="1"/>
    <x v="7"/>
    <n v="0.91130012150668283"/>
    <n v="47.028571428571432"/>
    <m/>
    <m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d v="2014-09-27T22:23:00"/>
    <d v="2014-08-26T00:19:31"/>
    <b v="0"/>
    <n v="21"/>
    <b v="1"/>
    <s v="theater/plays"/>
    <x v="1"/>
    <x v="7"/>
    <n v="0.99901097913066061"/>
    <n v="47.666190476190479"/>
    <m/>
    <m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d v="2014-07-26T02:00:00"/>
    <d v="2014-07-08T12:41:10"/>
    <b v="0"/>
    <n v="34"/>
    <b v="1"/>
    <s v="theater/plays"/>
    <x v="1"/>
    <x v="7"/>
    <n v="0.83333333333333337"/>
    <n v="88.235294117647058"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d v="2016-08-23T13:34:50"/>
    <d v="2016-06-24T13:34:50"/>
    <b v="0"/>
    <n v="39"/>
    <b v="1"/>
    <s v="theater/plays"/>
    <x v="1"/>
    <x v="7"/>
    <n v="0.95298602287166456"/>
    <n v="80.717948717948715"/>
    <m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d v="2015-07-02T10:39:37"/>
    <d v="2015-06-02T10:39:37"/>
    <b v="0"/>
    <n v="78"/>
    <b v="1"/>
    <s v="theater/plays"/>
    <x v="1"/>
    <x v="7"/>
    <n v="0.97402597402597402"/>
    <n v="39.487179487179489"/>
    <m/>
    <m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d v="2014-08-16T11:00:57"/>
    <d v="2014-07-26T11:00:57"/>
    <b v="0"/>
    <n v="48"/>
    <b v="1"/>
    <s v="theater/plays"/>
    <x v="1"/>
    <x v="7"/>
    <n v="0.98207709305180457"/>
    <n v="84.854166666666671"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d v="2016-05-20T22:59:00"/>
    <d v="2016-03-31T12:48:07"/>
    <b v="0"/>
    <n v="29"/>
    <b v="1"/>
    <s v="theater/plays"/>
    <x v="1"/>
    <x v="7"/>
    <n v="1"/>
    <n v="68.965517241379317"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d v="2015-12-13T15:59:56"/>
    <d v="2015-10-14T14:59:56"/>
    <b v="0"/>
    <n v="0"/>
    <b v="0"/>
    <s v="theater/musical"/>
    <x v="1"/>
    <x v="43"/>
    <s v="N/A"/>
    <s v="N/A"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d v="2016-05-05T12:00:00"/>
    <d v="2016-03-07T21:16:04"/>
    <b v="0"/>
    <n v="2"/>
    <b v="0"/>
    <s v="theater/musical"/>
    <x v="1"/>
    <x v="43"/>
    <n v="500000"/>
    <n v="1"/>
    <m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d v="2014-11-29T16:19:50"/>
    <d v="2014-10-30T15:19:50"/>
    <b v="0"/>
    <n v="1"/>
    <b v="0"/>
    <s v="theater/musical"/>
    <x v="1"/>
    <x v="43"/>
    <n v="3000"/>
    <n v="1"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d v="2014-09-22T22:59:00"/>
    <d v="2014-08-29T13:04:57"/>
    <b v="0"/>
    <n v="59"/>
    <b v="0"/>
    <s v="theater/musical"/>
    <x v="1"/>
    <x v="43"/>
    <n v="1.9598853868194843"/>
    <n v="147.88135593220338"/>
    <m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d v="2014-11-23T17:29:09"/>
    <d v="2014-11-03T17:29:09"/>
    <b v="0"/>
    <n v="1"/>
    <b v="0"/>
    <s v="theater/musical"/>
    <x v="1"/>
    <x v="43"/>
    <n v="5"/>
    <n v="100"/>
    <m/>
    <m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d v="2016-11-18T20:00:00"/>
    <d v="2016-10-06T09:57:47"/>
    <b v="0"/>
    <n v="31"/>
    <b v="0"/>
    <s v="theater/musical"/>
    <x v="1"/>
    <x v="43"/>
    <n v="2.8376844494892168"/>
    <n v="56.838709677419352"/>
    <m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d v="2017-01-13T22:59:00"/>
    <d v="2016-11-26T22:59:34"/>
    <b v="0"/>
    <n v="18"/>
    <b v="0"/>
    <s v="theater/musical"/>
    <x v="1"/>
    <x v="43"/>
    <n v="23.547880690737834"/>
    <n v="176.94444444444446"/>
    <m/>
    <m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d v="2016-04-20T16:11:16"/>
    <d v="2016-03-21T16:11:16"/>
    <b v="0"/>
    <n v="10"/>
    <b v="0"/>
    <s v="theater/musical"/>
    <x v="1"/>
    <x v="43"/>
    <n v="2.7429467084639501"/>
    <n v="127.6"/>
    <m/>
    <m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d v="2015-09-14T11:40:29"/>
    <d v="2015-08-10T11:40:29"/>
    <b v="0"/>
    <n v="0"/>
    <b v="0"/>
    <s v="theater/musical"/>
    <x v="1"/>
    <x v="43"/>
    <s v="N/A"/>
    <s v="N/A"/>
    <m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d v="2015-01-01T11:48:55"/>
    <d v="2014-12-02T11:48:55"/>
    <b v="0"/>
    <n v="14"/>
    <b v="0"/>
    <s v="theater/musical"/>
    <x v="1"/>
    <x v="43"/>
    <n v="3.2397408207343412"/>
    <n v="66.142857142857139"/>
    <m/>
    <m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d v="2015-04-19T10:08:52"/>
    <d v="2015-02-18T11:08:52"/>
    <b v="0"/>
    <n v="2"/>
    <b v="0"/>
    <s v="theater/musical"/>
    <x v="1"/>
    <x v="43"/>
    <n v="15.277777777777779"/>
    <n v="108"/>
    <m/>
    <m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d v="2016-10-07T10:11:00"/>
    <d v="2016-08-08T11:15:06"/>
    <b v="0"/>
    <n v="1"/>
    <b v="0"/>
    <s v="theater/musical"/>
    <x v="1"/>
    <x v="43"/>
    <n v="25000"/>
    <n v="1"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d v="2015-05-10T13:45:30"/>
    <d v="2015-04-10T13:45:30"/>
    <b v="0"/>
    <n v="3"/>
    <b v="0"/>
    <s v="theater/musical"/>
    <x v="1"/>
    <x v="43"/>
    <n v="18.181818181818183"/>
    <n v="18.333333333333332"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d v="2014-10-05T00:00:00"/>
    <d v="2014-09-17T10:02:59"/>
    <b v="0"/>
    <n v="0"/>
    <b v="0"/>
    <s v="theater/musical"/>
    <x v="1"/>
    <x v="43"/>
    <s v="N/A"/>
    <s v="N/A"/>
    <m/>
    <m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d v="2015-11-30T12:00:00"/>
    <d v="2015-10-20T14:35:27"/>
    <b v="0"/>
    <n v="2"/>
    <b v="0"/>
    <s v="theater/musical"/>
    <x v="1"/>
    <x v="43"/>
    <n v="46.666666666666664"/>
    <n v="7.5"/>
    <m/>
    <m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d v="2015-11-16T23:27:19"/>
    <d v="2015-10-07T22:27:19"/>
    <b v="0"/>
    <n v="0"/>
    <b v="0"/>
    <s v="theater/musical"/>
    <x v="1"/>
    <x v="43"/>
    <s v="N/A"/>
    <s v="N/A"/>
    <m/>
    <m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d v="2016-03-07T23:59:00"/>
    <d v="2016-02-09T00:48:07"/>
    <b v="0"/>
    <n v="12"/>
    <b v="0"/>
    <s v="theater/musical"/>
    <x v="1"/>
    <x v="43"/>
    <n v="6.0901339829476244"/>
    <n v="68.416666666666671"/>
    <m/>
    <m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d v="2016-11-21T19:17:18"/>
    <d v="2016-10-22T18:17:18"/>
    <b v="0"/>
    <n v="1"/>
    <b v="0"/>
    <s v="theater/musical"/>
    <x v="1"/>
    <x v="43"/>
    <n v="1000"/>
    <n v="1"/>
    <m/>
    <m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d v="2015-06-16T18:30:00"/>
    <d v="2015-05-16T05:06:42"/>
    <b v="0"/>
    <n v="8"/>
    <b v="0"/>
    <s v="theater/musical"/>
    <x v="1"/>
    <x v="43"/>
    <n v="20.79002079002079"/>
    <n v="60.125"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d v="2016-09-30T12:58:47"/>
    <d v="2016-08-16T12:58:47"/>
    <b v="0"/>
    <n v="2"/>
    <b v="0"/>
    <s v="theater/musical"/>
    <x v="1"/>
    <x v="43"/>
    <n v="16.666666666666668"/>
    <n v="15"/>
    <m/>
    <m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d v="2014-10-05T02:00:45"/>
    <d v="2014-09-05T02:00:45"/>
    <b v="0"/>
    <n v="73"/>
    <b v="1"/>
    <s v="theater/plays"/>
    <x v="1"/>
    <x v="7"/>
    <n v="0.99618957487609894"/>
    <n v="550.04109589041093"/>
    <m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d v="2014-06-16T12:06:34"/>
    <d v="2014-05-21T12:06:34"/>
    <b v="0"/>
    <n v="8"/>
    <b v="1"/>
    <s v="theater/plays"/>
    <x v="1"/>
    <x v="7"/>
    <n v="0.96153846153846156"/>
    <n v="97.5"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d v="2016-02-02T06:29:44"/>
    <d v="2016-01-12T06:29:44"/>
    <b v="0"/>
    <n v="17"/>
    <b v="1"/>
    <s v="theater/plays"/>
    <x v="1"/>
    <x v="7"/>
    <n v="1"/>
    <n v="29.411764705882351"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d v="2014-08-10T10:59:00"/>
    <d v="2014-07-08T10:30:42"/>
    <b v="0"/>
    <n v="9"/>
    <b v="1"/>
    <s v="theater/plays"/>
    <x v="1"/>
    <x v="7"/>
    <n v="0.96153846153846156"/>
    <n v="57.777777777777779"/>
    <m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d v="2016-08-24T22:59:00"/>
    <d v="2016-08-14T10:28:22"/>
    <b v="0"/>
    <n v="17"/>
    <b v="1"/>
    <s v="theater/plays"/>
    <x v="1"/>
    <x v="7"/>
    <n v="0.39893617021276595"/>
    <n v="44.235294117647058"/>
    <m/>
    <m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d v="2015-08-05T03:43:27"/>
    <d v="2015-07-06T03:43:27"/>
    <b v="0"/>
    <n v="33"/>
    <b v="1"/>
    <s v="theater/plays"/>
    <x v="1"/>
    <x v="7"/>
    <n v="0.99502487562189057"/>
    <n v="60.909090909090907"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d v="2016-04-03T12:00:00"/>
    <d v="2016-03-11T04:59:46"/>
    <b v="0"/>
    <n v="38"/>
    <b v="1"/>
    <s v="theater/plays"/>
    <x v="1"/>
    <x v="7"/>
    <n v="0.57339449541284404"/>
    <n v="68.84210526315789"/>
    <m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d v="2015-07-18T01:59:00"/>
    <d v="2015-06-18T14:16:38"/>
    <b v="0"/>
    <n v="79"/>
    <b v="1"/>
    <s v="theater/plays"/>
    <x v="1"/>
    <x v="7"/>
    <n v="0.86014106313435401"/>
    <n v="73.582278481012665"/>
    <m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d v="2017-02-01T17:59:00"/>
    <d v="2017-01-02T16:50:36"/>
    <b v="0"/>
    <n v="46"/>
    <b v="1"/>
    <s v="theater/plays"/>
    <x v="1"/>
    <x v="7"/>
    <n v="0.945000945000945"/>
    <n v="115.02173913043478"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d v="2016-06-01T16:42:00"/>
    <d v="2016-05-09T10:06:59"/>
    <b v="0"/>
    <n v="20"/>
    <b v="1"/>
    <s v="theater/plays"/>
    <x v="1"/>
    <x v="7"/>
    <n v="0.90293453724604966"/>
    <n v="110.75"/>
    <m/>
    <m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d v="2014-07-01T22:59:00"/>
    <d v="2014-05-16T15:36:20"/>
    <b v="0"/>
    <n v="20"/>
    <b v="1"/>
    <s v="theater/plays"/>
    <x v="1"/>
    <x v="7"/>
    <n v="0.99337748344370858"/>
    <n v="75.5"/>
    <m/>
    <m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d v="2015-03-19T09:39:00"/>
    <d v="2015-02-20T01:39:10"/>
    <b v="0"/>
    <n v="13"/>
    <b v="1"/>
    <s v="theater/plays"/>
    <x v="1"/>
    <x v="7"/>
    <n v="0.98007187193727541"/>
    <n v="235.46153846153845"/>
    <m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d v="2014-12-23T16:08:45"/>
    <d v="2014-11-28T16:08:45"/>
    <b v="0"/>
    <n v="22"/>
    <b v="1"/>
    <s v="theater/plays"/>
    <x v="1"/>
    <x v="7"/>
    <n v="1"/>
    <n v="11.363636363636363"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d v="2016-04-09T23:00:00"/>
    <d v="2016-03-18T16:31:12"/>
    <b v="0"/>
    <n v="36"/>
    <b v="1"/>
    <s v="theater/plays"/>
    <x v="1"/>
    <x v="7"/>
    <n v="0.90090090090090091"/>
    <n v="92.5"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d v="2015-03-30T23:16:54"/>
    <d v="2015-03-01T00:16:54"/>
    <b v="0"/>
    <n v="40"/>
    <b v="1"/>
    <s v="theater/plays"/>
    <x v="1"/>
    <x v="7"/>
    <n v="0.98595020951441947"/>
    <n v="202.85"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d v="2016-12-21T06:50:30"/>
    <d v="2016-10-22T05:50:30"/>
    <b v="0"/>
    <n v="9"/>
    <b v="1"/>
    <s v="theater/plays"/>
    <x v="1"/>
    <x v="7"/>
    <n v="0.96153846153846156"/>
    <n v="26"/>
    <m/>
    <m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d v="2016-06-16T00:58:09"/>
    <d v="2016-06-02T00:58:09"/>
    <b v="0"/>
    <n v="19"/>
    <b v="1"/>
    <s v="theater/plays"/>
    <x v="1"/>
    <x v="7"/>
    <n v="0.91428571428571426"/>
    <n v="46.05263157894737"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d v="2015-10-28T14:54:00"/>
    <d v="2015-10-17T14:23:42"/>
    <b v="0"/>
    <n v="14"/>
    <b v="1"/>
    <s v="theater/plays"/>
    <x v="1"/>
    <x v="7"/>
    <n v="0.86834733893557425"/>
    <n v="51"/>
    <m/>
    <m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d v="2014-07-24T02:00:00"/>
    <d v="2014-07-02T16:43:02"/>
    <b v="0"/>
    <n v="38"/>
    <b v="1"/>
    <s v="theater/plays"/>
    <x v="1"/>
    <x v="7"/>
    <n v="1"/>
    <n v="31.578947368421051"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d v="2015-07-18T18:16:59"/>
    <d v="2015-06-18T18:16:59"/>
    <b v="0"/>
    <n v="58"/>
    <b v="1"/>
    <s v="theater/plays"/>
    <x v="1"/>
    <x v="7"/>
    <n v="0.96927088213342982"/>
    <n v="53.363965517241382"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d v="2015-07-23T13:33:00"/>
    <d v="2015-06-30T08:20:52"/>
    <b v="0"/>
    <n v="28"/>
    <b v="1"/>
    <s v="theater/plays"/>
    <x v="1"/>
    <x v="7"/>
    <n v="0.96618357487922701"/>
    <n v="36.964285714285715"/>
    <m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d v="2015-06-11T11:12:17"/>
    <d v="2015-05-12T11:12:17"/>
    <b v="0"/>
    <n v="17"/>
    <b v="1"/>
    <s v="theater/plays"/>
    <x v="1"/>
    <x v="7"/>
    <n v="0.72358900144717797"/>
    <n v="81.294117647058826"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d v="2015-05-31T18:00:00"/>
    <d v="2015-05-18T07:20:11"/>
    <b v="0"/>
    <n v="12"/>
    <b v="1"/>
    <s v="theater/plays"/>
    <x v="1"/>
    <x v="7"/>
    <n v="0.91286307053941906"/>
    <n v="20.083333333333332"/>
    <m/>
    <m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d v="2014-07-20T22:59:00"/>
    <d v="2014-06-30T10:04:27"/>
    <b v="0"/>
    <n v="40"/>
    <b v="1"/>
    <s v="theater/plays"/>
    <x v="1"/>
    <x v="7"/>
    <n v="0.99150141643059486"/>
    <n v="88.25"/>
    <m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d v="2014-09-26T17:43:04"/>
    <d v="2014-08-27T17:43:04"/>
    <b v="0"/>
    <n v="57"/>
    <b v="1"/>
    <s v="theater/plays"/>
    <x v="1"/>
    <x v="7"/>
    <n v="0.98489822718319109"/>
    <n v="53.438596491228068"/>
    <m/>
    <m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d v="2014-11-05T07:52:00"/>
    <d v="2014-10-02T02:04:57"/>
    <b v="0"/>
    <n v="114"/>
    <b v="1"/>
    <s v="theater/plays"/>
    <x v="1"/>
    <x v="7"/>
    <n v="0.88008800880088012"/>
    <n v="39.868421052631582"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d v="2016-09-03T15:57:09"/>
    <d v="2016-07-05T15:57:09"/>
    <b v="0"/>
    <n v="31"/>
    <b v="1"/>
    <s v="theater/plays"/>
    <x v="1"/>
    <x v="7"/>
    <n v="1"/>
    <n v="145.16129032258064"/>
    <m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d v="2016-05-15T18:00:00"/>
    <d v="2016-05-03T09:19:42"/>
    <b v="0"/>
    <n v="3"/>
    <b v="1"/>
    <s v="theater/plays"/>
    <x v="1"/>
    <x v="7"/>
    <n v="0.7142857142857143"/>
    <n v="23.333333333333332"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d v="2014-09-12T14:34:44"/>
    <d v="2014-08-25T14:34:44"/>
    <b v="0"/>
    <n v="16"/>
    <b v="1"/>
    <s v="theater/plays"/>
    <x v="1"/>
    <x v="7"/>
    <n v="0.77669902912621358"/>
    <n v="64.375"/>
    <m/>
    <m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d v="2014-07-02T22:59:00"/>
    <d v="2014-06-12T08:46:58"/>
    <b v="0"/>
    <n v="199"/>
    <b v="1"/>
    <s v="theater/plays"/>
    <x v="1"/>
    <x v="7"/>
    <n v="0.97177794873871315"/>
    <n v="62.052763819095475"/>
    <m/>
    <m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d v="2015-05-31T07:44:58"/>
    <d v="2015-04-26T07:44:58"/>
    <b v="0"/>
    <n v="31"/>
    <b v="1"/>
    <s v="theater/plays"/>
    <x v="1"/>
    <x v="7"/>
    <n v="0.97560975609756095"/>
    <n v="66.129032258064512"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d v="2014-06-30T23:59:00"/>
    <d v="2014-05-27T13:16:21"/>
    <b v="0"/>
    <n v="30"/>
    <b v="1"/>
    <s v="theater/plays"/>
    <x v="1"/>
    <x v="7"/>
    <n v="0.90826521344232514"/>
    <n v="73.400000000000006"/>
    <m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d v="2016-10-05T05:53:54"/>
    <d v="2016-09-14T05:53:54"/>
    <b v="0"/>
    <n v="34"/>
    <b v="1"/>
    <s v="theater/plays"/>
    <x v="1"/>
    <x v="7"/>
    <n v="0.88678687555424185"/>
    <n v="99.5"/>
    <m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d v="2016-01-15T10:38:10"/>
    <d v="2016-01-05T10:38:10"/>
    <b v="0"/>
    <n v="18"/>
    <b v="1"/>
    <s v="theater/plays"/>
    <x v="1"/>
    <x v="7"/>
    <n v="0.89365504915102767"/>
    <n v="62.166666666666664"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d v="2014-06-16T01:59:00"/>
    <d v="2014-05-13T11:26:58"/>
    <b v="0"/>
    <n v="67"/>
    <b v="1"/>
    <s v="theater/plays"/>
    <x v="1"/>
    <x v="7"/>
    <n v="0.7183908045977011"/>
    <n v="62.328358208955223"/>
    <m/>
    <m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d v="2016-10-19T21:48:16"/>
    <d v="2016-09-19T21:48:16"/>
    <b v="0"/>
    <n v="66"/>
    <b v="1"/>
    <s v="theater/plays"/>
    <x v="1"/>
    <x v="7"/>
    <n v="0.90206185567010311"/>
    <n v="58.787878787878789"/>
    <m/>
    <m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d v="2015-09-01T23:19:46"/>
    <d v="2015-08-02T23:19:46"/>
    <b v="0"/>
    <n v="23"/>
    <b v="1"/>
    <s v="theater/plays"/>
    <x v="1"/>
    <x v="7"/>
    <n v="0.7190795781399808"/>
    <n v="45.347826086956523"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d v="2014-05-19T16:00:00"/>
    <d v="2014-04-24T09:14:19"/>
    <b v="0"/>
    <n v="126"/>
    <b v="1"/>
    <s v="theater/plays"/>
    <x v="1"/>
    <x v="7"/>
    <n v="0.94607379375591294"/>
    <n v="41.944444444444443"/>
    <m/>
    <m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d v="2015-08-28T22:59:00"/>
    <d v="2015-08-14T10:54:20"/>
    <b v="0"/>
    <n v="6"/>
    <b v="1"/>
    <s v="theater/plays"/>
    <x v="1"/>
    <x v="7"/>
    <n v="0.9859154929577465"/>
    <n v="59.166666666666664"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d v="2014-06-27T00:14:15"/>
    <d v="2014-05-28T00:14:15"/>
    <b v="0"/>
    <n v="25"/>
    <b v="1"/>
    <s v="theater/plays"/>
    <x v="1"/>
    <x v="7"/>
    <n v="0.99755598782981691"/>
    <n v="200.49"/>
    <m/>
    <m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d v="2014-08-08T13:53:24"/>
    <d v="2014-07-09T13:53:24"/>
    <b v="0"/>
    <n v="39"/>
    <b v="1"/>
    <s v="theater/plays"/>
    <x v="1"/>
    <x v="7"/>
    <n v="0.91603053435114501"/>
    <n v="83.974358974358978"/>
    <m/>
    <m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d v="2015-06-21T17:25:00"/>
    <d v="2015-05-23T14:50:39"/>
    <b v="0"/>
    <n v="62"/>
    <b v="1"/>
    <s v="theater/plays"/>
    <x v="1"/>
    <x v="7"/>
    <n v="0.84507042253521125"/>
    <n v="57.258064516129032"/>
    <m/>
    <m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d v="2014-11-27T10:21:23"/>
    <d v="2014-10-28T09:21:23"/>
    <b v="0"/>
    <n v="31"/>
    <b v="1"/>
    <s v="theater/plays"/>
    <x v="1"/>
    <x v="7"/>
    <n v="0.83333333333333337"/>
    <n v="58.064516129032256"/>
    <m/>
    <m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d v="2015-03-01T23:59:00"/>
    <d v="2015-01-16T11:48:49"/>
    <b v="0"/>
    <n v="274"/>
    <b v="1"/>
    <s v="theater/plays"/>
    <x v="1"/>
    <x v="7"/>
    <n v="0.78149421694279464"/>
    <n v="186.80291970802921"/>
    <m/>
    <m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d v="2014-09-18T19:00:00"/>
    <d v="2014-09-09T18:09:39"/>
    <b v="0"/>
    <n v="17"/>
    <b v="1"/>
    <s v="theater/plays"/>
    <x v="1"/>
    <x v="7"/>
    <n v="0.79365079365079361"/>
    <n v="74.117647058823536"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d v="2015-11-30T17:30:00"/>
    <d v="2015-10-31T23:35:29"/>
    <b v="0"/>
    <n v="14"/>
    <b v="1"/>
    <s v="theater/plays"/>
    <x v="1"/>
    <x v="7"/>
    <n v="0.77441860465116275"/>
    <n v="30.714285714285715"/>
    <m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d v="2016-06-05T21:00:00"/>
    <d v="2016-04-29T22:12:47"/>
    <b v="0"/>
    <n v="60"/>
    <b v="1"/>
    <s v="theater/plays"/>
    <x v="1"/>
    <x v="7"/>
    <n v="0.93085106382978722"/>
    <n v="62.666666666666664"/>
    <m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d v="2015-01-11T15:53:30"/>
    <d v="2014-12-22T15:53:30"/>
    <b v="0"/>
    <n v="33"/>
    <b v="1"/>
    <s v="theater/plays"/>
    <x v="1"/>
    <x v="7"/>
    <n v="0.99875156054931336"/>
    <n v="121.36363636363636"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d v="2015-02-13T09:48:36"/>
    <d v="2014-12-15T09:48:36"/>
    <b v="0"/>
    <n v="78"/>
    <b v="1"/>
    <s v="theater/plays"/>
    <x v="1"/>
    <x v="7"/>
    <n v="0.64516129032258063"/>
    <n v="39.743589743589745"/>
    <m/>
    <m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d v="2016-05-10T06:10:48"/>
    <d v="2016-04-19T06:10:48"/>
    <b v="0"/>
    <n v="30"/>
    <b v="1"/>
    <s v="theater/plays"/>
    <x v="1"/>
    <x v="7"/>
    <n v="0.92592592592592593"/>
    <n v="72"/>
    <m/>
    <m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d v="2016-03-02T14:21:27"/>
    <d v="2016-02-01T14:21:27"/>
    <b v="0"/>
    <n v="136"/>
    <b v="1"/>
    <s v="theater/plays"/>
    <x v="1"/>
    <x v="7"/>
    <n v="0.90481360839667024"/>
    <n v="40.632352941176471"/>
    <m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d v="2014-10-15T09:26:56"/>
    <d v="2014-09-15T09:26:56"/>
    <b v="0"/>
    <n v="40"/>
    <b v="1"/>
    <s v="theater/plays"/>
    <x v="1"/>
    <x v="7"/>
    <n v="0.99206349206349209"/>
    <n v="63"/>
    <m/>
    <m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d v="2014-09-30T11:00:00"/>
    <d v="2014-08-31T09:03:20"/>
    <b v="0"/>
    <n v="18"/>
    <b v="1"/>
    <s v="theater/plays"/>
    <x v="1"/>
    <x v="7"/>
    <n v="0.82508250825082508"/>
    <n v="33.666666666666664"/>
    <m/>
    <m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d v="2015-06-04T07:59:53"/>
    <d v="2015-05-05T07:59:53"/>
    <b v="0"/>
    <n v="39"/>
    <b v="1"/>
    <s v="theater/plays"/>
    <x v="1"/>
    <x v="7"/>
    <n v="0.99667774086378735"/>
    <n v="38.589743589743591"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d v="2016-07-10T17:59:00"/>
    <d v="2016-06-03T07:54:44"/>
    <b v="0"/>
    <n v="21"/>
    <b v="1"/>
    <s v="theater/plays"/>
    <x v="1"/>
    <x v="7"/>
    <n v="0.91603053435114501"/>
    <n v="155.95238095238096"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d v="2016-08-13T01:59:00"/>
    <d v="2016-07-05T07:06:28"/>
    <b v="0"/>
    <n v="30"/>
    <b v="1"/>
    <s v="theater/plays"/>
    <x v="1"/>
    <x v="7"/>
    <n v="0.81018518518518523"/>
    <n v="43.2"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d v="2016-05-31T11:33:14"/>
    <d v="2016-04-01T11:33:14"/>
    <b v="0"/>
    <n v="27"/>
    <b v="1"/>
    <s v="theater/plays"/>
    <x v="1"/>
    <x v="7"/>
    <n v="0.73347839906114765"/>
    <n v="15.148518518518518"/>
    <m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d v="2014-06-23T13:00:00"/>
    <d v="2014-06-02T08:01:54"/>
    <b v="0"/>
    <n v="35"/>
    <b v="1"/>
    <s v="theater/plays"/>
    <x v="1"/>
    <x v="7"/>
    <n v="0.96649572649572646"/>
    <n v="83.571428571428569"/>
    <m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d v="2014-09-12T16:55:49"/>
    <d v="2014-08-28T16:55:49"/>
    <b v="0"/>
    <n v="13"/>
    <b v="1"/>
    <s v="theater/plays"/>
    <x v="1"/>
    <x v="7"/>
    <n v="0.82417582417582413"/>
    <n v="140"/>
    <m/>
    <m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d v="2016-07-22T00:26:00"/>
    <d v="2016-06-30T20:09:38"/>
    <b v="0"/>
    <n v="23"/>
    <b v="1"/>
    <s v="theater/plays"/>
    <x v="1"/>
    <x v="7"/>
    <n v="0.5376344086021505"/>
    <n v="80.869565217391298"/>
    <m/>
    <m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d v="2014-07-03T22:24:46"/>
    <d v="2014-06-19T22:24:46"/>
    <b v="0"/>
    <n v="39"/>
    <b v="1"/>
    <s v="theater/plays"/>
    <x v="1"/>
    <x v="7"/>
    <n v="0.33333333333333331"/>
    <n v="53.846153846153847"/>
    <m/>
    <m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d v="2014-06-25T11:59:06"/>
    <d v="2014-05-26T11:59:06"/>
    <b v="0"/>
    <n v="35"/>
    <b v="1"/>
    <s v="theater/plays"/>
    <x v="1"/>
    <x v="7"/>
    <n v="0.92378752886836024"/>
    <n v="30.928571428571427"/>
    <m/>
    <m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d v="2015-04-03T08:49:48"/>
    <d v="2015-03-09T08:49:48"/>
    <b v="0"/>
    <n v="27"/>
    <b v="1"/>
    <s v="theater/plays"/>
    <x v="1"/>
    <x v="7"/>
    <n v="0.70844686648501365"/>
    <n v="67.962962962962962"/>
    <m/>
    <m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d v="2014-06-15T11:00:00"/>
    <d v="2014-05-20T12:22:53"/>
    <b v="0"/>
    <n v="21"/>
    <b v="1"/>
    <s v="theater/plays"/>
    <x v="1"/>
    <x v="7"/>
    <n v="0.8771929824561403"/>
    <n v="27.142857142857142"/>
    <m/>
    <m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d v="2015-05-31T01:59:00"/>
    <d v="2015-05-09T23:07:47"/>
    <b v="0"/>
    <n v="104"/>
    <b v="1"/>
    <s v="theater/plays"/>
    <x v="1"/>
    <x v="7"/>
    <n v="0.65047701647875111"/>
    <n v="110.86538461538461"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d v="2016-06-04T12:42:46"/>
    <d v="2016-05-15T12:42:46"/>
    <b v="0"/>
    <n v="19"/>
    <b v="1"/>
    <s v="theater/plays"/>
    <x v="1"/>
    <x v="7"/>
    <n v="0.98522167487684731"/>
    <n v="106.84210526315789"/>
    <m/>
    <m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d v="2015-05-25T22:59:00"/>
    <d v="2015-04-24T08:21:07"/>
    <b v="0"/>
    <n v="97"/>
    <b v="1"/>
    <s v="theater/plays"/>
    <x v="1"/>
    <x v="7"/>
    <n v="0.97703957010258913"/>
    <n v="105.51546391752578"/>
    <m/>
    <m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d v="2015-03-31T07:52:00"/>
    <d v="2015-02-01T18:53:39"/>
    <b v="0"/>
    <n v="27"/>
    <b v="1"/>
    <s v="theater/plays"/>
    <x v="1"/>
    <x v="7"/>
    <n v="0.97493036211699169"/>
    <n v="132.96296296296296"/>
    <m/>
    <m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d v="2016-01-21T16:18:29"/>
    <d v="2015-12-22T16:18:29"/>
    <b v="0"/>
    <n v="24"/>
    <b v="1"/>
    <s v="theater/plays"/>
    <x v="1"/>
    <x v="7"/>
    <n v="0.6420545746388443"/>
    <n v="51.916666666666664"/>
    <m/>
    <m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d v="2015-05-09T15:47:29"/>
    <d v="2015-04-08T15:47:29"/>
    <b v="0"/>
    <n v="13"/>
    <b v="1"/>
    <s v="theater/plays"/>
    <x v="1"/>
    <x v="7"/>
    <n v="0.99255583126550873"/>
    <n v="310"/>
    <m/>
    <m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d v="2015-02-27T12:11:15"/>
    <d v="2015-01-28T12:11:15"/>
    <b v="0"/>
    <n v="46"/>
    <b v="1"/>
    <s v="theater/plays"/>
    <x v="1"/>
    <x v="7"/>
    <n v="0.41771094402673348"/>
    <n v="26.021739130434781"/>
    <m/>
    <m/>
  </r>
  <r>
    <n v="3719"/>
    <s v="Corium"/>
    <s v="A new piece of physical theatre about love, regret and longing."/>
    <n v="200"/>
    <n v="420"/>
    <x v="0"/>
    <s v="GB"/>
    <s v="GBP"/>
    <n v="1434994266"/>
    <n v="1432402266"/>
    <d v="2015-06-22T12:31:06"/>
    <d v="2015-05-23T12:31:06"/>
    <b v="0"/>
    <n v="4"/>
    <b v="1"/>
    <s v="theater/plays"/>
    <x v="1"/>
    <x v="7"/>
    <n v="0.47619047619047616"/>
    <n v="105"/>
    <m/>
    <m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d v="2015-07-02T18:50:06"/>
    <d v="2015-06-10T18:50:06"/>
    <b v="0"/>
    <n v="40"/>
    <b v="1"/>
    <s v="theater/plays"/>
    <x v="1"/>
    <x v="7"/>
    <n v="0.95679907219483906"/>
    <n v="86.224999999999994"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d v="2014-11-05T18:28:04"/>
    <d v="2014-10-15T17:28:04"/>
    <b v="0"/>
    <n v="44"/>
    <b v="1"/>
    <s v="theater/plays"/>
    <x v="1"/>
    <x v="7"/>
    <n v="0.99206349206349209"/>
    <n v="114.54545454545455"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d v="2016-02-11T17:59:00"/>
    <d v="2016-01-12T11:07:27"/>
    <b v="0"/>
    <n v="35"/>
    <b v="1"/>
    <s v="theater/plays"/>
    <x v="1"/>
    <x v="7"/>
    <n v="0.89928057553956831"/>
    <n v="47.657142857142858"/>
    <m/>
    <m/>
  </r>
  <r>
    <n v="3723"/>
    <s v="Beauty and the Beast"/>
    <s v="Saltmine Theatre Company present Beauty and the Beast:"/>
    <n v="4500"/>
    <n v="4592"/>
    <x v="0"/>
    <s v="GB"/>
    <s v="GBP"/>
    <n v="1417374262"/>
    <n v="1414778662"/>
    <d v="2014-11-30T14:04:22"/>
    <d v="2014-10-31T13:04:22"/>
    <b v="0"/>
    <n v="63"/>
    <b v="1"/>
    <s v="theater/plays"/>
    <x v="1"/>
    <x v="7"/>
    <n v="0.97996515679442509"/>
    <n v="72.888888888888886"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d v="2016-05-04T18:00:00"/>
    <d v="2016-04-05T06:47:40"/>
    <b v="0"/>
    <n v="89"/>
    <b v="1"/>
    <s v="theater/plays"/>
    <x v="1"/>
    <x v="7"/>
    <n v="0.97515619507659512"/>
    <n v="49.545505617977533"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d v="2016-02-18T16:30:00"/>
    <d v="2016-02-01T17:41:07"/>
    <b v="0"/>
    <n v="15"/>
    <b v="1"/>
    <s v="theater/plays"/>
    <x v="1"/>
    <x v="7"/>
    <n v="0.78740157480314965"/>
    <n v="25.4"/>
    <m/>
    <m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d v="2016-04-29T16:00:00"/>
    <d v="2016-04-01T22:22:51"/>
    <b v="0"/>
    <n v="46"/>
    <b v="1"/>
    <s v="theater/plays"/>
    <x v="1"/>
    <x v="7"/>
    <n v="0.29524140326502257"/>
    <n v="62.586956521739133"/>
    <m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d v="2016-10-19T23:55:00"/>
    <d v="2016-09-19T03:21:34"/>
    <b v="0"/>
    <n v="33"/>
    <b v="1"/>
    <s v="theater/plays"/>
    <x v="1"/>
    <x v="7"/>
    <n v="0.99255583126550873"/>
    <n v="61.060606060606062"/>
    <m/>
    <m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d v="2015-08-18T23:06:16"/>
    <d v="2015-07-19T23:06:16"/>
    <b v="0"/>
    <n v="31"/>
    <b v="0"/>
    <s v="theater/plays"/>
    <x v="1"/>
    <x v="7"/>
    <n v="10.741138560687434"/>
    <n v="60.064516129032256"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d v="2015-03-22T22:55:12"/>
    <d v="2015-02-05T23:55:12"/>
    <b v="0"/>
    <n v="5"/>
    <b v="0"/>
    <s v="theater/plays"/>
    <x v="1"/>
    <x v="7"/>
    <n v="13.812154696132596"/>
    <n v="72.400000000000006"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d v="2015-08-17T11:15:59"/>
    <d v="2015-07-18T11:15:59"/>
    <b v="0"/>
    <n v="1"/>
    <b v="0"/>
    <s v="theater/plays"/>
    <x v="1"/>
    <x v="7"/>
    <n v="10"/>
    <n v="100"/>
    <m/>
    <m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d v="2015-01-09T22:23:00"/>
    <d v="2014-12-10T13:04:06"/>
    <b v="0"/>
    <n v="12"/>
    <b v="0"/>
    <s v="theater/plays"/>
    <x v="1"/>
    <x v="7"/>
    <n v="8.870967741935484"/>
    <n v="51.666666666666664"/>
    <m/>
    <m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d v="2015-01-24T07:00:00"/>
    <d v="2014-11-25T11:15:33"/>
    <b v="0"/>
    <n v="4"/>
    <b v="0"/>
    <s v="theater/plays"/>
    <x v="1"/>
    <x v="7"/>
    <n v="6.4885496183206106"/>
    <n v="32.75"/>
    <m/>
    <m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d v="2015-04-18T17:30:00"/>
    <d v="2015-04-08T19:35:08"/>
    <b v="0"/>
    <n v="0"/>
    <b v="0"/>
    <s v="theater/plays"/>
    <x v="1"/>
    <x v="7"/>
    <s v="N/A"/>
    <s v="N/A"/>
    <m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d v="2015-05-25T16:38:16"/>
    <d v="2015-03-26T16:38:16"/>
    <b v="0"/>
    <n v="7"/>
    <b v="0"/>
    <s v="theater/plays"/>
    <x v="1"/>
    <x v="7"/>
    <n v="3.5128805620608898"/>
    <n v="61"/>
    <m/>
    <m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d v="2015-05-28T11:38:09"/>
    <d v="2015-04-28T11:38:09"/>
    <b v="0"/>
    <n v="2"/>
    <b v="0"/>
    <s v="theater/plays"/>
    <x v="1"/>
    <x v="7"/>
    <n v="7.5"/>
    <n v="10"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d v="2015-03-23T13:00:00"/>
    <d v="2015-02-13T12:04:53"/>
    <b v="0"/>
    <n v="1"/>
    <b v="0"/>
    <s v="theater/plays"/>
    <x v="1"/>
    <x v="7"/>
    <n v="150"/>
    <n v="10"/>
    <m/>
    <m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d v="2015-11-12T01:59:00"/>
    <d v="2015-10-20T11:35:03"/>
    <b v="0"/>
    <n v="4"/>
    <b v="0"/>
    <s v="theater/plays"/>
    <x v="1"/>
    <x v="7"/>
    <n v="4.666666666666667"/>
    <n v="37.5"/>
    <m/>
    <m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d v="2014-07-15T17:00:00"/>
    <d v="2014-06-23T17:31:45"/>
    <b v="0"/>
    <n v="6"/>
    <b v="0"/>
    <s v="theater/plays"/>
    <x v="1"/>
    <x v="7"/>
    <n v="5.5555555555555554"/>
    <n v="45"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d v="2016-07-17T05:47:48"/>
    <d v="2016-06-27T05:47:48"/>
    <b v="0"/>
    <n v="8"/>
    <b v="0"/>
    <s v="theater/plays"/>
    <x v="1"/>
    <x v="7"/>
    <n v="4.9689440993788816"/>
    <n v="100.625"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d v="2014-08-11T20:53:58"/>
    <d v="2014-07-12T21:09:15"/>
    <b v="0"/>
    <n v="14"/>
    <b v="0"/>
    <s v="theater/plays"/>
    <x v="1"/>
    <x v="7"/>
    <n v="5.5865921787709496"/>
    <n v="25.571428571428573"/>
    <m/>
    <m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d v="2015-12-17T17:05:50"/>
    <d v="2015-11-17T17:05:50"/>
    <b v="0"/>
    <n v="0"/>
    <b v="0"/>
    <s v="theater/plays"/>
    <x v="1"/>
    <x v="7"/>
    <s v="N/A"/>
    <s v="N/A"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d v="2014-09-06T00:09:04"/>
    <d v="2014-08-07T00:09:04"/>
    <b v="0"/>
    <n v="4"/>
    <b v="0"/>
    <s v="theater/plays"/>
    <x v="1"/>
    <x v="7"/>
    <n v="50"/>
    <n v="25"/>
    <m/>
    <m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d v="2014-07-03T12:02:44"/>
    <d v="2014-06-03T12:02:44"/>
    <b v="0"/>
    <n v="0"/>
    <b v="0"/>
    <s v="theater/plays"/>
    <x v="1"/>
    <x v="7"/>
    <s v="N/A"/>
    <s v="N/A"/>
    <m/>
    <m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d v="2014-07-04T22:59:00"/>
    <d v="2014-06-03T14:32:32"/>
    <b v="0"/>
    <n v="0"/>
    <b v="0"/>
    <s v="theater/plays"/>
    <x v="1"/>
    <x v="7"/>
    <s v="N/A"/>
    <s v="N/A"/>
    <m/>
    <m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d v="2014-08-10T11:45:02"/>
    <d v="2014-07-11T11:45:02"/>
    <b v="0"/>
    <n v="1"/>
    <b v="0"/>
    <s v="theater/plays"/>
    <x v="1"/>
    <x v="7"/>
    <n v="10"/>
    <n v="10"/>
    <m/>
    <m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d v="2016-10-08T04:20:39"/>
    <d v="2016-09-08T04:20:39"/>
    <b v="0"/>
    <n v="1"/>
    <b v="0"/>
    <s v="theater/plays"/>
    <x v="1"/>
    <x v="7"/>
    <n v="42.079207920792079"/>
    <n v="202"/>
    <m/>
    <m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d v="2015-07-05T17:59:00"/>
    <d v="2015-06-09T02:11:36"/>
    <b v="0"/>
    <n v="1"/>
    <b v="0"/>
    <s v="theater/plays"/>
    <x v="1"/>
    <x v="7"/>
    <n v="100"/>
    <n v="25"/>
    <m/>
    <m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d v="2016-02-16T00:59:00"/>
    <d v="2016-01-26T11:57:16"/>
    <b v="0"/>
    <n v="52"/>
    <b v="1"/>
    <s v="theater/musical"/>
    <x v="1"/>
    <x v="43"/>
    <n v="0.96599690880989186"/>
    <n v="99.538461538461533"/>
    <m/>
    <m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d v="2016-04-28T22:59:00"/>
    <d v="2016-03-28T22:03:08"/>
    <b v="0"/>
    <n v="7"/>
    <b v="1"/>
    <s v="theater/musical"/>
    <x v="1"/>
    <x v="43"/>
    <n v="0.95238095238095233"/>
    <n v="75"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d v="2015-02-10T02:59:00"/>
    <d v="2015-01-12T18:33:28"/>
    <b v="0"/>
    <n v="28"/>
    <b v="1"/>
    <s v="theater/musical"/>
    <x v="1"/>
    <x v="43"/>
    <n v="0.99552015928322546"/>
    <n v="215.25"/>
    <m/>
    <m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d v="2016-04-02T18:51:13"/>
    <d v="2016-02-02T19:51:13"/>
    <b v="0"/>
    <n v="11"/>
    <b v="1"/>
    <s v="theater/musical"/>
    <x v="1"/>
    <x v="43"/>
    <n v="0.75414781297134237"/>
    <n v="120.54545454545455"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d v="2016-10-16T16:00:00"/>
    <d v="2016-09-06T14:15:35"/>
    <b v="0"/>
    <n v="15"/>
    <b v="1"/>
    <s v="theater/musical"/>
    <x v="1"/>
    <x v="43"/>
    <n v="0.88495575221238942"/>
    <n v="37.666666666666664"/>
    <m/>
    <m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d v="2015-06-02T19:00:00"/>
    <d v="2015-05-04T14:46:40"/>
    <b v="0"/>
    <n v="30"/>
    <b v="1"/>
    <s v="theater/musical"/>
    <x v="1"/>
    <x v="43"/>
    <n v="0.96767950454809371"/>
    <n v="172.23333333333332"/>
    <m/>
    <m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d v="2014-07-25T23:59:00"/>
    <d v="2014-06-18T16:08:57"/>
    <b v="0"/>
    <n v="27"/>
    <b v="1"/>
    <s v="theater/musical"/>
    <x v="1"/>
    <x v="43"/>
    <n v="0.83333333333333337"/>
    <n v="111.11111111111111"/>
    <m/>
    <m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d v="2016-04-15T15:48:27"/>
    <d v="2016-03-16T15:48:27"/>
    <b v="0"/>
    <n v="28"/>
    <b v="1"/>
    <s v="theater/musical"/>
    <x v="1"/>
    <x v="43"/>
    <n v="0.77138849929873776"/>
    <n v="25.464285714285715"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d v="2014-06-11T14:33:18"/>
    <d v="2014-05-12T14:33:18"/>
    <b v="0"/>
    <n v="17"/>
    <b v="1"/>
    <s v="theater/musical"/>
    <x v="1"/>
    <x v="43"/>
    <n v="0.98901098901098905"/>
    <n v="267.64705882352939"/>
    <m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d v="2014-12-01T15:25:15"/>
    <d v="2014-11-11T15:25:15"/>
    <b v="0"/>
    <n v="50"/>
    <b v="1"/>
    <s v="theater/musical"/>
    <x v="1"/>
    <x v="43"/>
    <n v="0.92153765139547128"/>
    <n v="75.959999999999994"/>
    <m/>
    <m/>
  </r>
  <r>
    <n v="3758"/>
    <s v="Luigi's Ladies"/>
    <s v="LUIGI'S LADIES: an original one-woman musical comedy"/>
    <n v="1500"/>
    <n v="1535"/>
    <x v="0"/>
    <s v="US"/>
    <s v="USD"/>
    <n v="1400475600"/>
    <n v="1397819938"/>
    <d v="2014-05-19T00:00:00"/>
    <d v="2014-04-18T06:18:58"/>
    <b v="0"/>
    <n v="26"/>
    <b v="1"/>
    <s v="theater/musical"/>
    <x v="1"/>
    <x v="43"/>
    <n v="0.9771986970684039"/>
    <n v="59.03846153846154"/>
    <m/>
    <m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d v="2015-08-25T21:35:53"/>
    <d v="2015-06-26T21:35:53"/>
    <b v="0"/>
    <n v="88"/>
    <b v="1"/>
    <s v="theater/musical"/>
    <x v="1"/>
    <x v="43"/>
    <n v="0.90707678631765365"/>
    <n v="50.111022727272733"/>
    <m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d v="2014-05-05T07:36:26"/>
    <d v="2014-04-10T07:36:26"/>
    <b v="0"/>
    <n v="91"/>
    <b v="1"/>
    <s v="theater/musical"/>
    <x v="1"/>
    <x v="43"/>
    <n v="0.98994806732438811"/>
    <n v="55.502967032967035"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d v="2015-08-10T18:00:00"/>
    <d v="2015-06-18T06:12:17"/>
    <b v="0"/>
    <n v="3"/>
    <b v="1"/>
    <s v="theater/musical"/>
    <x v="1"/>
    <x v="43"/>
    <n v="1"/>
    <n v="166.66666666666666"/>
    <m/>
    <m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d v="2015-08-02T14:31:29"/>
    <d v="2015-07-08T14:31:29"/>
    <b v="0"/>
    <n v="28"/>
    <b v="1"/>
    <s v="theater/musical"/>
    <x v="1"/>
    <x v="43"/>
    <n v="0.9412650602409639"/>
    <n v="47.428571428571431"/>
    <m/>
    <m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d v="2015-04-01T12:00:26"/>
    <d v="2015-03-02T13:00:26"/>
    <b v="0"/>
    <n v="77"/>
    <b v="1"/>
    <s v="theater/musical"/>
    <x v="1"/>
    <x v="43"/>
    <n v="1"/>
    <n v="64.935064935064929"/>
    <m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d v="2016-05-28T19:36:00"/>
    <d v="2016-05-09T15:13:52"/>
    <b v="0"/>
    <n v="27"/>
    <b v="1"/>
    <s v="theater/musical"/>
    <x v="1"/>
    <x v="43"/>
    <n v="1"/>
    <n v="55.555555555555557"/>
    <m/>
    <m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d v="2014-07-30T13:38:02"/>
    <d v="2014-06-30T13:38:02"/>
    <b v="0"/>
    <n v="107"/>
    <b v="1"/>
    <s v="theater/musical"/>
    <x v="1"/>
    <x v="43"/>
    <n v="0.88139007806597836"/>
    <n v="74.224299065420567"/>
    <m/>
    <m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d v="2014-07-02T23:00:45"/>
    <d v="2014-05-28T23:00:45"/>
    <b v="0"/>
    <n v="96"/>
    <b v="1"/>
    <s v="theater/musical"/>
    <x v="1"/>
    <x v="43"/>
    <n v="0.97418317176505431"/>
    <n v="106.9271875"/>
    <m/>
    <m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d v="2015-02-28T23:59:00"/>
    <d v="2015-02-14T19:28:17"/>
    <b v="0"/>
    <n v="56"/>
    <b v="1"/>
    <s v="theater/musical"/>
    <x v="1"/>
    <x v="43"/>
    <n v="0.85653104925053536"/>
    <n v="41.696428571428569"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d v="2014-06-12T12:28:10"/>
    <d v="2014-05-13T12:28:10"/>
    <b v="0"/>
    <n v="58"/>
    <b v="1"/>
    <s v="theater/musical"/>
    <x v="1"/>
    <x v="43"/>
    <n v="0.92891263808866942"/>
    <n v="74.243275862068955"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d v="2016-04-15T09:21:19"/>
    <d v="2016-03-16T09:21:19"/>
    <b v="0"/>
    <n v="15"/>
    <b v="1"/>
    <s v="theater/musical"/>
    <x v="1"/>
    <x v="43"/>
    <n v="1"/>
    <n v="73.333333333333329"/>
    <m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d v="2015-06-13T17:20:10"/>
    <d v="2015-05-14T17:20:10"/>
    <b v="0"/>
    <n v="20"/>
    <b v="1"/>
    <s v="theater/musical"/>
    <x v="1"/>
    <x v="43"/>
    <n v="1"/>
    <n v="100"/>
    <m/>
    <m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d v="2016-05-17T19:00:00"/>
    <d v="2016-05-03T15:34:12"/>
    <b v="0"/>
    <n v="38"/>
    <b v="1"/>
    <s v="theater/musical"/>
    <x v="1"/>
    <x v="43"/>
    <n v="0.68493150684931503"/>
    <n v="38.421052631578945"/>
    <m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d v="2016-11-29T01:00:00"/>
    <d v="2016-11-08T09:48:26"/>
    <b v="0"/>
    <n v="33"/>
    <b v="1"/>
    <s v="theater/musical"/>
    <x v="1"/>
    <x v="43"/>
    <n v="0.90744101633393826"/>
    <n v="166.96969696969697"/>
    <m/>
    <m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d v="2016-11-14T21:08:00"/>
    <d v="2016-10-12T19:07:27"/>
    <b v="0"/>
    <n v="57"/>
    <b v="1"/>
    <s v="theater/musical"/>
    <x v="1"/>
    <x v="43"/>
    <n v="0.92421441774491686"/>
    <n v="94.912280701754383"/>
    <m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d v="2015-04-09T14:00:55"/>
    <d v="2015-03-24T14:00:55"/>
    <b v="0"/>
    <n v="25"/>
    <b v="1"/>
    <s v="theater/musical"/>
    <x v="1"/>
    <x v="43"/>
    <n v="1"/>
    <n v="100"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d v="2015-04-08T23:00:00"/>
    <d v="2015-03-12T17:37:23"/>
    <b v="0"/>
    <n v="14"/>
    <b v="1"/>
    <s v="theater/musical"/>
    <x v="1"/>
    <x v="43"/>
    <n v="0.99750623441396513"/>
    <n v="143.21428571428572"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d v="2014-07-31T20:00:00"/>
    <d v="2014-06-24T03:49:38"/>
    <b v="0"/>
    <n v="94"/>
    <b v="1"/>
    <s v="theater/musical"/>
    <x v="1"/>
    <x v="43"/>
    <n v="0.93709734098629494"/>
    <n v="90.819148936170208"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d v="2014-09-26T23:00:00"/>
    <d v="2014-09-04T21:40:21"/>
    <b v="0"/>
    <n v="59"/>
    <b v="1"/>
    <s v="theater/musical"/>
    <x v="1"/>
    <x v="43"/>
    <n v="0.6983240223463687"/>
    <n v="48.542372881355931"/>
    <m/>
    <m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d v="2015-02-14T14:39:40"/>
    <d v="2014-12-16T14:39:40"/>
    <b v="0"/>
    <n v="36"/>
    <b v="1"/>
    <s v="theater/musical"/>
    <x v="1"/>
    <x v="43"/>
    <n v="0.95200317334391116"/>
    <n v="70.027777777777771"/>
    <m/>
    <m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d v="2016-03-26T11:39:00"/>
    <d v="2016-02-25T12:39:00"/>
    <b v="0"/>
    <n v="115"/>
    <b v="1"/>
    <s v="theater/musical"/>
    <x v="1"/>
    <x v="43"/>
    <n v="0.96172340834775916"/>
    <n v="135.62608695652173"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d v="2015-07-13T15:06:00"/>
    <d v="2015-06-11T00:16:25"/>
    <b v="0"/>
    <n v="30"/>
    <b v="1"/>
    <s v="theater/musical"/>
    <x v="1"/>
    <x v="43"/>
    <n v="0.83333333333333337"/>
    <n v="100"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d v="2014-09-08T16:11:25"/>
    <d v="2014-08-14T16:11:25"/>
    <b v="0"/>
    <n v="52"/>
    <b v="1"/>
    <s v="theater/musical"/>
    <x v="1"/>
    <x v="43"/>
    <n v="0.91185410334346506"/>
    <n v="94.90384615384616"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d v="2016-07-24T18:00:00"/>
    <d v="2016-06-25T15:41:37"/>
    <b v="0"/>
    <n v="27"/>
    <b v="1"/>
    <s v="theater/musical"/>
    <x v="1"/>
    <x v="43"/>
    <n v="0.98280098280098283"/>
    <n v="75.370370370370367"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d v="2016-03-15T11:00:00"/>
    <d v="2016-02-19T22:22:00"/>
    <b v="0"/>
    <n v="24"/>
    <b v="1"/>
    <s v="theater/musical"/>
    <x v="1"/>
    <x v="43"/>
    <n v="0.77569489334195219"/>
    <n v="64.458333333333329"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d v="2016-07-10T18:32:12"/>
    <d v="2016-06-10T18:32:12"/>
    <b v="0"/>
    <n v="10"/>
    <b v="1"/>
    <s v="theater/musical"/>
    <x v="1"/>
    <x v="43"/>
    <n v="0.86956521739130432"/>
    <n v="115"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d v="2016-08-02T05:03:00"/>
    <d v="2016-06-27T10:19:29"/>
    <b v="0"/>
    <n v="30"/>
    <b v="1"/>
    <s v="theater/musical"/>
    <x v="1"/>
    <x v="43"/>
    <n v="0.66334991708126034"/>
    <n v="100.5"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d v="2016-05-26T19:54:35"/>
    <d v="2016-04-26T19:54:35"/>
    <b v="0"/>
    <n v="71"/>
    <b v="1"/>
    <s v="theater/musical"/>
    <x v="1"/>
    <x v="43"/>
    <n v="0.9011715229798738"/>
    <n v="93.774647887323937"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d v="2015-07-10T22:59:00"/>
    <d v="2015-06-12T07:50:06"/>
    <b v="0"/>
    <n v="10"/>
    <b v="1"/>
    <s v="theater/musical"/>
    <x v="1"/>
    <x v="43"/>
    <n v="0.9971509971509972"/>
    <n v="35.1"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d v="2015-12-23T11:18:00"/>
    <d v="2015-11-25T11:41:59"/>
    <b v="0"/>
    <n v="1"/>
    <b v="0"/>
    <s v="theater/musical"/>
    <x v="1"/>
    <x v="43"/>
    <n v="150"/>
    <n v="500"/>
    <m/>
    <m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d v="2015-06-15T14:10:18"/>
    <d v="2015-05-14T14:10:18"/>
    <b v="0"/>
    <n v="4"/>
    <b v="0"/>
    <s v="theater/musical"/>
    <x v="1"/>
    <x v="43"/>
    <n v="30.603448275862068"/>
    <n v="29"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d v="2016-11-22T12:00:23"/>
    <d v="2016-10-23T11:00:23"/>
    <b v="0"/>
    <n v="0"/>
    <b v="0"/>
    <s v="theater/musical"/>
    <x v="1"/>
    <x v="43"/>
    <s v="N/A"/>
    <s v="N/A"/>
    <m/>
    <m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d v="2014-07-06T11:36:32"/>
    <d v="2014-05-07T11:36:32"/>
    <b v="0"/>
    <n v="0"/>
    <b v="0"/>
    <s v="theater/musical"/>
    <x v="1"/>
    <x v="43"/>
    <s v="N/A"/>
    <s v="N/A"/>
    <m/>
    <m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d v="2015-07-15T05:43:42"/>
    <d v="2015-06-15T05:43:42"/>
    <b v="0"/>
    <n v="2"/>
    <b v="0"/>
    <s v="theater/musical"/>
    <x v="1"/>
    <x v="43"/>
    <n v="357.14285714285717"/>
    <n v="17.5"/>
    <m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d v="2014-12-16T17:32:09"/>
    <d v="2014-11-25T17:32:09"/>
    <b v="0"/>
    <n v="24"/>
    <b v="0"/>
    <s v="theater/musical"/>
    <x v="1"/>
    <x v="43"/>
    <n v="1.6762452107279693"/>
    <n v="174"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d v="2015-06-07T08:55:54"/>
    <d v="2015-05-08T08:55:54"/>
    <b v="0"/>
    <n v="1"/>
    <b v="0"/>
    <s v="theater/musical"/>
    <x v="1"/>
    <x v="43"/>
    <n v="100"/>
    <n v="50"/>
    <m/>
    <m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d v="2015-08-28T17:30:00"/>
    <d v="2015-07-16T05:28:10"/>
    <b v="0"/>
    <n v="2"/>
    <b v="0"/>
    <s v="theater/musical"/>
    <x v="1"/>
    <x v="43"/>
    <n v="60"/>
    <n v="5"/>
    <m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d v="2017-01-13T19:42:36"/>
    <d v="2016-11-14T19:42:36"/>
    <b v="0"/>
    <n v="1"/>
    <b v="0"/>
    <s v="theater/musical"/>
    <x v="1"/>
    <x v="43"/>
    <n v="22500"/>
    <n v="1"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d v="2015-04-20T16:09:25"/>
    <d v="2015-03-21T16:09:25"/>
    <b v="0"/>
    <n v="37"/>
    <b v="0"/>
    <s v="theater/musical"/>
    <x v="1"/>
    <x v="43"/>
    <n v="1.1152416356877324"/>
    <n v="145.40540540540542"/>
    <m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d v="2014-08-10T12:20:48"/>
    <d v="2014-07-11T12:20:48"/>
    <b v="0"/>
    <n v="5"/>
    <b v="0"/>
    <s v="theater/musical"/>
    <x v="1"/>
    <x v="43"/>
    <n v="68.292682926829272"/>
    <n v="205"/>
    <m/>
    <m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d v="2016-03-11T17:20:43"/>
    <d v="2016-02-10T17:20:43"/>
    <b v="0"/>
    <n v="4"/>
    <b v="0"/>
    <s v="theater/musical"/>
    <x v="1"/>
    <x v="43"/>
    <n v="24.875621890547265"/>
    <n v="100.5"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d v="2015-01-10T23:59:00"/>
    <d v="2014-12-09T12:41:23"/>
    <b v="0"/>
    <n v="16"/>
    <b v="0"/>
    <s v="theater/musical"/>
    <x v="1"/>
    <x v="43"/>
    <n v="24.971623155505107"/>
    <n v="55.0625"/>
    <m/>
    <m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d v="2015-01-02T11:13:36"/>
    <d v="2014-12-02T11:13:36"/>
    <b v="0"/>
    <n v="9"/>
    <b v="0"/>
    <s v="theater/musical"/>
    <x v="1"/>
    <x v="43"/>
    <n v="11.737089201877934"/>
    <n v="47.333333333333336"/>
    <m/>
    <m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d v="2015-10-21T22:01:46"/>
    <d v="2015-09-21T22:01:46"/>
    <b v="0"/>
    <n v="0"/>
    <b v="0"/>
    <s v="theater/musical"/>
    <x v="1"/>
    <x v="43"/>
    <s v="N/A"/>
    <s v="N/A"/>
    <m/>
    <m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d v="2016-03-04T18:19:28"/>
    <d v="2016-02-03T18:19:28"/>
    <b v="0"/>
    <n v="40"/>
    <b v="0"/>
    <s v="theater/musical"/>
    <x v="1"/>
    <x v="43"/>
    <n v="5.0890585241730282"/>
    <n v="58.95"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d v="2016-07-31T02:00:00"/>
    <d v="2016-06-05T19:13:44"/>
    <b v="0"/>
    <n v="0"/>
    <b v="0"/>
    <s v="theater/musical"/>
    <x v="1"/>
    <x v="43"/>
    <s v="N/A"/>
    <s v="N/A"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d v="2014-09-27T16:17:20"/>
    <d v="2014-07-29T16:17:20"/>
    <b v="0"/>
    <n v="2"/>
    <b v="0"/>
    <s v="theater/musical"/>
    <x v="1"/>
    <x v="43"/>
    <n v="50000"/>
    <n v="1.5"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d v="2014-06-29T01:13:01"/>
    <d v="2014-06-09T01:13:01"/>
    <b v="0"/>
    <n v="1"/>
    <b v="0"/>
    <s v="theater/musical"/>
    <x v="1"/>
    <x v="43"/>
    <n v="1500"/>
    <n v="5"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d v="2015-04-03T16:48:59"/>
    <d v="2015-03-27T16:48:59"/>
    <b v="0"/>
    <n v="9"/>
    <b v="0"/>
    <s v="theater/musical"/>
    <x v="1"/>
    <x v="43"/>
    <n v="3.2967032967032965"/>
    <n v="50.555555555555557"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d v="2015-04-25T04:53:39"/>
    <d v="2015-02-24T05:53:39"/>
    <b v="0"/>
    <n v="24"/>
    <b v="1"/>
    <s v="theater/plays"/>
    <x v="1"/>
    <x v="7"/>
    <n v="1"/>
    <n v="41.666666666666664"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d v="2014-07-30T18:00:00"/>
    <d v="2014-06-10T07:38:27"/>
    <b v="0"/>
    <n v="38"/>
    <b v="1"/>
    <s v="theater/plays"/>
    <x v="1"/>
    <x v="7"/>
    <n v="0.98765432098765427"/>
    <n v="53.289473684210527"/>
    <m/>
    <m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d v="2015-03-21T14:22:38"/>
    <d v="2015-02-19T15:22:38"/>
    <b v="0"/>
    <n v="26"/>
    <b v="1"/>
    <s v="theater/plays"/>
    <x v="1"/>
    <x v="7"/>
    <n v="0.8214676889375685"/>
    <n v="70.230769230769226"/>
    <m/>
    <m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d v="2016-05-31T06:00:00"/>
    <d v="2016-04-27T10:02:53"/>
    <b v="0"/>
    <n v="19"/>
    <b v="1"/>
    <s v="theater/plays"/>
    <x v="1"/>
    <x v="7"/>
    <n v="0.30303030303030304"/>
    <n v="43.421052631578945"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d v="2015-05-31T22:59:00"/>
    <d v="2015-04-15T13:01:48"/>
    <b v="0"/>
    <n v="11"/>
    <b v="1"/>
    <s v="theater/plays"/>
    <x v="1"/>
    <x v="7"/>
    <n v="0.91282519397535367"/>
    <n v="199.18181818181819"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d v="2016-06-14T16:43:00"/>
    <d v="2016-05-07T01:37:01"/>
    <b v="0"/>
    <n v="27"/>
    <b v="1"/>
    <s v="theater/plays"/>
    <x v="1"/>
    <x v="7"/>
    <n v="0.99057071023919929"/>
    <n v="78.518148148148143"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d v="2015-03-31T22:59:00"/>
    <d v="2015-02-23T16:41:52"/>
    <b v="0"/>
    <n v="34"/>
    <b v="1"/>
    <s v="theater/plays"/>
    <x v="1"/>
    <x v="7"/>
    <n v="0.71360608943862991"/>
    <n v="61.823529411764703"/>
    <m/>
    <m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d v="2015-08-20T18:00:00"/>
    <d v="2015-07-22T01:14:17"/>
    <b v="0"/>
    <n v="20"/>
    <b v="1"/>
    <s v="theater/plays"/>
    <x v="1"/>
    <x v="7"/>
    <n v="0.99999000009999905"/>
    <n v="50.000500000000002"/>
    <m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d v="2014-07-17T11:33:43"/>
    <d v="2014-06-17T11:33:43"/>
    <b v="0"/>
    <n v="37"/>
    <b v="1"/>
    <s v="theater/plays"/>
    <x v="1"/>
    <x v="7"/>
    <n v="0.83865881682014121"/>
    <n v="48.339729729729726"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d v="2015-10-23T22:59:00"/>
    <d v="2015-10-07T11:43:36"/>
    <b v="0"/>
    <n v="20"/>
    <b v="1"/>
    <s v="theater/plays"/>
    <x v="1"/>
    <x v="7"/>
    <n v="0.93240093240093236"/>
    <n v="107.25"/>
    <m/>
    <m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d v="2015-03-12T14:13:02"/>
    <d v="2015-02-10T15:13:02"/>
    <b v="0"/>
    <n v="10"/>
    <b v="1"/>
    <s v="theater/plays"/>
    <x v="1"/>
    <x v="7"/>
    <n v="0.43859649122807015"/>
    <n v="57"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d v="2015-07-17T16:02:00"/>
    <d v="2015-06-29T00:01:44"/>
    <b v="0"/>
    <n v="26"/>
    <b v="1"/>
    <s v="theater/plays"/>
    <x v="1"/>
    <x v="7"/>
    <n v="0.93984962406015038"/>
    <n v="40.92307692307692"/>
    <m/>
    <m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d v="2015-07-05T10:38:37"/>
    <d v="2015-06-05T10:38:37"/>
    <b v="0"/>
    <n v="20"/>
    <b v="1"/>
    <s v="theater/plays"/>
    <x v="1"/>
    <x v="7"/>
    <n v="0.69767441860465118"/>
    <n v="21.5"/>
    <m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d v="2016-01-03T23:20:07"/>
    <d v="2015-12-02T23:20:07"/>
    <b v="0"/>
    <n v="46"/>
    <b v="1"/>
    <s v="theater/plays"/>
    <x v="1"/>
    <x v="7"/>
    <n v="0.95654550423613005"/>
    <n v="79.543478260869563"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d v="2016-01-19T17:59:00"/>
    <d v="2015-11-21T15:06:57"/>
    <b v="0"/>
    <n v="76"/>
    <b v="1"/>
    <s v="theater/plays"/>
    <x v="1"/>
    <x v="7"/>
    <n v="0.90892564988183966"/>
    <n v="72.381578947368425"/>
    <m/>
    <m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d v="2015-07-19T22:59:00"/>
    <d v="2015-06-15T16:50:44"/>
    <b v="0"/>
    <n v="41"/>
    <b v="1"/>
    <s v="theater/plays"/>
    <x v="1"/>
    <x v="7"/>
    <n v="0.94339622641509435"/>
    <n v="64.634146341463421"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d v="2016-08-01T08:41:00"/>
    <d v="2016-07-20T10:01:43"/>
    <b v="0"/>
    <n v="7"/>
    <b v="1"/>
    <s v="theater/plays"/>
    <x v="1"/>
    <x v="7"/>
    <n v="0.92592592592592593"/>
    <n v="38.571428571428569"/>
    <m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d v="2015-06-16T20:40:14"/>
    <d v="2015-05-26T20:40:14"/>
    <b v="0"/>
    <n v="49"/>
    <b v="1"/>
    <s v="theater/plays"/>
    <x v="1"/>
    <x v="7"/>
    <n v="0.94858660595712385"/>
    <n v="107.57142857142857"/>
    <m/>
    <m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d v="2015-05-07T05:09:54"/>
    <d v="2015-04-07T05:09:54"/>
    <b v="0"/>
    <n v="26"/>
    <b v="1"/>
    <s v="theater/plays"/>
    <x v="1"/>
    <x v="7"/>
    <n v="0.83916083916083917"/>
    <n v="27.5"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d v="2015-03-26T19:00:00"/>
    <d v="2015-01-30T17:16:41"/>
    <b v="0"/>
    <n v="65"/>
    <b v="1"/>
    <s v="theater/plays"/>
    <x v="1"/>
    <x v="7"/>
    <n v="0.65502183406113534"/>
    <n v="70.461538461538467"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d v="2014-12-31T08:39:47"/>
    <d v="2014-11-01T07:39:47"/>
    <b v="0"/>
    <n v="28"/>
    <b v="1"/>
    <s v="theater/plays"/>
    <x v="1"/>
    <x v="7"/>
    <n v="1"/>
    <n v="178.57142857142858"/>
    <m/>
    <m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d v="2016-08-31T15:46:11"/>
    <d v="2016-08-11T15:46:11"/>
    <b v="0"/>
    <n v="8"/>
    <b v="1"/>
    <s v="theater/plays"/>
    <x v="1"/>
    <x v="7"/>
    <n v="0.99800399201596801"/>
    <n v="62.625"/>
    <m/>
    <m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d v="2016-05-27T12:46:51"/>
    <d v="2016-05-13T12:46:51"/>
    <b v="0"/>
    <n v="3"/>
    <b v="1"/>
    <s v="theater/plays"/>
    <x v="1"/>
    <x v="7"/>
    <n v="0.44444444444444442"/>
    <n v="75"/>
    <m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d v="2014-11-05T16:22:25"/>
    <d v="2014-10-15T15:22:25"/>
    <b v="0"/>
    <n v="9"/>
    <b v="1"/>
    <s v="theater/plays"/>
    <x v="1"/>
    <x v="7"/>
    <n v="0.94320046782743205"/>
    <n v="58.901111111111113"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d v="2016-02-19T21:45:35"/>
    <d v="2016-01-05T21:45:35"/>
    <b v="0"/>
    <n v="9"/>
    <b v="1"/>
    <s v="theater/plays"/>
    <x v="1"/>
    <x v="7"/>
    <n v="0.95541401273885351"/>
    <n v="139.55555555555554"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d v="2014-12-01T14:09:00"/>
    <d v="2014-11-20T15:56:12"/>
    <b v="0"/>
    <n v="20"/>
    <b v="1"/>
    <s v="theater/plays"/>
    <x v="1"/>
    <x v="7"/>
    <n v="0.8571428571428571"/>
    <n v="70"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d v="2015-06-18T05:41:07"/>
    <d v="2015-05-19T05:41:07"/>
    <b v="0"/>
    <n v="57"/>
    <b v="1"/>
    <s v="theater/plays"/>
    <x v="1"/>
    <x v="7"/>
    <n v="0.9171507184347294"/>
    <n v="57.385964912280699"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d v="2016-04-21T17:36:48"/>
    <d v="2016-03-31T17:36:48"/>
    <b v="0"/>
    <n v="8"/>
    <b v="1"/>
    <s v="theater/plays"/>
    <x v="1"/>
    <x v="7"/>
    <n v="0.625"/>
    <n v="40"/>
    <m/>
    <m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d v="2016-08-02T23:09:00"/>
    <d v="2016-07-02T17:14:12"/>
    <b v="0"/>
    <n v="14"/>
    <b v="1"/>
    <s v="theater/plays"/>
    <x v="1"/>
    <x v="7"/>
    <n v="0.88888888888888884"/>
    <n v="64.285714285714292"/>
    <m/>
    <m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d v="2015-07-03T13:22:38"/>
    <d v="2015-05-28T13:22:38"/>
    <b v="0"/>
    <n v="17"/>
    <b v="1"/>
    <s v="theater/plays"/>
    <x v="1"/>
    <x v="7"/>
    <n v="0.97943192948090108"/>
    <n v="120.11764705882354"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d v="2015-05-22T12:03:29"/>
    <d v="2015-04-22T12:03:29"/>
    <b v="0"/>
    <n v="100"/>
    <b v="1"/>
    <s v="theater/plays"/>
    <x v="1"/>
    <x v="7"/>
    <n v="0.99182734269618344"/>
    <n v="1008.24"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d v="2015-07-29T22:25:24"/>
    <d v="2015-05-30T22:25:24"/>
    <b v="0"/>
    <n v="32"/>
    <b v="1"/>
    <s v="theater/plays"/>
    <x v="1"/>
    <x v="7"/>
    <n v="0.98765432098765427"/>
    <n v="63.28125"/>
    <m/>
    <m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d v="2016-03-28T10:50:29"/>
    <d v="2016-03-03T11:50:29"/>
    <b v="0"/>
    <n v="3"/>
    <b v="1"/>
    <s v="theater/plays"/>
    <x v="1"/>
    <x v="7"/>
    <n v="1.5384615384615385E-2"/>
    <n v="21.666666666666668"/>
    <m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d v="2014-07-20T13:51:27"/>
    <d v="2014-05-21T13:51:27"/>
    <b v="1"/>
    <n v="34"/>
    <b v="0"/>
    <s v="theater/plays"/>
    <x v="1"/>
    <x v="7"/>
    <n v="11.467889908256881"/>
    <n v="25.647058823529413"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d v="2014-05-11T06:50:52"/>
    <d v="2014-04-11T06:50:52"/>
    <b v="1"/>
    <n v="23"/>
    <b v="0"/>
    <s v="theater/plays"/>
    <x v="1"/>
    <x v="7"/>
    <n v="4.557885141294439"/>
    <n v="47.695652173913047"/>
    <m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d v="2014-05-31T20:44:24"/>
    <d v="2014-05-06T20:44:24"/>
    <b v="1"/>
    <n v="19"/>
    <b v="0"/>
    <s v="theater/plays"/>
    <x v="1"/>
    <x v="7"/>
    <n v="4.694835680751174"/>
    <n v="56.05263157894737"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d v="2014-06-03T01:59:00"/>
    <d v="2014-05-07T09:48:54"/>
    <b v="1"/>
    <n v="50"/>
    <b v="0"/>
    <s v="theater/plays"/>
    <x v="1"/>
    <x v="7"/>
    <n v="2.4102311854402361"/>
    <n v="81.319999999999993"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d v="2015-10-01T10:02:54"/>
    <d v="2015-09-01T10:02:54"/>
    <b v="1"/>
    <n v="12"/>
    <b v="0"/>
    <s v="theater/plays"/>
    <x v="1"/>
    <x v="7"/>
    <n v="47.505938242280287"/>
    <n v="70.166666666666671"/>
    <m/>
    <m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d v="2014-10-04T01:59:00"/>
    <d v="2014-09-03T00:19:02"/>
    <b v="1"/>
    <n v="8"/>
    <b v="0"/>
    <s v="theater/plays"/>
    <x v="1"/>
    <x v="7"/>
    <n v="37.037037037037038"/>
    <n v="23.625"/>
    <m/>
    <m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d v="2015-07-19T00:23:11"/>
    <d v="2015-06-04T00:23:11"/>
    <b v="1"/>
    <n v="9"/>
    <b v="0"/>
    <s v="theater/plays"/>
    <x v="1"/>
    <x v="7"/>
    <n v="6.1873895109015908"/>
    <n v="188.55555555555554"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d v="2015-10-18T14:36:29"/>
    <d v="2015-09-18T14:36:29"/>
    <b v="1"/>
    <n v="43"/>
    <b v="0"/>
    <s v="theater/plays"/>
    <x v="1"/>
    <x v="7"/>
    <n v="6.1061531235321747"/>
    <n v="49.511627906976742"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d v="2015-06-11T13:24:44"/>
    <d v="2015-05-12T13:24:44"/>
    <b v="1"/>
    <n v="28"/>
    <b v="0"/>
    <s v="theater/plays"/>
    <x v="1"/>
    <x v="7"/>
    <n v="14.19782300047326"/>
    <n v="75.464285714285708"/>
    <m/>
    <m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d v="2014-12-31T21:59:03"/>
    <d v="2014-12-01T21:59:03"/>
    <b v="1"/>
    <n v="4"/>
    <b v="0"/>
    <s v="theater/plays"/>
    <x v="1"/>
    <x v="7"/>
    <n v="26.315789473684209"/>
    <n v="9.5"/>
    <m/>
    <m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d v="2015-07-17T05:32:59"/>
    <d v="2015-06-17T05:32:59"/>
    <b v="1"/>
    <n v="24"/>
    <b v="0"/>
    <s v="theater/plays"/>
    <x v="1"/>
    <x v="7"/>
    <n v="2.9342723004694835"/>
    <n v="35.5"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d v="2015-03-26T22:34:36"/>
    <d v="2015-03-01T23:34:36"/>
    <b v="0"/>
    <n v="2"/>
    <b v="0"/>
    <s v="theater/plays"/>
    <x v="1"/>
    <x v="7"/>
    <n v="500"/>
    <n v="10"/>
    <m/>
    <m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d v="2014-09-01T15:09:38"/>
    <d v="2014-07-28T15:09:38"/>
    <b v="0"/>
    <n v="2"/>
    <b v="0"/>
    <s v="theater/plays"/>
    <x v="1"/>
    <x v="7"/>
    <n v="3846.1538461538462"/>
    <n v="13"/>
    <m/>
    <m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d v="2015-05-09T16:14:18"/>
    <d v="2015-04-09T16:14:18"/>
    <b v="0"/>
    <n v="20"/>
    <b v="0"/>
    <s v="theater/plays"/>
    <x v="1"/>
    <x v="7"/>
    <n v="6.1521252796420578"/>
    <n v="89.4"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d v="2015-03-26T17:17:51"/>
    <d v="2015-02-24T18:17:51"/>
    <b v="0"/>
    <n v="1"/>
    <b v="0"/>
    <s v="theater/plays"/>
    <x v="1"/>
    <x v="7"/>
    <n v="40"/>
    <n v="25"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d v="2015-03-08T11:50:03"/>
    <d v="2015-02-06T12:50:03"/>
    <b v="0"/>
    <n v="1"/>
    <b v="0"/>
    <s v="theater/plays"/>
    <x v="1"/>
    <x v="7"/>
    <n v="5000"/>
    <n v="1"/>
    <m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d v="2014-08-01T12:12:00"/>
    <d v="2014-07-09T12:41:30"/>
    <b v="0"/>
    <n v="4"/>
    <b v="0"/>
    <s v="theater/plays"/>
    <x v="1"/>
    <x v="7"/>
    <n v="19.23076923076923"/>
    <n v="65"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d v="2015-05-22T16:00:00"/>
    <d v="2015-05-04T05:20:44"/>
    <b v="0"/>
    <n v="1"/>
    <b v="0"/>
    <s v="theater/plays"/>
    <x v="1"/>
    <x v="7"/>
    <n v="50"/>
    <n v="10"/>
    <m/>
    <m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d v="2014-06-25T16:00:00"/>
    <d v="2014-05-30T16:26:47"/>
    <b v="0"/>
    <n v="1"/>
    <b v="0"/>
    <s v="theater/plays"/>
    <x v="1"/>
    <x v="7"/>
    <n v="2500"/>
    <n v="1"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d v="2014-08-12T10:51:50"/>
    <d v="2014-07-13T10:51:50"/>
    <b v="0"/>
    <n v="13"/>
    <b v="0"/>
    <s v="theater/plays"/>
    <x v="1"/>
    <x v="7"/>
    <n v="5.6603773584905657"/>
    <n v="81.538461538461533"/>
    <m/>
    <m/>
  </r>
  <r>
    <n v="3861"/>
    <s v="READY OR NOT HERE I COME"/>
    <s v="THE COMING OF THE LORD!"/>
    <n v="2000"/>
    <n v="100"/>
    <x v="2"/>
    <s v="US"/>
    <s v="USD"/>
    <n v="1415828820"/>
    <n v="1412258977"/>
    <d v="2014-11-12T16:47:00"/>
    <d v="2014-10-02T09:09:37"/>
    <b v="0"/>
    <n v="1"/>
    <b v="0"/>
    <s v="theater/plays"/>
    <x v="1"/>
    <x v="7"/>
    <n v="20"/>
    <n v="100"/>
    <m/>
    <m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d v="2016-09-12T11:59:00"/>
    <d v="2016-08-29T01:15:56"/>
    <b v="0"/>
    <n v="1"/>
    <b v="0"/>
    <s v="theater/plays"/>
    <x v="1"/>
    <x v="7"/>
    <n v="7500"/>
    <n v="1"/>
    <m/>
    <m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d v="2015-11-05T11:11:45"/>
    <d v="2015-09-06T10:11:45"/>
    <b v="0"/>
    <n v="0"/>
    <b v="0"/>
    <s v="theater/plays"/>
    <x v="1"/>
    <x v="7"/>
    <s v="N/A"/>
    <s v="N/A"/>
    <m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d v="2015-11-17T17:24:14"/>
    <d v="2015-10-18T16:24:14"/>
    <b v="0"/>
    <n v="3"/>
    <b v="0"/>
    <s v="theater/plays"/>
    <x v="1"/>
    <x v="7"/>
    <n v="83.333333333333329"/>
    <n v="20"/>
    <m/>
    <m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d v="2014-08-30T00:30:00"/>
    <d v="2014-07-21T10:38:18"/>
    <b v="0"/>
    <n v="14"/>
    <b v="0"/>
    <s v="theater/plays"/>
    <x v="1"/>
    <x v="7"/>
    <n v="3.7123076923076921"/>
    <n v="46.428571428571431"/>
    <m/>
    <m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d v="2016-03-22T22:29:00"/>
    <d v="2016-02-02T17:43:41"/>
    <b v="0"/>
    <n v="2"/>
    <b v="0"/>
    <s v="theater/plays"/>
    <x v="1"/>
    <x v="7"/>
    <n v="181.81818181818181"/>
    <n v="5.5"/>
    <m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d v="2016-06-18T14:32:19"/>
    <d v="2016-05-19T14:32:19"/>
    <b v="0"/>
    <n v="5"/>
    <b v="0"/>
    <s v="theater/plays"/>
    <x v="1"/>
    <x v="7"/>
    <n v="7.9681274900398407"/>
    <n v="50.2"/>
    <m/>
    <m/>
  </r>
  <r>
    <n v="3868"/>
    <s v="1000 words (Canceled)"/>
    <s v="New collection of music by Scott Evan Davis!"/>
    <n v="5000"/>
    <n v="10"/>
    <x v="1"/>
    <s v="GB"/>
    <s v="GBP"/>
    <n v="1410191405"/>
    <n v="1408031405"/>
    <d v="2014-09-08T10:50:05"/>
    <d v="2014-08-14T10:50:05"/>
    <b v="0"/>
    <n v="1"/>
    <b v="0"/>
    <s v="theater/musical"/>
    <x v="1"/>
    <x v="43"/>
    <n v="500"/>
    <n v="10"/>
    <m/>
    <m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d v="2015-03-13T22:11:00"/>
    <d v="2015-02-12T12:23:12"/>
    <b v="0"/>
    <n v="15"/>
    <b v="0"/>
    <s v="theater/musical"/>
    <x v="1"/>
    <x v="43"/>
    <n v="29.006637168141594"/>
    <n v="30.133333333333333"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d v="2014-07-02T23:07:58"/>
    <d v="2014-06-02T23:07:58"/>
    <b v="0"/>
    <n v="10"/>
    <b v="0"/>
    <s v="theater/musical"/>
    <x v="1"/>
    <x v="43"/>
    <n v="6.666666666666667"/>
    <n v="150"/>
    <m/>
    <m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d v="2017-03-29T12:44:10"/>
    <d v="2017-01-28T13:44:10"/>
    <b v="0"/>
    <n v="3"/>
    <b v="0"/>
    <s v="theater/musical"/>
    <x v="1"/>
    <x v="43"/>
    <n v="37.5"/>
    <n v="13.333333333333334"/>
    <m/>
    <m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d v="2015-08-13T22:29:56"/>
    <d v="2015-06-24T22:29:56"/>
    <b v="0"/>
    <n v="0"/>
    <b v="0"/>
    <s v="theater/musical"/>
    <x v="1"/>
    <x v="43"/>
    <s v="N/A"/>
    <s v="N/A"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d v="2015-10-08T11:42:15"/>
    <d v="2015-09-08T11:42:15"/>
    <b v="0"/>
    <n v="0"/>
    <b v="0"/>
    <s v="theater/musical"/>
    <x v="1"/>
    <x v="43"/>
    <s v="N/A"/>
    <s v="N/A"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d v="2015-01-23T20:00:00"/>
    <d v="2015-01-02T19:23:42"/>
    <b v="0"/>
    <n v="0"/>
    <b v="0"/>
    <s v="theater/musical"/>
    <x v="1"/>
    <x v="43"/>
    <s v="N/A"/>
    <s v="N/A"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d v="2016-09-03T05:00:00"/>
    <d v="2016-09-02T03:19:25"/>
    <b v="0"/>
    <n v="0"/>
    <b v="0"/>
    <s v="theater/musical"/>
    <x v="1"/>
    <x v="43"/>
    <s v="N/A"/>
    <s v="N/A"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d v="2016-02-02T09:58:48"/>
    <d v="2016-01-03T09:58:48"/>
    <b v="0"/>
    <n v="46"/>
    <b v="0"/>
    <s v="theater/musical"/>
    <x v="1"/>
    <x v="43"/>
    <n v="1.8941233608547838"/>
    <n v="44.760869565217391"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d v="2016-12-08T11:15:52"/>
    <d v="2016-11-08T11:15:52"/>
    <b v="0"/>
    <n v="14"/>
    <b v="0"/>
    <s v="theater/musical"/>
    <x v="1"/>
    <x v="43"/>
    <n v="20.145044319097501"/>
    <n v="88.642857142857139"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d v="2015-06-29T22:59:00"/>
    <d v="2015-05-30T14:39:06"/>
    <b v="0"/>
    <n v="1"/>
    <b v="0"/>
    <s v="theater/musical"/>
    <x v="1"/>
    <x v="43"/>
    <n v="1800"/>
    <n v="10"/>
    <m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d v="2015-01-25T15:39:56"/>
    <d v="2014-12-26T15:39:56"/>
    <b v="0"/>
    <n v="0"/>
    <b v="0"/>
    <s v="theater/musical"/>
    <x v="1"/>
    <x v="43"/>
    <s v="N/A"/>
    <s v="N/A"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d v="2014-07-30T18:00:00"/>
    <d v="2014-06-25T14:33:40"/>
    <b v="0"/>
    <n v="17"/>
    <b v="0"/>
    <s v="theater/musical"/>
    <x v="1"/>
    <x v="43"/>
    <n v="7.6530612244897958"/>
    <n v="57.647058823529413"/>
    <m/>
    <m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d v="2017-02-19T19:26:39"/>
    <d v="2017-01-20T19:26:39"/>
    <b v="0"/>
    <n v="1"/>
    <b v="0"/>
    <s v="theater/musical"/>
    <x v="1"/>
    <x v="43"/>
    <n v="20"/>
    <n v="25"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d v="2016-01-31T18:03:00"/>
    <d v="2016-01-04T18:36:10"/>
    <b v="0"/>
    <n v="0"/>
    <b v="0"/>
    <s v="theater/musical"/>
    <x v="1"/>
    <x v="43"/>
    <s v="N/A"/>
    <s v="N/A"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d v="2014-09-02T09:27:49"/>
    <d v="2014-08-03T09:27:49"/>
    <b v="0"/>
    <n v="0"/>
    <b v="0"/>
    <s v="theater/musical"/>
    <x v="1"/>
    <x v="43"/>
    <s v="N/A"/>
    <s v="N/A"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d v="2015-03-27T12:59:52"/>
    <d v="2015-03-02T13:59:52"/>
    <b v="0"/>
    <n v="0"/>
    <b v="0"/>
    <s v="theater/musical"/>
    <x v="1"/>
    <x v="43"/>
    <s v="N/A"/>
    <s v="N/A"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d v="2016-05-09T17:49:51"/>
    <d v="2016-04-09T17:49:51"/>
    <b v="0"/>
    <n v="0"/>
    <b v="0"/>
    <s v="theater/musical"/>
    <x v="1"/>
    <x v="43"/>
    <s v="N/A"/>
    <s v="N/A"/>
    <m/>
    <m/>
  </r>
  <r>
    <n v="3886"/>
    <s v="a (Canceled)"/>
    <n v="1"/>
    <n v="10000"/>
    <n v="0"/>
    <x v="1"/>
    <s v="AU"/>
    <s v="AUD"/>
    <n v="1418275702"/>
    <n v="1415683702"/>
    <d v="2014-12-11T00:28:22"/>
    <d v="2014-11-11T00:28:22"/>
    <b v="0"/>
    <n v="0"/>
    <b v="0"/>
    <s v="theater/musical"/>
    <x v="1"/>
    <x v="43"/>
    <s v="N/A"/>
    <s v="N/A"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d v="2015-05-01T17:00:00"/>
    <d v="2015-03-16T15:35:29"/>
    <b v="0"/>
    <n v="2"/>
    <b v="0"/>
    <s v="theater/musical"/>
    <x v="1"/>
    <x v="43"/>
    <n v="57.142857142857146"/>
    <n v="17.5"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d v="2017-02-26T08:05:58"/>
    <d v="2017-01-27T08:05:58"/>
    <b v="0"/>
    <n v="14"/>
    <b v="0"/>
    <s v="theater/plays"/>
    <x v="1"/>
    <x v="7"/>
    <n v="3.6900369003690039"/>
    <n v="38.714285714285715"/>
    <m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d v="2015-01-04T18:26:00"/>
    <d v="2014-12-03T19:07:10"/>
    <b v="0"/>
    <n v="9"/>
    <b v="0"/>
    <s v="theater/plays"/>
    <x v="1"/>
    <x v="7"/>
    <n v="67.79661016949153"/>
    <n v="13.111111111111111"/>
    <m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d v="2015-08-15T13:12:24"/>
    <d v="2015-06-16T13:12:24"/>
    <b v="0"/>
    <n v="8"/>
    <b v="0"/>
    <s v="theater/plays"/>
    <x v="1"/>
    <x v="7"/>
    <n v="5.9429477020602217"/>
    <n v="315.5"/>
    <m/>
    <m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d v="2015-03-22T23:59:00"/>
    <d v="2015-02-20T22:10:44"/>
    <b v="0"/>
    <n v="7"/>
    <b v="0"/>
    <s v="theater/plays"/>
    <x v="1"/>
    <x v="7"/>
    <n v="3.0769230769230771"/>
    <n v="37.142857142857146"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d v="2014-08-24T02:00:00"/>
    <d v="2014-08-16T10:39:17"/>
    <b v="0"/>
    <n v="0"/>
    <b v="0"/>
    <s v="theater/plays"/>
    <x v="1"/>
    <x v="7"/>
    <s v="N/A"/>
    <s v="N/A"/>
    <m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d v="2014-07-01T01:00:00"/>
    <d v="2014-05-20T10:47:20"/>
    <b v="0"/>
    <n v="84"/>
    <b v="0"/>
    <s v="theater/plays"/>
    <x v="1"/>
    <x v="7"/>
    <n v="4.6403712296983759"/>
    <n v="128.27380952380952"/>
    <m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d v="2016-12-05T23:59:00"/>
    <d v="2016-11-05T18:00:12"/>
    <b v="0"/>
    <n v="11"/>
    <b v="0"/>
    <s v="theater/plays"/>
    <x v="1"/>
    <x v="7"/>
    <n v="28.846153846153847"/>
    <n v="47.272727272727273"/>
    <m/>
    <m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d v="2015-02-28T01:00:18"/>
    <d v="2015-01-28T01:00:18"/>
    <b v="0"/>
    <n v="1"/>
    <b v="0"/>
    <s v="theater/plays"/>
    <x v="1"/>
    <x v="7"/>
    <n v="20"/>
    <n v="50"/>
    <m/>
    <m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d v="2014-06-16T23:36:18"/>
    <d v="2014-06-02T23:36:18"/>
    <b v="0"/>
    <n v="4"/>
    <b v="0"/>
    <s v="theater/plays"/>
    <x v="1"/>
    <x v="7"/>
    <n v="9.4117647058823533"/>
    <n v="42.5"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d v="2015-01-08T15:58:03"/>
    <d v="2014-12-09T15:58:03"/>
    <b v="0"/>
    <n v="10"/>
    <b v="0"/>
    <s v="theater/plays"/>
    <x v="1"/>
    <x v="7"/>
    <n v="5.6818181818181817"/>
    <n v="44"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d v="2015-08-17T11:00:00"/>
    <d v="2015-07-08T06:34:30"/>
    <b v="0"/>
    <n v="16"/>
    <b v="0"/>
    <s v="theater/plays"/>
    <x v="1"/>
    <x v="7"/>
    <n v="3.0712530712530715"/>
    <n v="50.875"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d v="2014-08-12T13:36:01"/>
    <d v="2014-07-23T13:36:01"/>
    <b v="0"/>
    <n v="2"/>
    <b v="0"/>
    <s v="theater/plays"/>
    <x v="1"/>
    <x v="7"/>
    <n v="80"/>
    <n v="62.5"/>
    <m/>
    <m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d v="2015-06-10T21:13:11"/>
    <d v="2015-05-11T21:13:11"/>
    <b v="0"/>
    <n v="5"/>
    <b v="0"/>
    <s v="theater/plays"/>
    <x v="1"/>
    <x v="7"/>
    <n v="18.518518518518519"/>
    <n v="27"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d v="2015-12-19T14:49:59"/>
    <d v="2015-11-09T14:49:59"/>
    <b v="0"/>
    <n v="1"/>
    <b v="0"/>
    <s v="theater/plays"/>
    <x v="1"/>
    <x v="7"/>
    <n v="120"/>
    <n v="25"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d v="2016-11-14T07:14:02"/>
    <d v="2016-10-20T06:14:02"/>
    <b v="0"/>
    <n v="31"/>
    <b v="0"/>
    <s v="theater/plays"/>
    <x v="1"/>
    <x v="7"/>
    <n v="2.0477815699658701"/>
    <n v="47.258064516129032"/>
    <m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d v="2015-08-14T14:38:00"/>
    <d v="2015-06-30T19:16:05"/>
    <b v="0"/>
    <n v="0"/>
    <b v="0"/>
    <s v="theater/plays"/>
    <x v="1"/>
    <x v="7"/>
    <s v="N/A"/>
    <s v="N/A"/>
    <m/>
    <m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d v="2015-04-15T00:04:00"/>
    <d v="2015-04-01T00:30:00"/>
    <b v="0"/>
    <n v="2"/>
    <b v="0"/>
    <s v="theater/plays"/>
    <x v="1"/>
    <x v="7"/>
    <n v="3333.3333333333335"/>
    <n v="1.5"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d v="2015-06-11T18:00:00"/>
    <d v="2015-04-30T09:58:23"/>
    <b v="0"/>
    <n v="7"/>
    <b v="0"/>
    <s v="theater/plays"/>
    <x v="1"/>
    <x v="7"/>
    <n v="8.6705202312138727"/>
    <n v="24.714285714285715"/>
    <m/>
    <m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d v="2015-06-26T08:25:00"/>
    <d v="2015-05-19T17:01:33"/>
    <b v="0"/>
    <n v="16"/>
    <b v="0"/>
    <s v="theater/plays"/>
    <x v="1"/>
    <x v="7"/>
    <n v="1.4851485148514851"/>
    <n v="63.125"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d v="2014-10-26T15:08:00"/>
    <d v="2014-09-24T14:40:06"/>
    <b v="0"/>
    <n v="4"/>
    <b v="0"/>
    <s v="theater/plays"/>
    <x v="1"/>
    <x v="7"/>
    <n v="6.5359477124183005"/>
    <n v="38.25"/>
    <m/>
    <m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d v="2014-07-28T22:14:56"/>
    <d v="2014-07-13T22:14:56"/>
    <b v="0"/>
    <n v="4"/>
    <b v="0"/>
    <s v="theater/plays"/>
    <x v="1"/>
    <x v="7"/>
    <n v="11.538461538461538"/>
    <n v="16.25"/>
    <m/>
    <m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d v="2014-09-11T03:37:22"/>
    <d v="2014-08-12T03:37:22"/>
    <b v="0"/>
    <n v="4"/>
    <b v="0"/>
    <s v="theater/plays"/>
    <x v="1"/>
    <x v="7"/>
    <n v="444.44444444444446"/>
    <n v="33.75"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d v="2015-09-07T13:09:57"/>
    <d v="2015-08-08T13:09:57"/>
    <b v="0"/>
    <n v="3"/>
    <b v="0"/>
    <s v="theater/plays"/>
    <x v="1"/>
    <x v="7"/>
    <n v="32.432432432432435"/>
    <n v="61.666666666666664"/>
    <m/>
    <m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d v="2014-11-26T15:29:37"/>
    <d v="2014-10-27T14:29:37"/>
    <b v="0"/>
    <n v="36"/>
    <b v="0"/>
    <s v="theater/plays"/>
    <x v="1"/>
    <x v="7"/>
    <n v="2.6729034413631809"/>
    <n v="83.138888888888886"/>
    <m/>
    <m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d v="2015-04-24T23:35:00"/>
    <d v="2015-02-24T01:28:50"/>
    <b v="0"/>
    <n v="1"/>
    <b v="0"/>
    <s v="theater/plays"/>
    <x v="1"/>
    <x v="7"/>
    <n v="15000"/>
    <n v="1"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d v="2015-11-30T01:04:09"/>
    <d v="2015-10-31T00:04:09"/>
    <b v="0"/>
    <n v="7"/>
    <b v="0"/>
    <s v="theater/plays"/>
    <x v="1"/>
    <x v="7"/>
    <n v="10"/>
    <n v="142.85714285714286"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d v="2015-05-10T17:59:00"/>
    <d v="2015-04-20T14:39:16"/>
    <b v="0"/>
    <n v="27"/>
    <b v="0"/>
    <s v="theater/plays"/>
    <x v="1"/>
    <x v="7"/>
    <n v="2.7502750275027501"/>
    <n v="33.666666666666664"/>
    <m/>
    <m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d v="2016-06-01T18:38:29"/>
    <d v="2016-05-02T18:38:29"/>
    <b v="0"/>
    <n v="1"/>
    <b v="0"/>
    <s v="theater/plays"/>
    <x v="1"/>
    <x v="7"/>
    <n v="300"/>
    <n v="5"/>
    <m/>
    <m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d v="2016-06-03T06:19:12"/>
    <d v="2016-05-04T06:19:12"/>
    <b v="0"/>
    <n v="0"/>
    <b v="0"/>
    <s v="theater/plays"/>
    <x v="1"/>
    <x v="7"/>
    <s v="N/A"/>
    <s v="N/A"/>
    <m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d v="2014-09-11T07:39:21"/>
    <d v="2014-08-12T07:39:21"/>
    <b v="0"/>
    <n v="1"/>
    <b v="0"/>
    <s v="theater/plays"/>
    <x v="1"/>
    <x v="7"/>
    <n v="350"/>
    <n v="10"/>
    <m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d v="2014-08-04T11:00:00"/>
    <d v="2014-07-23T10:57:03"/>
    <b v="0"/>
    <n v="3"/>
    <b v="0"/>
    <s v="theater/plays"/>
    <x v="1"/>
    <x v="7"/>
    <n v="500"/>
    <n v="40"/>
    <m/>
    <m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d v="2016-01-17T19:00:00"/>
    <d v="2015-12-20T11:26:13"/>
    <b v="0"/>
    <n v="3"/>
    <b v="0"/>
    <s v="theater/plays"/>
    <x v="1"/>
    <x v="7"/>
    <n v="55.555555555555557"/>
    <n v="30"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d v="2016-11-13T05:17:40"/>
    <d v="2016-10-14T04:17:40"/>
    <b v="0"/>
    <n v="3"/>
    <b v="0"/>
    <s v="theater/plays"/>
    <x v="1"/>
    <x v="7"/>
    <n v="18.518518518518519"/>
    <n v="45"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d v="2014-10-26T13:00:00"/>
    <d v="2014-10-14T08:00:55"/>
    <b v="0"/>
    <n v="0"/>
    <b v="0"/>
    <s v="theater/plays"/>
    <x v="1"/>
    <x v="7"/>
    <s v="N/A"/>
    <s v="N/A"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d v="2015-03-02T18:00:00"/>
    <d v="2015-01-16T13:26:50"/>
    <b v="0"/>
    <n v="6"/>
    <b v="0"/>
    <s v="theater/plays"/>
    <x v="1"/>
    <x v="7"/>
    <n v="12.295081967213115"/>
    <n v="10.166666666666666"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d v="2015-04-09T18:31:11"/>
    <d v="2015-03-12T18:31:11"/>
    <b v="0"/>
    <n v="17"/>
    <b v="0"/>
    <s v="theater/plays"/>
    <x v="1"/>
    <x v="7"/>
    <n v="8.3092485549132942"/>
    <n v="81.411764705882348"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d v="2014-06-26T18:02:02"/>
    <d v="2014-05-27T18:02:02"/>
    <b v="0"/>
    <n v="40"/>
    <b v="0"/>
    <s v="theater/plays"/>
    <x v="1"/>
    <x v="7"/>
    <n v="6.5502183406113534"/>
    <n v="57.25"/>
    <m/>
    <m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d v="2014-07-30T15:53:59"/>
    <d v="2014-06-30T15:53:59"/>
    <b v="0"/>
    <n v="3"/>
    <b v="0"/>
    <s v="theater/plays"/>
    <x v="1"/>
    <x v="7"/>
    <n v="10"/>
    <n v="5"/>
    <m/>
    <m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d v="2014-12-26T21:02:28"/>
    <d v="2014-11-26T21:02:28"/>
    <b v="0"/>
    <n v="1"/>
    <b v="0"/>
    <s v="theater/plays"/>
    <x v="1"/>
    <x v="7"/>
    <n v="333.33333333333331"/>
    <n v="15"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d v="2014-08-09T01:25:04"/>
    <d v="2014-07-10T01:25:04"/>
    <b v="0"/>
    <n v="2"/>
    <b v="0"/>
    <s v="theater/plays"/>
    <x v="1"/>
    <x v="7"/>
    <n v="100"/>
    <n v="12.5"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d v="2015-10-15T23:59:00"/>
    <d v="2015-09-18T11:23:47"/>
    <b v="0"/>
    <n v="7"/>
    <b v="0"/>
    <s v="theater/plays"/>
    <x v="1"/>
    <x v="7"/>
    <n v="7.6804915514592933"/>
    <n v="93"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d v="2016-09-18T14:51:05"/>
    <d v="2016-08-19T14:51:05"/>
    <b v="0"/>
    <n v="14"/>
    <b v="0"/>
    <s v="theater/plays"/>
    <x v="1"/>
    <x v="7"/>
    <n v="44.150110375275936"/>
    <n v="32.357142857142854"/>
    <m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d v="2016-04-01T01:00:00"/>
    <d v="2016-03-04T03:07:48"/>
    <b v="0"/>
    <n v="0"/>
    <b v="0"/>
    <s v="theater/plays"/>
    <x v="1"/>
    <x v="7"/>
    <s v="N/A"/>
    <s v="N/A"/>
    <m/>
    <m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d v="2015-09-05T22:38:27"/>
    <d v="2015-08-11T22:38:27"/>
    <b v="0"/>
    <n v="0"/>
    <b v="0"/>
    <s v="theater/plays"/>
    <x v="1"/>
    <x v="7"/>
    <s v="N/A"/>
    <s v="N/A"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d v="2016-03-15T22:02:44"/>
    <d v="2016-02-14T23:02:44"/>
    <b v="0"/>
    <n v="1"/>
    <b v="0"/>
    <s v="theater/plays"/>
    <x v="1"/>
    <x v="7"/>
    <n v="12000"/>
    <n v="1"/>
    <m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d v="2016-07-16T19:43:00"/>
    <d v="2016-06-17T18:14:22"/>
    <b v="0"/>
    <n v="12"/>
    <b v="0"/>
    <s v="theater/plays"/>
    <x v="1"/>
    <x v="7"/>
    <n v="6.3520871143375679"/>
    <n v="91.833333333333329"/>
    <m/>
    <m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d v="2015-10-01T08:00:00"/>
    <d v="2015-08-17T11:07:19"/>
    <b v="0"/>
    <n v="12"/>
    <b v="0"/>
    <s v="theater/plays"/>
    <x v="1"/>
    <x v="7"/>
    <n v="9.0909090909090917"/>
    <n v="45.833333333333336"/>
    <m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d v="2015-10-04T10:45:46"/>
    <d v="2015-08-05T10:45:46"/>
    <b v="0"/>
    <n v="23"/>
    <b v="0"/>
    <s v="theater/plays"/>
    <x v="1"/>
    <x v="7"/>
    <n v="2.2813688212927756"/>
    <n v="57.173913043478258"/>
    <m/>
    <m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d v="2016-12-01T02:18:40"/>
    <d v="2016-11-01T01:18:40"/>
    <b v="0"/>
    <n v="0"/>
    <b v="0"/>
    <s v="theater/plays"/>
    <x v="1"/>
    <x v="7"/>
    <s v="N/A"/>
    <s v="N/A"/>
    <m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d v="2016-07-11T10:09:20"/>
    <d v="2016-06-13T10:09:20"/>
    <b v="0"/>
    <n v="10"/>
    <b v="0"/>
    <s v="theater/plays"/>
    <x v="1"/>
    <x v="7"/>
    <n v="1.1609657947686116"/>
    <n v="248.5"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d v="2015-06-27T16:44:14"/>
    <d v="2015-05-27T16:44:14"/>
    <b v="0"/>
    <n v="5"/>
    <b v="0"/>
    <s v="theater/plays"/>
    <x v="1"/>
    <x v="7"/>
    <n v="8.1989924433249364"/>
    <n v="79.400000000000006"/>
    <m/>
    <m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d v="2014-10-06T23:30:00"/>
    <d v="2014-10-03T04:36:19"/>
    <b v="0"/>
    <n v="1"/>
    <b v="0"/>
    <s v="theater/plays"/>
    <x v="1"/>
    <x v="7"/>
    <n v="1000"/>
    <n v="5"/>
    <m/>
    <m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d v="2015-01-02T06:49:11"/>
    <d v="2014-11-18T06:49:11"/>
    <b v="0"/>
    <n v="2"/>
    <b v="0"/>
    <s v="theater/plays"/>
    <x v="1"/>
    <x v="7"/>
    <n v="454.54545454545456"/>
    <n v="5.5"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d v="2014-11-24T20:00:00"/>
    <d v="2014-10-28T09:05:37"/>
    <b v="0"/>
    <n v="2"/>
    <b v="0"/>
    <s v="theater/plays"/>
    <x v="1"/>
    <x v="7"/>
    <n v="110"/>
    <n v="25"/>
    <m/>
    <m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d v="2015-06-16T16:41:54"/>
    <d v="2015-04-17T16:41:54"/>
    <b v="0"/>
    <n v="0"/>
    <b v="0"/>
    <s v="theater/plays"/>
    <x v="1"/>
    <x v="7"/>
    <s v="N/A"/>
    <s v="N/A"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d v="2015-11-02T11:50:00"/>
    <d v="2015-10-02T13:41:08"/>
    <b v="0"/>
    <n v="13"/>
    <b v="0"/>
    <s v="theater/plays"/>
    <x v="1"/>
    <x v="7"/>
    <n v="2.8058361391694726"/>
    <n v="137.07692307692307"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d v="2015-08-27T10:54:35"/>
    <d v="2015-07-28T10:54:35"/>
    <b v="0"/>
    <n v="0"/>
    <b v="0"/>
    <s v="theater/plays"/>
    <x v="1"/>
    <x v="7"/>
    <s v="N/A"/>
    <s v="N/A"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d v="2015-05-15T14:14:28"/>
    <d v="2015-04-15T14:14:28"/>
    <b v="0"/>
    <n v="1"/>
    <b v="0"/>
    <s v="theater/plays"/>
    <x v="1"/>
    <x v="7"/>
    <n v="400"/>
    <n v="5"/>
    <m/>
    <m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d v="2015-02-28T03:00:00"/>
    <d v="2015-01-27T15:00:22"/>
    <b v="0"/>
    <n v="5"/>
    <b v="0"/>
    <s v="theater/plays"/>
    <x v="1"/>
    <x v="7"/>
    <n v="30.76923076923077"/>
    <n v="39"/>
    <m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d v="2016-10-01T22:25:44"/>
    <d v="2016-09-01T22:25:44"/>
    <b v="0"/>
    <n v="2"/>
    <b v="0"/>
    <s v="theater/plays"/>
    <x v="1"/>
    <x v="7"/>
    <n v="29.702970297029704"/>
    <n v="50.5"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d v="2014-09-07T02:48:43"/>
    <d v="2014-07-09T02:48:43"/>
    <b v="0"/>
    <n v="0"/>
    <b v="0"/>
    <s v="theater/plays"/>
    <x v="1"/>
    <x v="7"/>
    <s v="N/A"/>
    <s v="N/A"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d v="2015-02-10T21:53:41"/>
    <d v="2015-01-11T21:53:41"/>
    <b v="0"/>
    <n v="32"/>
    <b v="0"/>
    <s v="theater/plays"/>
    <x v="1"/>
    <x v="7"/>
    <n v="6.3411540900443883"/>
    <n v="49.28125"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d v="2016-04-08T13:35:00"/>
    <d v="2016-03-10T11:51:20"/>
    <b v="0"/>
    <n v="1"/>
    <b v="0"/>
    <s v="theater/plays"/>
    <x v="1"/>
    <x v="7"/>
    <n v="160"/>
    <n v="25"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d v="2016-05-03T13:49:02"/>
    <d v="2016-03-04T14:49:02"/>
    <b v="0"/>
    <n v="1"/>
    <b v="0"/>
    <s v="theater/plays"/>
    <x v="1"/>
    <x v="7"/>
    <n v="200000"/>
    <n v="1"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d v="2015-10-26T13:58:10"/>
    <d v="2015-08-27T13:58:10"/>
    <b v="0"/>
    <n v="1"/>
    <b v="0"/>
    <s v="theater/plays"/>
    <x v="1"/>
    <x v="7"/>
    <n v="1040"/>
    <n v="25"/>
    <m/>
    <m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d v="2016-07-29T18:29:00"/>
    <d v="2016-06-28T20:09:46"/>
    <b v="0"/>
    <n v="0"/>
    <b v="0"/>
    <s v="theater/plays"/>
    <x v="1"/>
    <x v="7"/>
    <s v="N/A"/>
    <s v="N/A"/>
    <m/>
    <m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d v="2014-07-14T10:37:44"/>
    <d v="2014-05-15T10:37:44"/>
    <b v="0"/>
    <n v="0"/>
    <b v="0"/>
    <s v="theater/plays"/>
    <x v="1"/>
    <x v="7"/>
    <s v="N/A"/>
    <s v="N/A"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d v="2015-11-28T16:22:21"/>
    <d v="2015-10-29T15:22:21"/>
    <b v="0"/>
    <n v="8"/>
    <b v="0"/>
    <s v="theater/plays"/>
    <x v="1"/>
    <x v="7"/>
    <n v="4.117647058823529"/>
    <n v="53.125"/>
    <m/>
    <m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d v="2016-04-24T19:20:00"/>
    <d v="2016-03-28T17:22:07"/>
    <b v="0"/>
    <n v="0"/>
    <b v="0"/>
    <s v="theater/plays"/>
    <x v="1"/>
    <x v="7"/>
    <s v="N/A"/>
    <s v="N/A"/>
    <m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d v="2016-07-08T18:25:54"/>
    <d v="2016-05-23T18:25:54"/>
    <b v="0"/>
    <n v="1"/>
    <b v="0"/>
    <s v="theater/plays"/>
    <x v="1"/>
    <x v="7"/>
    <n v="4000"/>
    <n v="7"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d v="2014-08-02T09:00:00"/>
    <d v="2014-06-26T17:48:32"/>
    <b v="0"/>
    <n v="16"/>
    <b v="0"/>
    <s v="theater/plays"/>
    <x v="1"/>
    <x v="7"/>
    <n v="3.1201248049921997"/>
    <n v="40.0625"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d v="2014-09-28T13:55:56"/>
    <d v="2014-08-29T13:55:56"/>
    <b v="0"/>
    <n v="12"/>
    <b v="0"/>
    <s v="theater/plays"/>
    <x v="1"/>
    <x v="7"/>
    <n v="4.1095890410958908"/>
    <n v="24.333333333333332"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d v="2016-01-03T15:17:36"/>
    <d v="2015-12-04T15:17:36"/>
    <b v="0"/>
    <n v="4"/>
    <b v="0"/>
    <s v="theater/plays"/>
    <x v="1"/>
    <x v="7"/>
    <n v="66.666666666666671"/>
    <n v="11.25"/>
    <m/>
    <m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d v="2014-05-08T16:23:30"/>
    <d v="2014-04-16T16:23:30"/>
    <b v="0"/>
    <n v="2"/>
    <b v="0"/>
    <s v="theater/plays"/>
    <x v="1"/>
    <x v="7"/>
    <n v="238.0952380952381"/>
    <n v="10.5"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d v="2015-11-28T09:54:54"/>
    <d v="2015-11-03T09:54:54"/>
    <b v="0"/>
    <n v="3"/>
    <b v="0"/>
    <s v="theater/plays"/>
    <x v="1"/>
    <x v="7"/>
    <n v="31.111111111111111"/>
    <n v="15"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d v="2015-11-17T23:41:57"/>
    <d v="2015-10-18T22:41:57"/>
    <b v="0"/>
    <n v="0"/>
    <b v="0"/>
    <s v="theater/plays"/>
    <x v="1"/>
    <x v="7"/>
    <s v="N/A"/>
    <s v="N/A"/>
    <m/>
    <m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d v="2015-04-19T11:19:46"/>
    <d v="2015-02-18T12:19:46"/>
    <b v="0"/>
    <n v="3"/>
    <b v="0"/>
    <s v="theater/plays"/>
    <x v="1"/>
    <x v="7"/>
    <n v="15.873015873015873"/>
    <n v="42"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d v="2016-04-13T23:39:40"/>
    <d v="2016-02-14T00:39:40"/>
    <b v="0"/>
    <n v="4"/>
    <b v="0"/>
    <s v="theater/plays"/>
    <x v="1"/>
    <x v="7"/>
    <n v="7.0175438596491224"/>
    <n v="71.25"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d v="2014-07-23T21:59:00"/>
    <d v="2014-06-11T12:04:38"/>
    <b v="0"/>
    <n v="2"/>
    <b v="0"/>
    <s v="theater/plays"/>
    <x v="1"/>
    <x v="7"/>
    <n v="166.66666666666666"/>
    <n v="22.5"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d v="2017-03-06T01:58:27"/>
    <d v="2017-02-04T01:58:27"/>
    <b v="0"/>
    <n v="10"/>
    <b v="0"/>
    <s v="theater/plays"/>
    <x v="1"/>
    <x v="7"/>
    <n v="4.1463414634146343"/>
    <n v="41"/>
    <m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d v="2016-05-22T14:34:33"/>
    <d v="2016-03-23T14:34:33"/>
    <b v="0"/>
    <n v="11"/>
    <b v="0"/>
    <s v="theater/plays"/>
    <x v="1"/>
    <x v="7"/>
    <n v="9.4876660341555983"/>
    <n v="47.909090909090907"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d v="2016-08-28T22:55:00"/>
    <d v="2016-08-19T15:30:46"/>
    <b v="0"/>
    <n v="6"/>
    <b v="0"/>
    <s v="theater/plays"/>
    <x v="1"/>
    <x v="7"/>
    <n v="13.388625592417062"/>
    <n v="35.166666666666664"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d v="2016-04-17T15:43:31"/>
    <d v="2016-03-18T15:43:31"/>
    <b v="0"/>
    <n v="2"/>
    <b v="0"/>
    <s v="theater/plays"/>
    <x v="1"/>
    <x v="7"/>
    <n v="1363.6363636363637"/>
    <n v="5.5"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d v="2014-07-21T07:52:06"/>
    <d v="2014-06-21T07:52:06"/>
    <b v="0"/>
    <n v="6"/>
    <b v="0"/>
    <s v="theater/plays"/>
    <x v="1"/>
    <x v="7"/>
    <n v="102.94117647058823"/>
    <n v="22.666666666666668"/>
    <m/>
    <m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d v="2015-02-05T20:37:14"/>
    <d v="2014-12-07T20:37:14"/>
    <b v="0"/>
    <n v="8"/>
    <b v="0"/>
    <s v="theater/plays"/>
    <x v="1"/>
    <x v="7"/>
    <n v="4.7393364928909953"/>
    <n v="26.375"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d v="2016-05-08T23:00:00"/>
    <d v="2016-04-09T11:25:10"/>
    <b v="0"/>
    <n v="37"/>
    <b v="0"/>
    <s v="theater/plays"/>
    <x v="1"/>
    <x v="7"/>
    <n v="1.2804097311139564"/>
    <n v="105.54054054054055"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d v="2016-06-02T08:07:28"/>
    <d v="2016-05-03T08:07:28"/>
    <b v="0"/>
    <n v="11"/>
    <b v="0"/>
    <s v="theater/plays"/>
    <x v="1"/>
    <x v="7"/>
    <n v="3.125"/>
    <n v="29.09090909090909"/>
    <m/>
    <m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d v="2016-07-13T15:48:18"/>
    <d v="2016-06-13T15:48:18"/>
    <b v="0"/>
    <n v="0"/>
    <b v="0"/>
    <s v="theater/plays"/>
    <x v="1"/>
    <x v="7"/>
    <s v="N/A"/>
    <s v="N/A"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d v="2014-08-01T02:00:00"/>
    <d v="2014-07-10T15:36:01"/>
    <b v="0"/>
    <n v="10"/>
    <b v="0"/>
    <s v="theater/plays"/>
    <x v="1"/>
    <x v="7"/>
    <n v="2.096774193548387"/>
    <n v="62"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d v="2016-07-22T13:55:32"/>
    <d v="2016-06-22T13:55:32"/>
    <b v="0"/>
    <n v="6"/>
    <b v="0"/>
    <s v="theater/plays"/>
    <x v="1"/>
    <x v="7"/>
    <n v="68.965517241379317"/>
    <n v="217.5"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d v="2015-01-31T10:25:53"/>
    <d v="2014-12-02T10:25:53"/>
    <b v="0"/>
    <n v="8"/>
    <b v="0"/>
    <s v="theater/plays"/>
    <x v="1"/>
    <x v="7"/>
    <n v="9.3457943925233646"/>
    <n v="26.75"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d v="2015-03-29T15:00:00"/>
    <d v="2015-03-06T16:40:57"/>
    <b v="0"/>
    <n v="6"/>
    <b v="0"/>
    <s v="theater/plays"/>
    <x v="1"/>
    <x v="7"/>
    <n v="54.545454545454547"/>
    <n v="18.333333333333332"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d v="2014-07-05T09:22:27"/>
    <d v="2014-06-05T09:22:27"/>
    <b v="0"/>
    <n v="7"/>
    <b v="0"/>
    <s v="theater/plays"/>
    <x v="1"/>
    <x v="7"/>
    <n v="5.5555555555555554"/>
    <n v="64.285714285714292"/>
    <m/>
    <m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d v="2016-07-16T23:19:09"/>
    <d v="2016-05-17T23:19:09"/>
    <b v="0"/>
    <n v="7"/>
    <b v="0"/>
    <s v="theater/plays"/>
    <x v="1"/>
    <x v="7"/>
    <n v="24.489795918367346"/>
    <n v="175"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d v="2015-07-07T14:26:20"/>
    <d v="2015-05-08T14:26:20"/>
    <b v="0"/>
    <n v="5"/>
    <b v="0"/>
    <s v="theater/plays"/>
    <x v="1"/>
    <x v="7"/>
    <n v="5"/>
    <n v="34"/>
    <m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d v="2014-05-20T01:59:00"/>
    <d v="2014-04-18T15:52:36"/>
    <b v="0"/>
    <n v="46"/>
    <b v="0"/>
    <s v="theater/plays"/>
    <x v="1"/>
    <x v="7"/>
    <n v="2.8733556873871549"/>
    <n v="84.282608695652172"/>
    <m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d v="2014-11-07T19:00:00"/>
    <d v="2014-10-08T18:07:24"/>
    <b v="0"/>
    <n v="10"/>
    <b v="0"/>
    <s v="theater/plays"/>
    <x v="1"/>
    <x v="7"/>
    <n v="15.789473684210526"/>
    <n v="9.5"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d v="2016-02-20T16:05:00"/>
    <d v="2016-01-30T11:58:40"/>
    <b v="0"/>
    <n v="19"/>
    <b v="0"/>
    <s v="theater/plays"/>
    <x v="1"/>
    <x v="7"/>
    <n v="3.1201248049921997"/>
    <n v="33.736842105263158"/>
    <m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d v="2016-05-06T08:04:00"/>
    <d v="2016-04-07T08:09:54"/>
    <b v="0"/>
    <n v="13"/>
    <b v="0"/>
    <s v="theater/plays"/>
    <x v="1"/>
    <x v="7"/>
    <n v="10.245901639344263"/>
    <n v="37.53846153846154"/>
    <m/>
    <m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d v="2014-05-16T17:11:30"/>
    <d v="2014-05-06T17:11:30"/>
    <b v="0"/>
    <n v="13"/>
    <b v="0"/>
    <s v="theater/plays"/>
    <x v="1"/>
    <x v="7"/>
    <n v="2.6490066225165565"/>
    <n v="11.615384615384615"/>
    <m/>
    <m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d v="2015-08-28T20:56:53"/>
    <d v="2015-08-13T20:56:53"/>
    <b v="0"/>
    <n v="4"/>
    <b v="0"/>
    <s v="theater/plays"/>
    <x v="1"/>
    <x v="7"/>
    <n v="46.875"/>
    <n v="8"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d v="2015-11-08T13:59:41"/>
    <d v="2015-10-09T12:59:41"/>
    <b v="0"/>
    <n v="0"/>
    <b v="0"/>
    <s v="theater/plays"/>
    <x v="1"/>
    <x v="7"/>
    <s v="N/A"/>
    <s v="N/A"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d v="2016-03-02T11:08:13"/>
    <d v="2016-02-01T11:08:13"/>
    <b v="0"/>
    <n v="3"/>
    <b v="0"/>
    <s v="theater/plays"/>
    <x v="1"/>
    <x v="7"/>
    <n v="23.913043478260871"/>
    <n v="23"/>
    <m/>
    <m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d v="2015-05-31T10:28:02"/>
    <d v="2015-05-01T10:28:02"/>
    <b v="0"/>
    <n v="1"/>
    <b v="0"/>
    <s v="theater/plays"/>
    <x v="1"/>
    <x v="7"/>
    <n v="5"/>
    <n v="100"/>
    <m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d v="2015-12-11T18:34:19"/>
    <d v="2015-10-12T17:34:19"/>
    <b v="0"/>
    <n v="9"/>
    <b v="0"/>
    <s v="theater/plays"/>
    <x v="1"/>
    <x v="7"/>
    <n v="18.484288354898336"/>
    <n v="60.111111111111114"/>
    <m/>
    <m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d v="2015-05-13T15:45:12"/>
    <d v="2015-04-13T15:45:12"/>
    <b v="0"/>
    <n v="1"/>
    <b v="0"/>
    <s v="theater/plays"/>
    <x v="1"/>
    <x v="7"/>
    <n v="16666.666666666668"/>
    <n v="3"/>
    <m/>
    <m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d v="2014-07-19T04:21:30"/>
    <d v="2014-06-19T04:21:30"/>
    <b v="0"/>
    <n v="1"/>
    <b v="0"/>
    <s v="theater/plays"/>
    <x v="1"/>
    <x v="7"/>
    <n v="400"/>
    <n v="5"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d v="2015-02-14T06:27:00"/>
    <d v="2015-01-15T11:24:37"/>
    <b v="0"/>
    <n v="4"/>
    <b v="0"/>
    <s v="theater/plays"/>
    <x v="1"/>
    <x v="7"/>
    <n v="2.8571428571428572"/>
    <n v="17.5"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d v="2014-11-20T11:04:00"/>
    <d v="2014-11-07T01:24:24"/>
    <b v="0"/>
    <n v="17"/>
    <b v="0"/>
    <s v="theater/plays"/>
    <x v="1"/>
    <x v="7"/>
    <n v="6.0362173038229372"/>
    <n v="29.235294117647058"/>
    <m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d v="2015-04-05T03:23:41"/>
    <d v="2015-03-06T04:23:41"/>
    <b v="0"/>
    <n v="0"/>
    <b v="0"/>
    <s v="theater/plays"/>
    <x v="1"/>
    <x v="7"/>
    <s v="N/A"/>
    <s v="N/A"/>
    <m/>
    <m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d v="2015-03-28T17:07:06"/>
    <d v="2015-02-26T18:07:06"/>
    <b v="0"/>
    <n v="12"/>
    <b v="0"/>
    <s v="theater/plays"/>
    <x v="1"/>
    <x v="7"/>
    <n v="1.7482517482517483"/>
    <n v="59.583333333333336"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d v="2014-08-31T14:51:49"/>
    <d v="2014-07-22T14:53:18"/>
    <b v="0"/>
    <n v="14"/>
    <b v="0"/>
    <s v="theater/plays"/>
    <x v="1"/>
    <x v="7"/>
    <n v="6.0553633217993079"/>
    <n v="82.571428571428569"/>
    <m/>
    <m/>
  </r>
  <r>
    <n v="4000"/>
    <s v="The Escorts"/>
    <s v="An Enticing Trip into the World of Assisted Dying"/>
    <n v="8000"/>
    <n v="10"/>
    <x v="2"/>
    <s v="US"/>
    <s v="USD"/>
    <n v="1462631358"/>
    <n v="1457450958"/>
    <d v="2016-05-07T09:29:18"/>
    <d v="2016-03-08T10:29:18"/>
    <b v="0"/>
    <n v="1"/>
    <b v="0"/>
    <s v="theater/plays"/>
    <x v="1"/>
    <x v="7"/>
    <n v="800"/>
    <n v="10"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d v="2017-03-01T14:00:00"/>
    <d v="2017-02-09T18:08:28"/>
    <b v="0"/>
    <n v="14"/>
    <b v="0"/>
    <s v="theater/plays"/>
    <x v="1"/>
    <x v="7"/>
    <n v="2.6490066225165565"/>
    <n v="32.357142857142854"/>
    <m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d v="2014-09-26T20:02:41"/>
    <d v="2014-08-27T20:02:41"/>
    <b v="0"/>
    <n v="4"/>
    <b v="0"/>
    <s v="theater/plays"/>
    <x v="1"/>
    <x v="7"/>
    <n v="54.347826086956523"/>
    <n v="5.75"/>
    <m/>
    <m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d v="2015-02-15T09:05:47"/>
    <d v="2015-01-16T09:05:47"/>
    <b v="0"/>
    <n v="2"/>
    <b v="0"/>
    <s v="theater/plays"/>
    <x v="1"/>
    <x v="7"/>
    <n v="9.9502487562189046"/>
    <n v="100.5"/>
    <m/>
    <m/>
  </r>
  <r>
    <n v="4004"/>
    <s v="South Florida Tours"/>
    <s v="Help Launch The Queen Into South Florida!"/>
    <n v="500"/>
    <n v="1"/>
    <x v="2"/>
    <s v="US"/>
    <s v="USD"/>
    <n v="1412740457"/>
    <n v="1410148457"/>
    <d v="2014-10-07T22:54:17"/>
    <d v="2014-09-07T22:54:17"/>
    <b v="0"/>
    <n v="1"/>
    <b v="0"/>
    <s v="theater/plays"/>
    <x v="1"/>
    <x v="7"/>
    <n v="500"/>
    <n v="1"/>
    <m/>
    <m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d v="2014-10-20T14:23:05"/>
    <d v="2014-08-21T14:23:05"/>
    <b v="0"/>
    <n v="2"/>
    <b v="0"/>
    <s v="theater/plays"/>
    <x v="1"/>
    <x v="7"/>
    <n v="75"/>
    <n v="20"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d v="2016-02-16T13:33:07"/>
    <d v="2016-01-22T13:33:07"/>
    <b v="0"/>
    <n v="1"/>
    <b v="0"/>
    <s v="theater/plays"/>
    <x v="1"/>
    <x v="7"/>
    <n v="15000"/>
    <n v="2"/>
    <m/>
    <m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d v="2014-08-26T11:28:00"/>
    <d v="2014-07-28T13:33:01"/>
    <b v="0"/>
    <n v="1"/>
    <b v="0"/>
    <s v="theater/plays"/>
    <x v="1"/>
    <x v="7"/>
    <n v="400"/>
    <n v="5"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d v="2015-07-22T18:08:27"/>
    <d v="2015-06-22T18:08:27"/>
    <b v="0"/>
    <n v="4"/>
    <b v="0"/>
    <s v="theater/plays"/>
    <x v="1"/>
    <x v="7"/>
    <n v="16.666666666666668"/>
    <n v="15"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d v="2014-09-09T11:49:20"/>
    <d v="2014-07-31T11:49:20"/>
    <b v="0"/>
    <n v="3"/>
    <b v="0"/>
    <s v="theater/plays"/>
    <x v="1"/>
    <x v="7"/>
    <n v="25.733333333333334"/>
    <n v="25"/>
    <m/>
    <m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d v="2014-10-26T13:29:26"/>
    <d v="2014-10-09T13:29:26"/>
    <b v="0"/>
    <n v="38"/>
    <b v="0"/>
    <s v="theater/plays"/>
    <x v="1"/>
    <x v="7"/>
    <n v="4.1331802525832373"/>
    <n v="45.842105263157897"/>
    <m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d v="2015-01-28T08:04:38"/>
    <d v="2014-12-29T08:04:38"/>
    <b v="0"/>
    <n v="4"/>
    <b v="0"/>
    <s v="theater/plays"/>
    <x v="1"/>
    <x v="7"/>
    <n v="13.157894736842104"/>
    <n v="4.75"/>
    <m/>
    <m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d v="2015-05-02T08:04:09"/>
    <d v="2015-04-02T08:04:09"/>
    <b v="0"/>
    <n v="0"/>
    <b v="0"/>
    <s v="theater/plays"/>
    <x v="1"/>
    <x v="7"/>
    <s v="N/A"/>
    <s v="N/A"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d v="2015-02-16T02:13:43"/>
    <d v="2015-01-17T02:13:43"/>
    <b v="0"/>
    <n v="2"/>
    <b v="0"/>
    <s v="theater/plays"/>
    <x v="1"/>
    <x v="7"/>
    <n v="76.92307692307692"/>
    <n v="13"/>
    <m/>
    <m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d v="2016-03-05T00:54:29"/>
    <d v="2016-02-19T00:54:29"/>
    <b v="0"/>
    <n v="0"/>
    <b v="0"/>
    <s v="theater/plays"/>
    <x v="1"/>
    <x v="7"/>
    <s v="N/A"/>
    <s v="N/A"/>
    <m/>
    <m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d v="2015-07-19T13:44:23"/>
    <d v="2015-06-19T13:44:23"/>
    <b v="0"/>
    <n v="1"/>
    <b v="0"/>
    <s v="theater/plays"/>
    <x v="1"/>
    <x v="7"/>
    <n v="7000"/>
    <n v="1"/>
    <m/>
    <m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d v="2014-09-17T15:56:40"/>
    <d v="2014-08-18T15:56:40"/>
    <b v="0"/>
    <n v="7"/>
    <b v="0"/>
    <s v="theater/plays"/>
    <x v="1"/>
    <x v="7"/>
    <n v="7.1428571428571432"/>
    <n v="10"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d v="2014-09-04T11:07:54"/>
    <d v="2014-08-05T11:07:54"/>
    <b v="0"/>
    <n v="2"/>
    <b v="0"/>
    <s v="theater/plays"/>
    <x v="1"/>
    <x v="7"/>
    <n v="95.238095238095241"/>
    <n v="52.5"/>
    <m/>
    <m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d v="2016-10-07T16:51:48"/>
    <d v="2016-09-07T16:51:48"/>
    <b v="0"/>
    <n v="4"/>
    <b v="0"/>
    <s v="theater/plays"/>
    <x v="1"/>
    <x v="7"/>
    <n v="11.538461538461538"/>
    <n v="32.5"/>
    <m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d v="2016-04-15T11:28:00"/>
    <d v="2016-02-17T11:13:16"/>
    <b v="0"/>
    <n v="4"/>
    <b v="0"/>
    <s v="theater/plays"/>
    <x v="1"/>
    <x v="7"/>
    <n v="120.68965517241379"/>
    <n v="7.25"/>
    <m/>
    <m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d v="2015-03-23T22:34:59"/>
    <d v="2015-02-21T23:34:59"/>
    <b v="0"/>
    <n v="3"/>
    <b v="0"/>
    <s v="theater/plays"/>
    <x v="1"/>
    <x v="7"/>
    <n v="6"/>
    <n v="33.333333333333336"/>
    <m/>
    <m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d v="2014-10-26T16:52:38"/>
    <d v="2014-08-27T16:52:38"/>
    <b v="0"/>
    <n v="2"/>
    <b v="0"/>
    <s v="theater/plays"/>
    <x v="1"/>
    <x v="7"/>
    <n v="120"/>
    <n v="62.5"/>
    <m/>
    <m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d v="2015-01-31T21:54:00"/>
    <d v="2014-12-17T09:01:07"/>
    <b v="0"/>
    <n v="197"/>
    <b v="0"/>
    <s v="theater/plays"/>
    <x v="1"/>
    <x v="7"/>
    <n v="1.4375848574395016"/>
    <n v="63.558375634517766"/>
    <m/>
    <m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d v="2016-03-24T17:59:23"/>
    <d v="2016-02-08T18:59:23"/>
    <b v="0"/>
    <n v="0"/>
    <b v="0"/>
    <s v="theater/plays"/>
    <x v="1"/>
    <x v="7"/>
    <s v="N/A"/>
    <s v="N/A"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d v="2015-08-31T11:04:57"/>
    <d v="2015-08-01T11:04:57"/>
    <b v="0"/>
    <n v="1"/>
    <b v="0"/>
    <s v="theater/plays"/>
    <x v="1"/>
    <x v="7"/>
    <n v="80"/>
    <n v="10"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d v="2015-07-26T00:42:16"/>
    <d v="2015-05-27T00:42:16"/>
    <b v="0"/>
    <n v="4"/>
    <b v="0"/>
    <s v="theater/plays"/>
    <x v="1"/>
    <x v="7"/>
    <n v="20"/>
    <n v="62.5"/>
    <m/>
    <m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d v="2015-12-04T11:43:59"/>
    <d v="2015-10-05T10:43:59"/>
    <b v="0"/>
    <n v="0"/>
    <b v="0"/>
    <s v="theater/plays"/>
    <x v="1"/>
    <x v="7"/>
    <s v="N/A"/>
    <s v="N/A"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d v="2017-02-22T20:00:00"/>
    <d v="2017-02-02T18:18:01"/>
    <b v="0"/>
    <n v="7"/>
    <b v="0"/>
    <s v="theater/plays"/>
    <x v="1"/>
    <x v="7"/>
    <n v="13.953488372093023"/>
    <n v="30.714285714285715"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d v="2014-06-05T17:31:40"/>
    <d v="2014-05-06T17:31:40"/>
    <b v="0"/>
    <n v="11"/>
    <b v="0"/>
    <s v="theater/plays"/>
    <x v="1"/>
    <x v="7"/>
    <n v="3.5650623885918002"/>
    <n v="51"/>
    <m/>
    <m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d v="2015-12-13T19:36:10"/>
    <d v="2015-11-13T19:36:10"/>
    <b v="0"/>
    <n v="0"/>
    <b v="0"/>
    <s v="theater/plays"/>
    <x v="1"/>
    <x v="7"/>
    <s v="N/A"/>
    <s v="N/A"/>
    <m/>
    <m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d v="2016-02-03T13:49:00"/>
    <d v="2016-01-05T10:43:19"/>
    <b v="0"/>
    <n v="6"/>
    <b v="0"/>
    <s v="theater/plays"/>
    <x v="1"/>
    <x v="7"/>
    <n v="6.25"/>
    <n v="66.666666666666671"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d v="2014-12-18T10:02:44"/>
    <d v="2014-10-29T09:02:44"/>
    <b v="0"/>
    <n v="0"/>
    <b v="0"/>
    <s v="theater/plays"/>
    <x v="1"/>
    <x v="7"/>
    <s v="N/A"/>
    <s v="N/A"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d v="2015-12-15T15:25:16"/>
    <d v="2015-10-16T14:25:16"/>
    <b v="0"/>
    <n v="7"/>
    <b v="0"/>
    <s v="theater/plays"/>
    <x v="1"/>
    <x v="7"/>
    <n v="14.64406779661017"/>
    <n v="59"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d v="2016-10-02T04:00:00"/>
    <d v="2016-09-01T01:27:04"/>
    <b v="0"/>
    <n v="94"/>
    <b v="0"/>
    <s v="theater/plays"/>
    <x v="1"/>
    <x v="7"/>
    <n v="3.891246973700706"/>
    <n v="65.340319148936175"/>
    <m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d v="2015-04-03T16:44:10"/>
    <d v="2015-03-04T17:44:10"/>
    <b v="0"/>
    <n v="2"/>
    <b v="0"/>
    <s v="theater/plays"/>
    <x v="1"/>
    <x v="7"/>
    <n v="67.5"/>
    <n v="100"/>
    <m/>
    <m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d v="2014-10-21T16:11:27"/>
    <d v="2014-09-21T16:11:27"/>
    <b v="0"/>
    <n v="25"/>
    <b v="0"/>
    <s v="theater/plays"/>
    <x v="1"/>
    <x v="7"/>
    <n v="2.7137042062415198"/>
    <n v="147.4"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d v="2014-07-01T17:30:00"/>
    <d v="2014-06-14T17:29:24"/>
    <b v="0"/>
    <n v="17"/>
    <b v="0"/>
    <s v="theater/plays"/>
    <x v="1"/>
    <x v="7"/>
    <n v="2.1253985122210413"/>
    <n v="166.05882352941177"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d v="2016-05-24T09:25:00"/>
    <d v="2016-05-06T20:41:55"/>
    <b v="0"/>
    <n v="2"/>
    <b v="0"/>
    <s v="theater/plays"/>
    <x v="1"/>
    <x v="7"/>
    <n v="8.75"/>
    <n v="40"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d v="2014-10-17T14:10:10"/>
    <d v="2014-08-18T14:10:10"/>
    <b v="0"/>
    <n v="4"/>
    <b v="0"/>
    <s v="theater/plays"/>
    <x v="1"/>
    <x v="7"/>
    <n v="8.3056478405315612"/>
    <n v="75.25"/>
    <m/>
    <m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d v="2015-12-01T00:59:00"/>
    <d v="2015-10-28T11:06:07"/>
    <b v="0"/>
    <n v="5"/>
    <b v="0"/>
    <s v="theater/plays"/>
    <x v="1"/>
    <x v="7"/>
    <n v="1.6666666666666667"/>
    <n v="60"/>
    <m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d v="2015-07-17T22:00:00"/>
    <d v="2015-05-20T00:33:24"/>
    <b v="0"/>
    <n v="2"/>
    <b v="0"/>
    <s v="theater/plays"/>
    <x v="1"/>
    <x v="7"/>
    <n v="3.2"/>
    <n v="1250"/>
    <m/>
    <m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d v="2016-09-06T06:22:34"/>
    <d v="2016-07-08T06:22:34"/>
    <b v="0"/>
    <n v="2"/>
    <b v="0"/>
    <s v="theater/plays"/>
    <x v="1"/>
    <x v="7"/>
    <n v="238.0952380952381"/>
    <n v="10.5"/>
    <m/>
    <m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d v="2015-01-20T14:16:00"/>
    <d v="2014-12-21T21:01:04"/>
    <b v="0"/>
    <n v="3"/>
    <b v="0"/>
    <s v="theater/plays"/>
    <x v="1"/>
    <x v="7"/>
    <n v="476.1904761904762"/>
    <n v="7"/>
    <m/>
    <m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d v="2014-11-20T17:58:45"/>
    <d v="2014-11-05T17:58:45"/>
    <b v="0"/>
    <n v="0"/>
    <b v="0"/>
    <s v="theater/plays"/>
    <x v="1"/>
    <x v="7"/>
    <s v="N/A"/>
    <s v="N/A"/>
    <m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d v="2015-04-10T00:00:00"/>
    <d v="2015-03-11T00:16:22"/>
    <b v="0"/>
    <n v="4"/>
    <b v="0"/>
    <s v="theater/plays"/>
    <x v="1"/>
    <x v="7"/>
    <n v="2.6666666666666665"/>
    <n v="56.25"/>
    <m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d v="2014-08-20T23:49:49"/>
    <d v="2014-07-21T23:49:49"/>
    <b v="0"/>
    <n v="1"/>
    <b v="0"/>
    <s v="theater/plays"/>
    <x v="1"/>
    <x v="7"/>
    <n v="5000"/>
    <n v="1"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d v="2014-10-22T10:36:50"/>
    <d v="2014-09-22T10:36:50"/>
    <b v="0"/>
    <n v="12"/>
    <b v="0"/>
    <s v="theater/plays"/>
    <x v="1"/>
    <x v="7"/>
    <n v="12.173913043478262"/>
    <n v="38.333333333333336"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d v="2015-01-10T20:00:00"/>
    <d v="2014-12-17T19:32:23"/>
    <b v="0"/>
    <n v="4"/>
    <b v="0"/>
    <s v="theater/plays"/>
    <x v="1"/>
    <x v="7"/>
    <n v="45.454545454545453"/>
    <n v="27.5"/>
    <m/>
    <m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d v="2016-04-11T06:13:07"/>
    <d v="2016-03-07T07:13:07"/>
    <b v="0"/>
    <n v="91"/>
    <b v="0"/>
    <s v="theater/plays"/>
    <x v="1"/>
    <x v="7"/>
    <n v="5.6647784071976011"/>
    <n v="32.978021978021978"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d v="2015-07-14T18:00:15"/>
    <d v="2015-06-14T18:00:15"/>
    <b v="0"/>
    <n v="1"/>
    <b v="0"/>
    <s v="theater/plays"/>
    <x v="1"/>
    <x v="7"/>
    <n v="1250"/>
    <n v="16"/>
    <m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d v="2014-10-23T10:16:31"/>
    <d v="2014-09-23T10:16:31"/>
    <b v="0"/>
    <n v="1"/>
    <b v="0"/>
    <s v="theater/plays"/>
    <x v="1"/>
    <x v="7"/>
    <n v="1500"/>
    <n v="1"/>
    <m/>
    <m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d v="2014-05-09T01:53:00"/>
    <d v="2014-05-02T14:26:37"/>
    <b v="0"/>
    <n v="0"/>
    <b v="0"/>
    <s v="theater/plays"/>
    <x v="1"/>
    <x v="7"/>
    <s v="N/A"/>
    <s v="N/A"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d v="2014-10-13T16:05:16"/>
    <d v="2014-08-14T16:05:16"/>
    <b v="0"/>
    <n v="13"/>
    <b v="0"/>
    <s v="theater/plays"/>
    <x v="1"/>
    <x v="7"/>
    <n v="2.6642984014209592"/>
    <n v="86.615384615384613"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d v="2014-11-15T15:00:00"/>
    <d v="2014-10-16T11:33:48"/>
    <b v="0"/>
    <n v="2"/>
    <b v="0"/>
    <s v="theater/plays"/>
    <x v="1"/>
    <x v="7"/>
    <n v="4.5454545454545459"/>
    <n v="55"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d v="2016-09-30T23:00:00"/>
    <d v="2016-08-31T15:11:25"/>
    <b v="0"/>
    <n v="0"/>
    <b v="0"/>
    <s v="theater/plays"/>
    <x v="1"/>
    <x v="7"/>
    <s v="N/A"/>
    <s v="N/A"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d v="2014-06-19T10:33:51"/>
    <d v="2014-05-20T10:33:51"/>
    <b v="0"/>
    <n v="21"/>
    <b v="0"/>
    <s v="theater/plays"/>
    <x v="1"/>
    <x v="7"/>
    <n v="5.6753688989784337"/>
    <n v="41.952380952380949"/>
    <m/>
    <m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d v="2016-07-03T14:59:00"/>
    <d v="2016-06-13T17:23:59"/>
    <b v="0"/>
    <n v="9"/>
    <b v="0"/>
    <s v="theater/plays"/>
    <x v="1"/>
    <x v="7"/>
    <n v="1.8867924528301887"/>
    <n v="88.333333333333329"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d v="2015-11-25T18:00:00"/>
    <d v="2015-11-02T18:14:40"/>
    <b v="0"/>
    <n v="6"/>
    <b v="0"/>
    <s v="theater/plays"/>
    <x v="1"/>
    <x v="7"/>
    <n v="4.5161290322580649"/>
    <n v="129.16666666666666"/>
    <m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d v="2016-03-31T22:59:00"/>
    <d v="2016-03-16T20:27:24"/>
    <b v="0"/>
    <n v="4"/>
    <b v="0"/>
    <s v="theater/plays"/>
    <x v="1"/>
    <x v="7"/>
    <n v="39.473684210526315"/>
    <n v="23.75"/>
    <m/>
    <m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d v="2014-09-15T22:00:00"/>
    <d v="2014-08-15T10:22:32"/>
    <b v="0"/>
    <n v="7"/>
    <b v="0"/>
    <s v="theater/plays"/>
    <x v="1"/>
    <x v="7"/>
    <n v="40"/>
    <n v="35.714285714285715"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d v="2014-06-23T11:00:00"/>
    <d v="2014-05-20T11:40:56"/>
    <b v="0"/>
    <n v="5"/>
    <b v="0"/>
    <s v="theater/plays"/>
    <x v="1"/>
    <x v="7"/>
    <n v="35.087719298245617"/>
    <n v="57"/>
    <m/>
    <m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d v="2016-04-20T21:23:43"/>
    <d v="2016-02-20T22:23:43"/>
    <b v="0"/>
    <n v="0"/>
    <b v="0"/>
    <s v="theater/plays"/>
    <x v="1"/>
    <x v="7"/>
    <s v="N/A"/>
    <s v="N/A"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d v="2016-07-02T12:44:28"/>
    <d v="2016-06-02T12:44:28"/>
    <b v="0"/>
    <n v="3"/>
    <b v="0"/>
    <s v="theater/plays"/>
    <x v="1"/>
    <x v="7"/>
    <n v="40.816326530612244"/>
    <n v="163.33333333333334"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d v="2014-06-27T11:21:24"/>
    <d v="2014-05-28T11:21:24"/>
    <b v="0"/>
    <n v="9"/>
    <b v="0"/>
    <s v="theater/plays"/>
    <x v="1"/>
    <x v="7"/>
    <n v="70.370370370370367"/>
    <n v="15"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d v="2015-04-29T09:07:06"/>
    <d v="2015-03-30T09:07:06"/>
    <b v="0"/>
    <n v="6"/>
    <b v="0"/>
    <s v="theater/plays"/>
    <x v="1"/>
    <x v="7"/>
    <n v="5.1948051948051948"/>
    <n v="64.166666666666671"/>
    <m/>
    <m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d v="2014-08-12T17:50:11"/>
    <d v="2014-07-13T17:50:11"/>
    <b v="0"/>
    <n v="4"/>
    <b v="0"/>
    <s v="theater/plays"/>
    <x v="1"/>
    <x v="7"/>
    <n v="148.14814814814815"/>
    <n v="6.75"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d v="2016-05-18T19:56:28"/>
    <d v="2016-04-18T19:56:28"/>
    <b v="0"/>
    <n v="1"/>
    <b v="0"/>
    <s v="theater/plays"/>
    <x v="1"/>
    <x v="7"/>
    <n v="600"/>
    <n v="25"/>
    <m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d v="2015-09-27T21:49:10"/>
    <d v="2015-08-18T21:49:10"/>
    <b v="0"/>
    <n v="17"/>
    <b v="0"/>
    <s v="theater/plays"/>
    <x v="1"/>
    <x v="7"/>
    <n v="1.6420361247947455"/>
    <n v="179.11764705882354"/>
    <m/>
    <m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d v="2017-01-13T18:05:00"/>
    <d v="2016-12-14T18:07:35"/>
    <b v="0"/>
    <n v="1"/>
    <b v="0"/>
    <s v="theater/plays"/>
    <x v="1"/>
    <x v="7"/>
    <n v="99.999999999999986"/>
    <n v="34.950000000000003"/>
    <m/>
    <m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d v="2015-02-28T07:00:00"/>
    <d v="2015-01-18T10:52:36"/>
    <b v="0"/>
    <n v="13"/>
    <b v="0"/>
    <s v="theater/plays"/>
    <x v="1"/>
    <x v="7"/>
    <n v="2.9069767441860463"/>
    <n v="33.07692307692308"/>
    <m/>
    <m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d v="2015-02-28T22:00:00"/>
    <d v="2015-01-27T11:00:20"/>
    <b v="0"/>
    <n v="6"/>
    <b v="0"/>
    <s v="theater/plays"/>
    <x v="1"/>
    <x v="7"/>
    <n v="6.0606060606060606"/>
    <n v="27.5"/>
    <m/>
    <m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d v="2016-12-26T14:18:51"/>
    <d v="2016-11-26T14:18:51"/>
    <b v="0"/>
    <n v="0"/>
    <b v="0"/>
    <s v="theater/plays"/>
    <x v="1"/>
    <x v="7"/>
    <s v="N/A"/>
    <s v="N/A"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d v="2014-08-21T13:35:11"/>
    <d v="2014-06-22T13:35:11"/>
    <b v="0"/>
    <n v="2"/>
    <b v="0"/>
    <s v="theater/plays"/>
    <x v="1"/>
    <x v="7"/>
    <n v="250"/>
    <n v="2"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d v="2015-05-08T23:00:00"/>
    <d v="2015-03-15T03:17:06"/>
    <b v="0"/>
    <n v="2"/>
    <b v="0"/>
    <s v="theater/plays"/>
    <x v="1"/>
    <x v="7"/>
    <n v="94.594594594594597"/>
    <n v="18.5"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d v="2015-11-05T09:16:15"/>
    <d v="2015-10-06T08:16:15"/>
    <b v="0"/>
    <n v="21"/>
    <b v="0"/>
    <s v="theater/plays"/>
    <x v="1"/>
    <x v="7"/>
    <n v="3.7414965986394559"/>
    <n v="35"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d v="2014-06-30T12:28:00"/>
    <d v="2014-05-19T20:06:09"/>
    <b v="0"/>
    <n v="13"/>
    <b v="0"/>
    <s v="theater/plays"/>
    <x v="1"/>
    <x v="7"/>
    <n v="3.4722222222222223"/>
    <n v="44.307692307692307"/>
    <m/>
    <m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d v="2014-10-21T14:51:00"/>
    <d v="2014-09-23T14:05:49"/>
    <b v="0"/>
    <n v="0"/>
    <b v="0"/>
    <s v="theater/plays"/>
    <x v="1"/>
    <x v="7"/>
    <s v="N/A"/>
    <s v="N/A"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d v="2016-12-21T12:03:14"/>
    <d v="2016-11-21T12:03:14"/>
    <b v="0"/>
    <n v="6"/>
    <b v="0"/>
    <s v="theater/plays"/>
    <x v="1"/>
    <x v="7"/>
    <n v="11.235955056179776"/>
    <n v="222.5"/>
    <m/>
    <m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d v="2017-01-27T13:54:02"/>
    <d v="2016-12-28T13:54:02"/>
    <b v="0"/>
    <n v="0"/>
    <b v="0"/>
    <s v="theater/plays"/>
    <x v="1"/>
    <x v="7"/>
    <s v="N/A"/>
    <s v="N/A"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d v="2016-06-19T17:32:01"/>
    <d v="2016-05-20T17:32:01"/>
    <b v="0"/>
    <n v="1"/>
    <b v="0"/>
    <s v="theater/plays"/>
    <x v="1"/>
    <x v="7"/>
    <n v="600"/>
    <n v="5"/>
    <m/>
    <m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d v="2016-06-14T13:54:00"/>
    <d v="2016-05-21T11:45:16"/>
    <b v="0"/>
    <n v="0"/>
    <b v="0"/>
    <s v="theater/plays"/>
    <x v="1"/>
    <x v="7"/>
    <s v="N/A"/>
    <s v="N/A"/>
    <m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d v="2015-03-08T07:57:05"/>
    <d v="2015-02-06T08:57:05"/>
    <b v="0"/>
    <n v="12"/>
    <b v="0"/>
    <s v="theater/plays"/>
    <x v="1"/>
    <x v="7"/>
    <n v="6.3542857142857141"/>
    <n v="29.166666666666668"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d v="2015-11-14T18:00:00"/>
    <d v="2015-10-29T23:32:33"/>
    <b v="0"/>
    <n v="2"/>
    <b v="0"/>
    <s v="theater/plays"/>
    <x v="1"/>
    <x v="7"/>
    <n v="50"/>
    <n v="1.5"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d v="2016-01-14T13:16:56"/>
    <d v="2015-12-15T13:16:56"/>
    <b v="0"/>
    <n v="6"/>
    <b v="0"/>
    <s v="theater/plays"/>
    <x v="1"/>
    <x v="7"/>
    <n v="4.6113306982872198"/>
    <n v="126.5"/>
    <m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d v="2016-10-09T05:28:26"/>
    <d v="2016-09-09T05:28:26"/>
    <b v="0"/>
    <n v="1"/>
    <b v="0"/>
    <s v="theater/plays"/>
    <x v="1"/>
    <x v="7"/>
    <n v="300"/>
    <n v="10"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d v="2015-03-23T22:59:00"/>
    <d v="2015-02-23T09:29:35"/>
    <b v="0"/>
    <n v="1"/>
    <b v="0"/>
    <s v="theater/plays"/>
    <x v="1"/>
    <x v="7"/>
    <n v="350"/>
    <n v="10"/>
    <m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d v="2015-11-20T23:00:00"/>
    <d v="2015-10-27T17:34:59"/>
    <b v="0"/>
    <n v="5"/>
    <b v="0"/>
    <s v="theater/plays"/>
    <x v="1"/>
    <x v="7"/>
    <n v="21.276595744680851"/>
    <n v="9.4"/>
    <m/>
    <m/>
  </r>
  <r>
    <n v="4087"/>
    <s v="Stage Production &quot;The Nail Shop&quot;"/>
    <s v="Comedy Stage Play"/>
    <n v="9600"/>
    <n v="0"/>
    <x v="2"/>
    <s v="US"/>
    <s v="USD"/>
    <n v="1468777786"/>
    <n v="1466185786"/>
    <d v="2016-07-17T12:49:46"/>
    <d v="2016-06-17T12:49:46"/>
    <b v="0"/>
    <n v="0"/>
    <b v="0"/>
    <s v="theater/plays"/>
    <x v="1"/>
    <x v="7"/>
    <s v="N/A"/>
    <s v="N/A"/>
    <m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d v="2015-01-16T05:26:00"/>
    <d v="2014-12-17T09:42:04"/>
    <b v="0"/>
    <n v="3"/>
    <b v="0"/>
    <s v="theater/plays"/>
    <x v="1"/>
    <x v="7"/>
    <n v="9.2592592592592595"/>
    <n v="72"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d v="2015-05-31T12:35:00"/>
    <d v="2015-04-28T12:34:48"/>
    <b v="0"/>
    <n v="8"/>
    <b v="0"/>
    <s v="theater/plays"/>
    <x v="1"/>
    <x v="7"/>
    <n v="20.833333333333332"/>
    <n v="30"/>
    <m/>
    <m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d v="2015-08-07T10:00:00"/>
    <d v="2015-07-24T11:08:57"/>
    <b v="0"/>
    <n v="3"/>
    <b v="0"/>
    <s v="theater/plays"/>
    <x v="1"/>
    <x v="7"/>
    <n v="31.25"/>
    <n v="10.666666666666666"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d v="2015-01-16T07:09:11"/>
    <d v="2014-12-17T07:09:11"/>
    <b v="0"/>
    <n v="8"/>
    <b v="0"/>
    <s v="theater/plays"/>
    <x v="1"/>
    <x v="7"/>
    <n v="7.8431372549019605"/>
    <n v="25.5"/>
    <m/>
    <m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d v="2015-04-04T22:40:47"/>
    <d v="2015-02-03T23:40:47"/>
    <b v="0"/>
    <n v="1"/>
    <b v="0"/>
    <s v="theater/plays"/>
    <x v="1"/>
    <x v="7"/>
    <n v="5500"/>
    <n v="20"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d v="2015-08-22T14:34:53"/>
    <d v="2015-06-23T14:34:53"/>
    <b v="0"/>
    <n v="4"/>
    <b v="0"/>
    <s v="theater/plays"/>
    <x v="1"/>
    <x v="7"/>
    <n v="41.666666666666664"/>
    <n v="15"/>
    <m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d v="2014-10-21T23:59:00"/>
    <d v="2014-09-07T21:05:00"/>
    <b v="0"/>
    <n v="8"/>
    <b v="0"/>
    <s v="theater/plays"/>
    <x v="1"/>
    <x v="7"/>
    <n v="2.7397260273972601"/>
    <n v="91.25"/>
    <m/>
    <m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d v="2016-12-18T19:45:50"/>
    <d v="2016-11-18T19:45:50"/>
    <b v="0"/>
    <n v="1"/>
    <b v="0"/>
    <s v="theater/plays"/>
    <x v="1"/>
    <x v="7"/>
    <n v="37.5"/>
    <n v="800"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d v="2017-02-28T03:51:00"/>
    <d v="2017-01-15T07:43:39"/>
    <b v="0"/>
    <n v="5"/>
    <b v="0"/>
    <s v="theater/plays"/>
    <x v="1"/>
    <x v="7"/>
    <n v="8.75"/>
    <n v="80"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d v="2016-01-31T18:55:00"/>
    <d v="2015-12-06T14:47:17"/>
    <b v="0"/>
    <n v="0"/>
    <b v="0"/>
    <s v="theater/plays"/>
    <x v="1"/>
    <x v="7"/>
    <s v="N/A"/>
    <s v="N/A"/>
    <m/>
    <m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d v="2016-06-04T12:19:57"/>
    <d v="2016-05-05T12:19:57"/>
    <b v="0"/>
    <n v="0"/>
    <b v="0"/>
    <s v="theater/plays"/>
    <x v="1"/>
    <x v="7"/>
    <s v="N/A"/>
    <s v="N/A"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d v="2016-09-02T15:24:33"/>
    <d v="2016-07-19T15:24:33"/>
    <b v="0"/>
    <n v="1"/>
    <b v="0"/>
    <s v="theater/plays"/>
    <x v="1"/>
    <x v="7"/>
    <n v="90"/>
    <n v="50"/>
    <m/>
    <m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d v="2014-10-24T21:59:50"/>
    <d v="2014-10-14T21:59:50"/>
    <b v="0"/>
    <n v="0"/>
    <b v="0"/>
    <s v="theater/plays"/>
    <x v="1"/>
    <x v="7"/>
    <s v="N/A"/>
    <s v="N/A"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d v="2017-01-25T16:41:22"/>
    <d v="2016-12-26T16:41:22"/>
    <b v="0"/>
    <n v="0"/>
    <b v="0"/>
    <s v="theater/plays"/>
    <x v="1"/>
    <x v="7"/>
    <s v="N/A"/>
    <s v="N/A"/>
    <m/>
    <m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d v="2016-05-15T15:21:13"/>
    <d v="2016-04-15T15:21:13"/>
    <b v="0"/>
    <n v="6"/>
    <b v="0"/>
    <s v="theater/plays"/>
    <x v="1"/>
    <x v="7"/>
    <n v="3.6496350364963503"/>
    <n v="22.833333333333332"/>
    <m/>
    <m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d v="2015-08-26T13:32:00"/>
    <d v="2015-07-03T14:59:26"/>
    <b v="0"/>
    <n v="6"/>
    <b v="0"/>
    <s v="theater/plays"/>
    <x v="1"/>
    <x v="7"/>
    <n v="10"/>
    <n v="16.666666666666668"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d v="2016-10-27T01:40:34"/>
    <d v="2016-09-27T01:40:34"/>
    <b v="0"/>
    <n v="14"/>
    <b v="0"/>
    <s v="theater/plays"/>
    <x v="1"/>
    <x v="7"/>
    <n v="4.6801872074882995"/>
    <n v="45.785714285714285"/>
    <m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d v="2016-12-25T19:15:09"/>
    <d v="2016-11-22T19:15:09"/>
    <b v="0"/>
    <n v="6"/>
    <b v="0"/>
    <s v="theater/plays"/>
    <x v="1"/>
    <x v="7"/>
    <n v="14.347826086956522"/>
    <n v="383.33333333333331"/>
    <m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d v="2015-04-01T20:00:00"/>
    <d v="2015-02-17T20:11:06"/>
    <b v="0"/>
    <n v="33"/>
    <b v="0"/>
    <s v="theater/plays"/>
    <x v="1"/>
    <x v="7"/>
    <n v="1.4164305949008498"/>
    <n v="106.96969696969697"/>
    <m/>
    <m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d v="2014-09-24T17:00:01"/>
    <d v="2014-09-01T17:00:01"/>
    <b v="0"/>
    <n v="4"/>
    <b v="0"/>
    <s v="theater/plays"/>
    <x v="1"/>
    <x v="7"/>
    <n v="48.780487804878049"/>
    <n v="10.25"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d v="2017-03-03T00:00:00"/>
    <d v="2017-01-31T19:45:37"/>
    <b v="0"/>
    <n v="1"/>
    <b v="0"/>
    <s v="theater/plays"/>
    <x v="1"/>
    <x v="7"/>
    <n v="50.847457627118644"/>
    <n v="59"/>
    <m/>
    <m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d v="2015-11-29T08:56:44"/>
    <d v="2015-10-30T07:56:44"/>
    <b v="0"/>
    <n v="0"/>
    <b v="0"/>
    <s v="theater/plays"/>
    <x v="1"/>
    <x v="7"/>
    <s v="N/A"/>
    <s v="N/A"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d v="2016-07-21T10:02:31"/>
    <d v="2016-05-22T10:02:31"/>
    <b v="0"/>
    <n v="6"/>
    <b v="0"/>
    <s v="theater/plays"/>
    <x v="1"/>
    <x v="7"/>
    <n v="3.4883720930232558"/>
    <n v="14.333333333333334"/>
    <m/>
    <m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d v="2015-02-23T22:15:40"/>
    <d v="2015-01-24T22:15:40"/>
    <b v="0"/>
    <n v="6"/>
    <b v="0"/>
    <s v="theater/plays"/>
    <x v="1"/>
    <x v="7"/>
    <n v="31.914893617021278"/>
    <n v="15.666666666666666"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d v="2016-02-27T19:00:00"/>
    <d v="2016-01-31T17:43:06"/>
    <b v="0"/>
    <n v="1"/>
    <b v="0"/>
    <s v="theater/plays"/>
    <x v="1"/>
    <x v="7"/>
    <n v="2500"/>
    <n v="1"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d v="2016-01-08T01:34:00"/>
    <d v="2015-12-20T08:45:23"/>
    <b v="0"/>
    <n v="3"/>
    <b v="0"/>
    <s v="theater/plays"/>
    <x v="1"/>
    <x v="7"/>
    <n v="500"/>
    <n v="1"/>
    <m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d v="2015-02-12T02:00:00"/>
    <d v="2015-01-14T17:35:54"/>
    <b v="0"/>
    <n v="28"/>
    <b v="1"/>
    <s v="theater/plays"/>
    <x v="1"/>
    <x v="7"/>
    <n v="0.94984802431610937"/>
    <n v="47"/>
    <m/>
    <m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d v="2015-12-10T11:51:01"/>
    <d v="2015-11-10T11:51:01"/>
    <b v="0"/>
    <n v="34"/>
    <b v="1"/>
    <s v="theater/plays"/>
    <x v="1"/>
    <x v="7"/>
    <n v="0.97943192948090108"/>
    <n v="150.1470588235294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B640D-C103-42CF-B034-5268704BCDF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0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axis="axisRow" showAll="0">
      <items count="10">
        <item x="0"/>
        <item x="2"/>
        <item x="6"/>
        <item x="7"/>
        <item x="5"/>
        <item x="8"/>
        <item x="4"/>
        <item x="3"/>
        <item x="1"/>
        <item t="default"/>
      </items>
    </pivotField>
    <pivotField axis="axisRow" dataField="1" showAll="0">
      <items count="45">
        <item x="5"/>
        <item x="34"/>
        <item x="27"/>
        <item x="17"/>
        <item x="41"/>
        <item x="20"/>
        <item x="4"/>
        <item x="3"/>
        <item x="18"/>
        <item x="30"/>
        <item x="12"/>
        <item x="8"/>
        <item x="31"/>
        <item x="33"/>
        <item x="19"/>
        <item x="35"/>
        <item x="15"/>
        <item x="40"/>
        <item x="14"/>
        <item x="21"/>
        <item x="43"/>
        <item x="26"/>
        <item x="11"/>
        <item x="32"/>
        <item x="22"/>
        <item x="28"/>
        <item x="7"/>
        <item x="29"/>
        <item x="25"/>
        <item x="38"/>
        <item x="13"/>
        <item x="2"/>
        <item x="1"/>
        <item x="37"/>
        <item x="39"/>
        <item x="6"/>
        <item x="36"/>
        <item x="0"/>
        <item x="42"/>
        <item x="24"/>
        <item x="16"/>
        <item x="10"/>
        <item x="9"/>
        <item x="23"/>
        <item t="default"/>
      </items>
    </pivotField>
    <pivotField showAll="0"/>
    <pivotField showAll="0"/>
    <pivotField showAll="0"/>
    <pivotField showAll="0"/>
  </pivotFields>
  <rowFields count="3">
    <field x="16"/>
    <field x="17"/>
    <field x="5"/>
  </rowFields>
  <rowItems count="117">
    <i>
      <x/>
    </i>
    <i r="1">
      <x/>
    </i>
    <i r="2">
      <x v="1"/>
    </i>
    <i r="1">
      <x v="6"/>
    </i>
    <i r="2">
      <x v="3"/>
    </i>
    <i r="1">
      <x v="7"/>
    </i>
    <i r="2">
      <x v="1"/>
    </i>
    <i r="1">
      <x v="31"/>
    </i>
    <i r="2">
      <x/>
    </i>
    <i r="1">
      <x v="32"/>
    </i>
    <i r="2">
      <x v="3"/>
    </i>
    <i r="1">
      <x v="37"/>
    </i>
    <i r="2">
      <x v="3"/>
    </i>
    <i>
      <x v="1"/>
    </i>
    <i r="1">
      <x v="11"/>
    </i>
    <i r="2">
      <x/>
    </i>
    <i r="2">
      <x v="1"/>
    </i>
    <i r="1">
      <x v="29"/>
    </i>
    <i r="2">
      <x v="1"/>
    </i>
    <i r="1">
      <x v="33"/>
    </i>
    <i r="2">
      <x v="2"/>
    </i>
    <i r="2">
      <x v="3"/>
    </i>
    <i>
      <x v="2"/>
    </i>
    <i r="1">
      <x v="19"/>
    </i>
    <i r="2">
      <x v="1"/>
    </i>
    <i r="1">
      <x v="36"/>
    </i>
    <i r="2">
      <x v="3"/>
    </i>
    <i r="1">
      <x v="40"/>
    </i>
    <i r="2">
      <x v="1"/>
    </i>
    <i>
      <x v="3"/>
    </i>
    <i r="1">
      <x v="3"/>
    </i>
    <i r="2">
      <x/>
    </i>
    <i>
      <x v="4"/>
    </i>
    <i r="1">
      <x v="5"/>
    </i>
    <i r="2">
      <x v="3"/>
    </i>
    <i r="1">
      <x v="8"/>
    </i>
    <i r="2">
      <x v="3"/>
    </i>
    <i r="1">
      <x v="9"/>
    </i>
    <i r="2">
      <x v="1"/>
    </i>
    <i r="2">
      <x v="2"/>
    </i>
    <i r="1">
      <x v="14"/>
    </i>
    <i r="2">
      <x v="3"/>
    </i>
    <i r="1">
      <x v="16"/>
    </i>
    <i r="2">
      <x v="1"/>
    </i>
    <i r="1">
      <x v="18"/>
    </i>
    <i r="2">
      <x v="3"/>
    </i>
    <i r="1">
      <x v="27"/>
    </i>
    <i r="2">
      <x v="3"/>
    </i>
    <i r="1">
      <x v="30"/>
    </i>
    <i r="2">
      <x v="1"/>
    </i>
    <i r="2">
      <x v="3"/>
    </i>
    <i r="1">
      <x v="43"/>
    </i>
    <i r="2">
      <x/>
    </i>
    <i>
      <x v="5"/>
    </i>
    <i r="1">
      <x v="21"/>
    </i>
    <i r="2">
      <x v="1"/>
    </i>
    <i r="1">
      <x v="23"/>
    </i>
    <i r="2">
      <x v="1"/>
    </i>
    <i r="1">
      <x v="24"/>
    </i>
    <i r="2">
      <x v="1"/>
    </i>
    <i r="2">
      <x v="3"/>
    </i>
    <i r="1">
      <x v="25"/>
    </i>
    <i r="2">
      <x v="1"/>
    </i>
    <i>
      <x v="6"/>
    </i>
    <i r="1">
      <x v="2"/>
    </i>
    <i r="2">
      <x/>
    </i>
    <i r="1">
      <x v="4"/>
    </i>
    <i r="2">
      <x v="1"/>
    </i>
    <i r="1">
      <x v="10"/>
    </i>
    <i r="2">
      <x v="1"/>
    </i>
    <i r="1">
      <x v="22"/>
    </i>
    <i r="2">
      <x v="3"/>
    </i>
    <i r="1">
      <x v="28"/>
    </i>
    <i r="2">
      <x v="3"/>
    </i>
    <i r="1">
      <x v="39"/>
    </i>
    <i r="2">
      <x/>
    </i>
    <i r="2">
      <x v="1"/>
    </i>
    <i>
      <x v="7"/>
    </i>
    <i r="1">
      <x v="1"/>
    </i>
    <i r="2">
      <x v="3"/>
    </i>
    <i r="1">
      <x v="12"/>
    </i>
    <i r="2">
      <x v="1"/>
    </i>
    <i r="1">
      <x v="13"/>
    </i>
    <i r="2">
      <x v="3"/>
    </i>
    <i r="1">
      <x v="15"/>
    </i>
    <i r="2">
      <x v="3"/>
    </i>
    <i r="1">
      <x v="17"/>
    </i>
    <i r="2">
      <x v="1"/>
    </i>
    <i r="2">
      <x v="3"/>
    </i>
    <i r="1">
      <x v="34"/>
    </i>
    <i r="2">
      <x/>
    </i>
    <i r="2">
      <x v="1"/>
    </i>
    <i r="2">
      <x v="3"/>
    </i>
    <i r="1">
      <x v="41"/>
    </i>
    <i r="2">
      <x/>
    </i>
    <i r="2">
      <x v="1"/>
    </i>
    <i r="2">
      <x v="3"/>
    </i>
    <i r="1">
      <x v="42"/>
    </i>
    <i r="2">
      <x/>
    </i>
    <i r="2">
      <x v="1"/>
    </i>
    <i>
      <x v="8"/>
    </i>
    <i r="1">
      <x v="20"/>
    </i>
    <i r="2">
      <x/>
    </i>
    <i r="2">
      <x v="1"/>
    </i>
    <i r="2">
      <x v="3"/>
    </i>
    <i r="1">
      <x v="26"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8"/>
    </i>
    <i r="2">
      <x v="3"/>
    </i>
    <i t="grand">
      <x/>
    </i>
  </rowItems>
  <colItems count="1">
    <i/>
  </colItems>
  <dataFields count="1">
    <dataField name="Count of Sub-Category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2E97-8442-4D6E-B376-AAE8FB8B4F98}">
  <dimension ref="A3:B120"/>
  <sheetViews>
    <sheetView tabSelected="1" topLeftCell="A2" workbookViewId="0">
      <selection activeCell="A3" sqref="A3"/>
    </sheetView>
  </sheetViews>
  <sheetFormatPr defaultRowHeight="14.4" x14ac:dyDescent="0.3"/>
  <cols>
    <col min="1" max="1" width="20" bestFit="1" customWidth="1"/>
    <col min="2" max="2" width="20.44140625" bestFit="1" customWidth="1"/>
  </cols>
  <sheetData>
    <row r="3" spans="1:2" x14ac:dyDescent="0.3">
      <c r="A3" s="15" t="s">
        <v>8310</v>
      </c>
      <c r="B3" t="s">
        <v>8311</v>
      </c>
    </row>
    <row r="4" spans="1:2" x14ac:dyDescent="0.3">
      <c r="A4" s="16" t="s">
        <v>8356</v>
      </c>
      <c r="B4" s="17">
        <v>520</v>
      </c>
    </row>
    <row r="5" spans="1:2" x14ac:dyDescent="0.3">
      <c r="A5" s="18" t="s">
        <v>8312</v>
      </c>
      <c r="B5" s="17">
        <v>100</v>
      </c>
    </row>
    <row r="6" spans="1:2" x14ac:dyDescent="0.3">
      <c r="A6" s="19" t="s">
        <v>8221</v>
      </c>
      <c r="B6" s="17">
        <v>100</v>
      </c>
    </row>
    <row r="7" spans="1:2" x14ac:dyDescent="0.3">
      <c r="A7" s="18" t="s">
        <v>8318</v>
      </c>
      <c r="B7" s="17">
        <v>180</v>
      </c>
    </row>
    <row r="8" spans="1:2" x14ac:dyDescent="0.3">
      <c r="A8" s="19" t="s">
        <v>8219</v>
      </c>
      <c r="B8" s="17">
        <v>180</v>
      </c>
    </row>
    <row r="9" spans="1:2" x14ac:dyDescent="0.3">
      <c r="A9" s="18" t="s">
        <v>8319</v>
      </c>
      <c r="B9" s="17">
        <v>80</v>
      </c>
    </row>
    <row r="10" spans="1:2" x14ac:dyDescent="0.3">
      <c r="A10" s="19" t="s">
        <v>8221</v>
      </c>
      <c r="B10" s="17">
        <v>80</v>
      </c>
    </row>
    <row r="11" spans="1:2" x14ac:dyDescent="0.3">
      <c r="A11" s="18" t="s">
        <v>8343</v>
      </c>
      <c r="B11" s="17">
        <v>40</v>
      </c>
    </row>
    <row r="12" spans="1:2" x14ac:dyDescent="0.3">
      <c r="A12" s="19" t="s">
        <v>8220</v>
      </c>
      <c r="B12" s="17">
        <v>40</v>
      </c>
    </row>
    <row r="13" spans="1:2" x14ac:dyDescent="0.3">
      <c r="A13" s="18" t="s">
        <v>8344</v>
      </c>
      <c r="B13" s="17">
        <v>60</v>
      </c>
    </row>
    <row r="14" spans="1:2" x14ac:dyDescent="0.3">
      <c r="A14" s="19" t="s">
        <v>8219</v>
      </c>
      <c r="B14" s="17">
        <v>60</v>
      </c>
    </row>
    <row r="15" spans="1:2" x14ac:dyDescent="0.3">
      <c r="A15" s="18" t="s">
        <v>8349</v>
      </c>
      <c r="B15" s="17">
        <v>60</v>
      </c>
    </row>
    <row r="16" spans="1:2" x14ac:dyDescent="0.3">
      <c r="A16" s="19" t="s">
        <v>8219</v>
      </c>
      <c r="B16" s="17">
        <v>60</v>
      </c>
    </row>
    <row r="17" spans="1:2" x14ac:dyDescent="0.3">
      <c r="A17" s="16" t="s">
        <v>8357</v>
      </c>
      <c r="B17" s="17">
        <v>200</v>
      </c>
    </row>
    <row r="18" spans="1:2" x14ac:dyDescent="0.3">
      <c r="A18" s="18" t="s">
        <v>8323</v>
      </c>
      <c r="B18" s="17">
        <v>140</v>
      </c>
    </row>
    <row r="19" spans="1:2" x14ac:dyDescent="0.3">
      <c r="A19" s="19" t="s">
        <v>8220</v>
      </c>
      <c r="B19" s="17">
        <v>20</v>
      </c>
    </row>
    <row r="20" spans="1:2" x14ac:dyDescent="0.3">
      <c r="A20" s="19" t="s">
        <v>8221</v>
      </c>
      <c r="B20" s="17">
        <v>120</v>
      </c>
    </row>
    <row r="21" spans="1:2" x14ac:dyDescent="0.3">
      <c r="A21" s="18" t="s">
        <v>8341</v>
      </c>
      <c r="B21" s="17">
        <v>20</v>
      </c>
    </row>
    <row r="22" spans="1:2" x14ac:dyDescent="0.3">
      <c r="A22" s="19" t="s">
        <v>8221</v>
      </c>
      <c r="B22" s="17">
        <v>20</v>
      </c>
    </row>
    <row r="23" spans="1:2" x14ac:dyDescent="0.3">
      <c r="A23" s="18" t="s">
        <v>8345</v>
      </c>
      <c r="B23" s="17">
        <v>40</v>
      </c>
    </row>
    <row r="24" spans="1:2" x14ac:dyDescent="0.3">
      <c r="A24" s="19" t="s">
        <v>8222</v>
      </c>
      <c r="B24" s="17">
        <v>6</v>
      </c>
    </row>
    <row r="25" spans="1:2" x14ac:dyDescent="0.3">
      <c r="A25" s="19" t="s">
        <v>8219</v>
      </c>
      <c r="B25" s="17">
        <v>34</v>
      </c>
    </row>
    <row r="26" spans="1:2" x14ac:dyDescent="0.3">
      <c r="A26" s="16" t="s">
        <v>8358</v>
      </c>
      <c r="B26" s="17">
        <v>220</v>
      </c>
    </row>
    <row r="27" spans="1:2" x14ac:dyDescent="0.3">
      <c r="A27" s="18" t="s">
        <v>8331</v>
      </c>
      <c r="B27" s="17">
        <v>40</v>
      </c>
    </row>
    <row r="28" spans="1:2" x14ac:dyDescent="0.3">
      <c r="A28" s="19" t="s">
        <v>8221</v>
      </c>
      <c r="B28" s="17">
        <v>40</v>
      </c>
    </row>
    <row r="29" spans="1:2" x14ac:dyDescent="0.3">
      <c r="A29" s="18" t="s">
        <v>8348</v>
      </c>
      <c r="B29" s="17">
        <v>80</v>
      </c>
    </row>
    <row r="30" spans="1:2" x14ac:dyDescent="0.3">
      <c r="A30" s="19" t="s">
        <v>8219</v>
      </c>
      <c r="B30" s="17">
        <v>80</v>
      </c>
    </row>
    <row r="31" spans="1:2" x14ac:dyDescent="0.3">
      <c r="A31" s="18" t="s">
        <v>8351</v>
      </c>
      <c r="B31" s="17">
        <v>100</v>
      </c>
    </row>
    <row r="32" spans="1:2" x14ac:dyDescent="0.3">
      <c r="A32" s="19" t="s">
        <v>8221</v>
      </c>
      <c r="B32" s="17">
        <v>100</v>
      </c>
    </row>
    <row r="33" spans="1:2" x14ac:dyDescent="0.3">
      <c r="A33" s="16" t="s">
        <v>8359</v>
      </c>
      <c r="B33" s="17">
        <v>24</v>
      </c>
    </row>
    <row r="34" spans="1:2" x14ac:dyDescent="0.3">
      <c r="A34" s="18" t="s">
        <v>8315</v>
      </c>
      <c r="B34" s="17">
        <v>24</v>
      </c>
    </row>
    <row r="35" spans="1:2" x14ac:dyDescent="0.3">
      <c r="A35" s="19" t="s">
        <v>8220</v>
      </c>
      <c r="B35" s="17">
        <v>24</v>
      </c>
    </row>
    <row r="36" spans="1:2" x14ac:dyDescent="0.3">
      <c r="A36" s="16" t="s">
        <v>8360</v>
      </c>
      <c r="B36" s="17">
        <v>700</v>
      </c>
    </row>
    <row r="37" spans="1:2" x14ac:dyDescent="0.3">
      <c r="A37" s="18" t="s">
        <v>8317</v>
      </c>
      <c r="B37" s="17">
        <v>40</v>
      </c>
    </row>
    <row r="38" spans="1:2" x14ac:dyDescent="0.3">
      <c r="A38" s="19" t="s">
        <v>8219</v>
      </c>
      <c r="B38" s="17">
        <v>40</v>
      </c>
    </row>
    <row r="39" spans="1:2" x14ac:dyDescent="0.3">
      <c r="A39" s="18" t="s">
        <v>8320</v>
      </c>
      <c r="B39" s="17">
        <v>40</v>
      </c>
    </row>
    <row r="40" spans="1:2" x14ac:dyDescent="0.3">
      <c r="A40" s="19" t="s">
        <v>8219</v>
      </c>
      <c r="B40" s="17">
        <v>40</v>
      </c>
    </row>
    <row r="41" spans="1:2" x14ac:dyDescent="0.3">
      <c r="A41" s="18" t="s">
        <v>8321</v>
      </c>
      <c r="B41" s="17">
        <v>60</v>
      </c>
    </row>
    <row r="42" spans="1:2" x14ac:dyDescent="0.3">
      <c r="A42" s="19" t="s">
        <v>8221</v>
      </c>
      <c r="B42" s="17">
        <v>40</v>
      </c>
    </row>
    <row r="43" spans="1:2" x14ac:dyDescent="0.3">
      <c r="A43" s="19" t="s">
        <v>8222</v>
      </c>
      <c r="B43" s="17">
        <v>20</v>
      </c>
    </row>
    <row r="44" spans="1:2" x14ac:dyDescent="0.3">
      <c r="A44" s="18" t="s">
        <v>8326</v>
      </c>
      <c r="B44" s="17">
        <v>140</v>
      </c>
    </row>
    <row r="45" spans="1:2" x14ac:dyDescent="0.3">
      <c r="A45" s="19" t="s">
        <v>8219</v>
      </c>
      <c r="B45" s="17">
        <v>140</v>
      </c>
    </row>
    <row r="46" spans="1:2" x14ac:dyDescent="0.3">
      <c r="A46" s="18" t="s">
        <v>8328</v>
      </c>
      <c r="B46" s="17">
        <v>60</v>
      </c>
    </row>
    <row r="47" spans="1:2" x14ac:dyDescent="0.3">
      <c r="A47" s="19" t="s">
        <v>8221</v>
      </c>
      <c r="B47" s="17">
        <v>60</v>
      </c>
    </row>
    <row r="48" spans="1:2" x14ac:dyDescent="0.3">
      <c r="A48" s="18" t="s">
        <v>8330</v>
      </c>
      <c r="B48" s="17">
        <v>20</v>
      </c>
    </row>
    <row r="49" spans="1:2" x14ac:dyDescent="0.3">
      <c r="A49" s="19" t="s">
        <v>8219</v>
      </c>
      <c r="B49" s="17">
        <v>20</v>
      </c>
    </row>
    <row r="50" spans="1:2" x14ac:dyDescent="0.3">
      <c r="A50" s="18" t="s">
        <v>8339</v>
      </c>
      <c r="B50" s="17">
        <v>40</v>
      </c>
    </row>
    <row r="51" spans="1:2" x14ac:dyDescent="0.3">
      <c r="A51" s="19" t="s">
        <v>8219</v>
      </c>
      <c r="B51" s="17">
        <v>40</v>
      </c>
    </row>
    <row r="52" spans="1:2" x14ac:dyDescent="0.3">
      <c r="A52" s="18" t="s">
        <v>8342</v>
      </c>
      <c r="B52" s="17">
        <v>280</v>
      </c>
    </row>
    <row r="53" spans="1:2" x14ac:dyDescent="0.3">
      <c r="A53" s="19" t="s">
        <v>8221</v>
      </c>
      <c r="B53" s="17">
        <v>20</v>
      </c>
    </row>
    <row r="54" spans="1:2" x14ac:dyDescent="0.3">
      <c r="A54" s="19" t="s">
        <v>8219</v>
      </c>
      <c r="B54" s="17">
        <v>260</v>
      </c>
    </row>
    <row r="55" spans="1:2" x14ac:dyDescent="0.3">
      <c r="A55" s="18" t="s">
        <v>8354</v>
      </c>
      <c r="B55" s="17">
        <v>20</v>
      </c>
    </row>
    <row r="56" spans="1:2" x14ac:dyDescent="0.3">
      <c r="A56" s="19" t="s">
        <v>8220</v>
      </c>
      <c r="B56" s="17">
        <v>20</v>
      </c>
    </row>
    <row r="57" spans="1:2" x14ac:dyDescent="0.3">
      <c r="A57" s="16" t="s">
        <v>8361</v>
      </c>
      <c r="B57" s="17">
        <v>220</v>
      </c>
    </row>
    <row r="58" spans="1:2" x14ac:dyDescent="0.3">
      <c r="A58" s="18" t="s">
        <v>8333</v>
      </c>
      <c r="B58" s="17">
        <v>20</v>
      </c>
    </row>
    <row r="59" spans="1:2" x14ac:dyDescent="0.3">
      <c r="A59" s="19" t="s">
        <v>8221</v>
      </c>
      <c r="B59" s="17">
        <v>20</v>
      </c>
    </row>
    <row r="60" spans="1:2" x14ac:dyDescent="0.3">
      <c r="A60" s="18" t="s">
        <v>8335</v>
      </c>
      <c r="B60" s="17">
        <v>20</v>
      </c>
    </row>
    <row r="61" spans="1:2" x14ac:dyDescent="0.3">
      <c r="A61" s="19" t="s">
        <v>8221</v>
      </c>
      <c r="B61" s="17">
        <v>20</v>
      </c>
    </row>
    <row r="62" spans="1:2" x14ac:dyDescent="0.3">
      <c r="A62" s="18" t="s">
        <v>8336</v>
      </c>
      <c r="B62" s="17">
        <v>160</v>
      </c>
    </row>
    <row r="63" spans="1:2" x14ac:dyDescent="0.3">
      <c r="A63" s="19" t="s">
        <v>8221</v>
      </c>
      <c r="B63" s="17">
        <v>57</v>
      </c>
    </row>
    <row r="64" spans="1:2" x14ac:dyDescent="0.3">
      <c r="A64" s="19" t="s">
        <v>8219</v>
      </c>
      <c r="B64" s="17">
        <v>103</v>
      </c>
    </row>
    <row r="65" spans="1:2" x14ac:dyDescent="0.3">
      <c r="A65" s="18" t="s">
        <v>8337</v>
      </c>
      <c r="B65" s="17">
        <v>20</v>
      </c>
    </row>
    <row r="66" spans="1:2" x14ac:dyDescent="0.3">
      <c r="A66" s="19" t="s">
        <v>8221</v>
      </c>
      <c r="B66" s="17">
        <v>20</v>
      </c>
    </row>
    <row r="67" spans="1:2" x14ac:dyDescent="0.3">
      <c r="A67" s="16" t="s">
        <v>8362</v>
      </c>
      <c r="B67" s="17">
        <v>237</v>
      </c>
    </row>
    <row r="68" spans="1:2" x14ac:dyDescent="0.3">
      <c r="A68" s="18" t="s">
        <v>8314</v>
      </c>
      <c r="B68" s="17">
        <v>20</v>
      </c>
    </row>
    <row r="69" spans="1:2" x14ac:dyDescent="0.3">
      <c r="A69" s="19" t="s">
        <v>8220</v>
      </c>
      <c r="B69" s="17">
        <v>20</v>
      </c>
    </row>
    <row r="70" spans="1:2" x14ac:dyDescent="0.3">
      <c r="A70" s="18" t="s">
        <v>8316</v>
      </c>
      <c r="B70" s="17">
        <v>40</v>
      </c>
    </row>
    <row r="71" spans="1:2" x14ac:dyDescent="0.3">
      <c r="A71" s="19" t="s">
        <v>8221</v>
      </c>
      <c r="B71" s="17">
        <v>40</v>
      </c>
    </row>
    <row r="72" spans="1:2" x14ac:dyDescent="0.3">
      <c r="A72" s="18" t="s">
        <v>8322</v>
      </c>
      <c r="B72" s="17">
        <v>40</v>
      </c>
    </row>
    <row r="73" spans="1:2" x14ac:dyDescent="0.3">
      <c r="A73" s="19" t="s">
        <v>8221</v>
      </c>
      <c r="B73" s="17">
        <v>40</v>
      </c>
    </row>
    <row r="74" spans="1:2" x14ac:dyDescent="0.3">
      <c r="A74" s="18" t="s">
        <v>8334</v>
      </c>
      <c r="B74" s="17">
        <v>60</v>
      </c>
    </row>
    <row r="75" spans="1:2" x14ac:dyDescent="0.3">
      <c r="A75" s="19" t="s">
        <v>8219</v>
      </c>
      <c r="B75" s="17">
        <v>60</v>
      </c>
    </row>
    <row r="76" spans="1:2" x14ac:dyDescent="0.3">
      <c r="A76" s="18" t="s">
        <v>8340</v>
      </c>
      <c r="B76" s="17">
        <v>20</v>
      </c>
    </row>
    <row r="77" spans="1:2" x14ac:dyDescent="0.3">
      <c r="A77" s="19" t="s">
        <v>8219</v>
      </c>
      <c r="B77" s="17">
        <v>20</v>
      </c>
    </row>
    <row r="78" spans="1:2" x14ac:dyDescent="0.3">
      <c r="A78" s="18" t="s">
        <v>8350</v>
      </c>
      <c r="B78" s="17">
        <v>57</v>
      </c>
    </row>
    <row r="79" spans="1:2" x14ac:dyDescent="0.3">
      <c r="A79" s="19" t="s">
        <v>8220</v>
      </c>
      <c r="B79" s="17">
        <v>10</v>
      </c>
    </row>
    <row r="80" spans="1:2" x14ac:dyDescent="0.3">
      <c r="A80" s="19" t="s">
        <v>8221</v>
      </c>
      <c r="B80" s="17">
        <v>47</v>
      </c>
    </row>
    <row r="81" spans="1:2" x14ac:dyDescent="0.3">
      <c r="A81" s="16" t="s">
        <v>8363</v>
      </c>
      <c r="B81" s="17">
        <v>600</v>
      </c>
    </row>
    <row r="82" spans="1:2" x14ac:dyDescent="0.3">
      <c r="A82" s="18" t="s">
        <v>8313</v>
      </c>
      <c r="B82" s="17">
        <v>1</v>
      </c>
    </row>
    <row r="83" spans="1:2" x14ac:dyDescent="0.3">
      <c r="A83" s="19" t="s">
        <v>8219</v>
      </c>
      <c r="B83" s="17">
        <v>1</v>
      </c>
    </row>
    <row r="84" spans="1:2" x14ac:dyDescent="0.3">
      <c r="A84" s="18" t="s">
        <v>8324</v>
      </c>
      <c r="B84" s="17">
        <v>20</v>
      </c>
    </row>
    <row r="85" spans="1:2" x14ac:dyDescent="0.3">
      <c r="A85" s="19" t="s">
        <v>8221</v>
      </c>
      <c r="B85" s="17">
        <v>20</v>
      </c>
    </row>
    <row r="86" spans="1:2" x14ac:dyDescent="0.3">
      <c r="A86" s="18" t="s">
        <v>8325</v>
      </c>
      <c r="B86" s="17">
        <v>139</v>
      </c>
    </row>
    <row r="87" spans="1:2" x14ac:dyDescent="0.3">
      <c r="A87" s="19" t="s">
        <v>8219</v>
      </c>
      <c r="B87" s="17">
        <v>139</v>
      </c>
    </row>
    <row r="88" spans="1:2" x14ac:dyDescent="0.3">
      <c r="A88" s="18" t="s">
        <v>8327</v>
      </c>
      <c r="B88" s="17">
        <v>1</v>
      </c>
    </row>
    <row r="89" spans="1:2" x14ac:dyDescent="0.3">
      <c r="A89" s="19" t="s">
        <v>8219</v>
      </c>
      <c r="B89" s="17">
        <v>1</v>
      </c>
    </row>
    <row r="90" spans="1:2" x14ac:dyDescent="0.3">
      <c r="A90" s="18" t="s">
        <v>8329</v>
      </c>
      <c r="B90" s="17">
        <v>20</v>
      </c>
    </row>
    <row r="91" spans="1:2" x14ac:dyDescent="0.3">
      <c r="A91" s="19" t="s">
        <v>8221</v>
      </c>
      <c r="B91" s="17">
        <v>11</v>
      </c>
    </row>
    <row r="92" spans="1:2" x14ac:dyDescent="0.3">
      <c r="A92" s="19" t="s">
        <v>8219</v>
      </c>
      <c r="B92" s="17">
        <v>9</v>
      </c>
    </row>
    <row r="93" spans="1:2" x14ac:dyDescent="0.3">
      <c r="A93" s="18" t="s">
        <v>8346</v>
      </c>
      <c r="B93" s="17">
        <v>59</v>
      </c>
    </row>
    <row r="94" spans="1:2" x14ac:dyDescent="0.3">
      <c r="A94" s="19" t="s">
        <v>8220</v>
      </c>
      <c r="B94" s="17">
        <v>18</v>
      </c>
    </row>
    <row r="95" spans="1:2" x14ac:dyDescent="0.3">
      <c r="A95" s="19" t="s">
        <v>8221</v>
      </c>
      <c r="B95" s="17">
        <v>2</v>
      </c>
    </row>
    <row r="96" spans="1:2" x14ac:dyDescent="0.3">
      <c r="A96" s="19" t="s">
        <v>8219</v>
      </c>
      <c r="B96" s="17">
        <v>39</v>
      </c>
    </row>
    <row r="97" spans="1:2" x14ac:dyDescent="0.3">
      <c r="A97" s="18" t="s">
        <v>8352</v>
      </c>
      <c r="B97" s="17">
        <v>200</v>
      </c>
    </row>
    <row r="98" spans="1:2" x14ac:dyDescent="0.3">
      <c r="A98" s="19" t="s">
        <v>8220</v>
      </c>
      <c r="B98" s="17">
        <v>60</v>
      </c>
    </row>
    <row r="99" spans="1:2" x14ac:dyDescent="0.3">
      <c r="A99" s="19" t="s">
        <v>8221</v>
      </c>
      <c r="B99" s="17">
        <v>120</v>
      </c>
    </row>
    <row r="100" spans="1:2" x14ac:dyDescent="0.3">
      <c r="A100" s="19" t="s">
        <v>8219</v>
      </c>
      <c r="B100" s="17">
        <v>20</v>
      </c>
    </row>
    <row r="101" spans="1:2" x14ac:dyDescent="0.3">
      <c r="A101" s="18" t="s">
        <v>8353</v>
      </c>
      <c r="B101" s="17">
        <v>160</v>
      </c>
    </row>
    <row r="102" spans="1:2" x14ac:dyDescent="0.3">
      <c r="A102" s="19" t="s">
        <v>8220</v>
      </c>
      <c r="B102" s="17">
        <v>100</v>
      </c>
    </row>
    <row r="103" spans="1:2" x14ac:dyDescent="0.3">
      <c r="A103" s="19" t="s">
        <v>8221</v>
      </c>
      <c r="B103" s="17">
        <v>60</v>
      </c>
    </row>
    <row r="104" spans="1:2" x14ac:dyDescent="0.3">
      <c r="A104" s="16" t="s">
        <v>8364</v>
      </c>
      <c r="B104" s="17">
        <v>1393</v>
      </c>
    </row>
    <row r="105" spans="1:2" x14ac:dyDescent="0.3">
      <c r="A105" s="18" t="s">
        <v>8332</v>
      </c>
      <c r="B105" s="17">
        <v>139</v>
      </c>
    </row>
    <row r="106" spans="1:2" x14ac:dyDescent="0.3">
      <c r="A106" s="19" t="s">
        <v>8220</v>
      </c>
      <c r="B106" s="17">
        <v>20</v>
      </c>
    </row>
    <row r="107" spans="1:2" x14ac:dyDescent="0.3">
      <c r="A107" s="19" t="s">
        <v>8221</v>
      </c>
      <c r="B107" s="17">
        <v>60</v>
      </c>
    </row>
    <row r="108" spans="1:2" x14ac:dyDescent="0.3">
      <c r="A108" s="19" t="s">
        <v>8219</v>
      </c>
      <c r="B108" s="17">
        <v>59</v>
      </c>
    </row>
    <row r="109" spans="1:2" x14ac:dyDescent="0.3">
      <c r="A109" s="18" t="s">
        <v>8338</v>
      </c>
      <c r="B109" s="17">
        <v>1066</v>
      </c>
    </row>
    <row r="110" spans="1:2" x14ac:dyDescent="0.3">
      <c r="A110" s="19" t="s">
        <v>8221</v>
      </c>
      <c r="B110" s="17">
        <v>353</v>
      </c>
    </row>
    <row r="111" spans="1:2" x14ac:dyDescent="0.3">
      <c r="A111" s="19" t="s">
        <v>8222</v>
      </c>
      <c r="B111" s="17">
        <v>19</v>
      </c>
    </row>
    <row r="112" spans="1:2" x14ac:dyDescent="0.3">
      <c r="A112" s="19" t="s">
        <v>8219</v>
      </c>
      <c r="B112" s="17">
        <v>694</v>
      </c>
    </row>
    <row r="113" spans="1:2" x14ac:dyDescent="0.3">
      <c r="A113" s="18" t="s">
        <v>8347</v>
      </c>
      <c r="B113" s="17">
        <v>187</v>
      </c>
    </row>
    <row r="114" spans="1:2" x14ac:dyDescent="0.3">
      <c r="A114" s="19" t="s">
        <v>8220</v>
      </c>
      <c r="B114" s="17">
        <v>17</v>
      </c>
    </row>
    <row r="115" spans="1:2" x14ac:dyDescent="0.3">
      <c r="A115" s="19" t="s">
        <v>8221</v>
      </c>
      <c r="B115" s="17">
        <v>80</v>
      </c>
    </row>
    <row r="116" spans="1:2" x14ac:dyDescent="0.3">
      <c r="A116" s="19" t="s">
        <v>8222</v>
      </c>
      <c r="B116" s="17">
        <v>5</v>
      </c>
    </row>
    <row r="117" spans="1:2" x14ac:dyDescent="0.3">
      <c r="A117" s="19" t="s">
        <v>8219</v>
      </c>
      <c r="B117" s="17">
        <v>85</v>
      </c>
    </row>
    <row r="118" spans="1:2" x14ac:dyDescent="0.3">
      <c r="A118" s="18" t="s">
        <v>8303</v>
      </c>
      <c r="B118" s="17">
        <v>1</v>
      </c>
    </row>
    <row r="119" spans="1:2" x14ac:dyDescent="0.3">
      <c r="A119" s="19" t="s">
        <v>8219</v>
      </c>
      <c r="B119" s="17">
        <v>1</v>
      </c>
    </row>
    <row r="120" spans="1:2" x14ac:dyDescent="0.3">
      <c r="A120" s="16" t="s">
        <v>8355</v>
      </c>
      <c r="B120" s="17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115"/>
  <sheetViews>
    <sheetView zoomScale="102" zoomScaleNormal="102" workbookViewId="0">
      <selection activeCell="L2" sqref="L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23.6640625" bestFit="1" customWidth="1"/>
    <col min="10" max="10" width="25.109375" bestFit="1" customWidth="1"/>
    <col min="11" max="11" width="29.44140625" bestFit="1" customWidth="1"/>
    <col min="12" max="12" width="29.44140625" style="11" bestFit="1" customWidth="1"/>
    <col min="13" max="13" width="15.44140625" customWidth="1"/>
    <col min="14" max="14" width="24.5546875" customWidth="1"/>
    <col min="15" max="15" width="36.44140625" customWidth="1"/>
    <col min="16" max="18" width="41.109375" style="8" customWidth="1"/>
    <col min="19" max="19" width="19.88671875" style="6" bestFit="1" customWidth="1"/>
    <col min="20" max="20" width="16.6640625" style="10" bestFit="1" customWidth="1"/>
    <col min="21" max="21" width="8.6640625" bestFit="1" customWidth="1"/>
    <col min="22" max="22" width="12.5546875" bestFit="1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8308</v>
      </c>
      <c r="J1" s="1" t="s">
        <v>8309</v>
      </c>
      <c r="K1" s="1" t="s">
        <v>8365</v>
      </c>
      <c r="L1" s="12" t="s">
        <v>8366</v>
      </c>
      <c r="M1" s="1" t="s">
        <v>8259</v>
      </c>
      <c r="N1" s="1" t="s">
        <v>8260</v>
      </c>
      <c r="O1" s="1" t="s">
        <v>8261</v>
      </c>
      <c r="P1" s="7" t="s">
        <v>8262</v>
      </c>
      <c r="Q1" s="7" t="s">
        <v>8306</v>
      </c>
      <c r="R1" s="7" t="s">
        <v>8307</v>
      </c>
      <c r="S1" s="5" t="s">
        <v>8304</v>
      </c>
      <c r="T1" s="9" t="s">
        <v>8305</v>
      </c>
      <c r="U1" s="1" t="s">
        <v>8306</v>
      </c>
      <c r="V1" s="1" t="s">
        <v>8307</v>
      </c>
    </row>
    <row r="2" spans="1:22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1">
        <f>(I2/86400)+25569+(-5/24)</f>
        <v>42207.916666666664</v>
      </c>
      <c r="L2" s="11">
        <f>(J2/86400)+25569+(-5/24)</f>
        <v>42176.798738425925</v>
      </c>
      <c r="M2" t="b">
        <v>0</v>
      </c>
      <c r="N2">
        <v>182</v>
      </c>
      <c r="O2" t="b">
        <v>1</v>
      </c>
      <c r="P2" s="8" t="s">
        <v>8263</v>
      </c>
      <c r="Q2" s="13" t="str">
        <f>LEFT(P2, SEARCH("/", P2)-1)</f>
        <v>film &amp; video</v>
      </c>
      <c r="R2" s="13" t="str">
        <f>RIGHT(P2,10)</f>
        <v>television</v>
      </c>
      <c r="S2" s="6">
        <f>IFERROR(D2/E2,"N/A")</f>
        <v>0.73067996217656661</v>
      </c>
      <c r="T2" s="10">
        <f>IFERROR(E2/N2,"N/A")</f>
        <v>63.917582417582416</v>
      </c>
    </row>
    <row r="3" spans="1:22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1">
        <f t="shared" ref="K3:K66" si="0">(I3/86400)+25569+(-5/24)</f>
        <v>42796.392164351848</v>
      </c>
      <c r="L3" s="11">
        <f t="shared" ref="L3:L66" si="1">(J3/86400)+25569+(-5/24)</f>
        <v>42766.392164351848</v>
      </c>
      <c r="M3" t="b">
        <v>0</v>
      </c>
      <c r="N3">
        <v>79</v>
      </c>
      <c r="O3" t="b">
        <v>1</v>
      </c>
      <c r="P3" s="8" t="s">
        <v>8263</v>
      </c>
      <c r="Q3" s="13" t="str">
        <f t="shared" ref="Q3:Q66" si="2">LEFT(P3, SEARCH("/", P3)-1)</f>
        <v>film &amp; video</v>
      </c>
      <c r="R3" s="13" t="str">
        <f>RIGHT(P3,10)</f>
        <v>television</v>
      </c>
      <c r="S3" s="6">
        <f t="shared" ref="S3:S66" si="3">IFERROR(D3/E3,"N/A")</f>
        <v>0.70122159284788099</v>
      </c>
      <c r="T3" s="10">
        <f t="shared" ref="T3:T66" si="4">IFERROR(E3/N3,"N/A")</f>
        <v>185.48101265822785</v>
      </c>
    </row>
    <row r="4" spans="1:22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1">
        <f t="shared" si="0"/>
        <v>42415.494016203702</v>
      </c>
      <c r="L4" s="11">
        <f t="shared" si="1"/>
        <v>42405.494016203702</v>
      </c>
      <c r="M4" t="b">
        <v>0</v>
      </c>
      <c r="N4">
        <v>35</v>
      </c>
      <c r="O4" t="b">
        <v>1</v>
      </c>
      <c r="P4" s="8" t="s">
        <v>8263</v>
      </c>
      <c r="Q4" s="13" t="str">
        <f t="shared" si="2"/>
        <v>film &amp; video</v>
      </c>
      <c r="R4" s="13" t="str">
        <f>RIGHT(P4,10)</f>
        <v>television</v>
      </c>
      <c r="S4" s="6">
        <f t="shared" si="3"/>
        <v>0.95238095238095233</v>
      </c>
      <c r="T4" s="10">
        <f t="shared" si="4"/>
        <v>15</v>
      </c>
    </row>
    <row r="5" spans="1:22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1">
        <f t="shared" si="0"/>
        <v>41858.306793981479</v>
      </c>
      <c r="L5" s="11">
        <f t="shared" si="1"/>
        <v>41828.306793981479</v>
      </c>
      <c r="M5" t="b">
        <v>0</v>
      </c>
      <c r="N5">
        <v>150</v>
      </c>
      <c r="O5" t="b">
        <v>1</v>
      </c>
      <c r="P5" s="8" t="s">
        <v>8263</v>
      </c>
      <c r="Q5" s="13" t="str">
        <f t="shared" si="2"/>
        <v>film &amp; video</v>
      </c>
      <c r="R5" s="13" t="str">
        <f>RIGHT(P5,10)</f>
        <v>television</v>
      </c>
      <c r="S5" s="6">
        <f t="shared" si="3"/>
        <v>0.9624639076034649</v>
      </c>
      <c r="T5" s="10">
        <f t="shared" si="4"/>
        <v>69.266666666666666</v>
      </c>
    </row>
    <row r="6" spans="1:22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1">
        <f t="shared" si="0"/>
        <v>42357.625914351847</v>
      </c>
      <c r="L6" s="11">
        <f t="shared" si="1"/>
        <v>42327.625914351847</v>
      </c>
      <c r="M6" t="b">
        <v>0</v>
      </c>
      <c r="N6">
        <v>284</v>
      </c>
      <c r="O6" t="b">
        <v>1</v>
      </c>
      <c r="P6" s="8" t="s">
        <v>8263</v>
      </c>
      <c r="Q6" s="13" t="str">
        <f t="shared" si="2"/>
        <v>film &amp; video</v>
      </c>
      <c r="R6" s="13" t="str">
        <f t="shared" ref="R6:R61" si="5">RIGHT(P6,10)</f>
        <v>television</v>
      </c>
      <c r="S6" s="6">
        <f t="shared" si="3"/>
        <v>0.81306401696495034</v>
      </c>
      <c r="T6" s="10">
        <f t="shared" si="4"/>
        <v>190.55028169014085</v>
      </c>
    </row>
    <row r="7" spans="1:22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1">
        <f t="shared" si="0"/>
        <v>42580.024305555555</v>
      </c>
      <c r="L7" s="11">
        <f t="shared" si="1"/>
        <v>42563.724618055552</v>
      </c>
      <c r="M7" t="b">
        <v>0</v>
      </c>
      <c r="N7">
        <v>47</v>
      </c>
      <c r="O7" t="b">
        <v>1</v>
      </c>
      <c r="P7" s="8" t="s">
        <v>8263</v>
      </c>
      <c r="Q7" s="13" t="str">
        <f t="shared" si="2"/>
        <v>film &amp; video</v>
      </c>
      <c r="R7" s="13" t="str">
        <f t="shared" si="5"/>
        <v>television</v>
      </c>
      <c r="S7" s="6">
        <f t="shared" si="3"/>
        <v>0.91093394077448742</v>
      </c>
      <c r="T7" s="10">
        <f t="shared" si="4"/>
        <v>93.40425531914893</v>
      </c>
    </row>
    <row r="8" spans="1:22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1">
        <f t="shared" si="0"/>
        <v>41803.864004629628</v>
      </c>
      <c r="L8" s="11">
        <f t="shared" si="1"/>
        <v>41793.864004629628</v>
      </c>
      <c r="M8" t="b">
        <v>0</v>
      </c>
      <c r="N8">
        <v>58</v>
      </c>
      <c r="O8" t="b">
        <v>1</v>
      </c>
      <c r="P8" s="8" t="s">
        <v>8263</v>
      </c>
      <c r="Q8" s="13" t="str">
        <f t="shared" si="2"/>
        <v>film &amp; video</v>
      </c>
      <c r="R8" s="13" t="str">
        <f t="shared" si="5"/>
        <v>television</v>
      </c>
      <c r="S8" s="6">
        <f t="shared" si="3"/>
        <v>0.93907735649724144</v>
      </c>
      <c r="T8" s="10">
        <f t="shared" si="4"/>
        <v>146.87931034482759</v>
      </c>
    </row>
    <row r="9" spans="1:22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1">
        <f t="shared" si="0"/>
        <v>42555.838738425919</v>
      </c>
      <c r="L9" s="11">
        <f t="shared" si="1"/>
        <v>42515.838738425919</v>
      </c>
      <c r="M9" t="b">
        <v>0</v>
      </c>
      <c r="N9">
        <v>57</v>
      </c>
      <c r="O9" t="b">
        <v>1</v>
      </c>
      <c r="P9" s="8" t="s">
        <v>8263</v>
      </c>
      <c r="Q9" s="13" t="str">
        <f t="shared" si="2"/>
        <v>film &amp; video</v>
      </c>
      <c r="R9" s="13" t="str">
        <f t="shared" si="5"/>
        <v>television</v>
      </c>
      <c r="S9" s="6">
        <f t="shared" si="3"/>
        <v>0.98792535675082327</v>
      </c>
      <c r="T9" s="10">
        <f t="shared" si="4"/>
        <v>159.82456140350877</v>
      </c>
    </row>
    <row r="10" spans="1:22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1">
        <f t="shared" si="0"/>
        <v>42475.666666666664</v>
      </c>
      <c r="L10" s="11">
        <f t="shared" si="1"/>
        <v>42468.736249999994</v>
      </c>
      <c r="M10" t="b">
        <v>0</v>
      </c>
      <c r="N10">
        <v>12</v>
      </c>
      <c r="O10" t="b">
        <v>1</v>
      </c>
      <c r="P10" s="8" t="s">
        <v>8263</v>
      </c>
      <c r="Q10" s="13" t="str">
        <f t="shared" si="2"/>
        <v>film &amp; video</v>
      </c>
      <c r="R10" s="13" t="str">
        <f t="shared" si="5"/>
        <v>television</v>
      </c>
      <c r="S10" s="6">
        <f t="shared" si="3"/>
        <v>0.99956590280792346</v>
      </c>
      <c r="T10" s="10">
        <f t="shared" si="4"/>
        <v>291.79333333333335</v>
      </c>
    </row>
    <row r="11" spans="1:22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1">
        <f t="shared" si="0"/>
        <v>42476.895185185182</v>
      </c>
      <c r="L11" s="11">
        <f t="shared" si="1"/>
        <v>42446.895185185182</v>
      </c>
      <c r="M11" t="b">
        <v>0</v>
      </c>
      <c r="N11">
        <v>20</v>
      </c>
      <c r="O11" t="b">
        <v>1</v>
      </c>
      <c r="P11" s="8" t="s">
        <v>8263</v>
      </c>
      <c r="Q11" s="13" t="str">
        <f t="shared" si="2"/>
        <v>film &amp; video</v>
      </c>
      <c r="R11" s="13" t="str">
        <f t="shared" si="5"/>
        <v>television</v>
      </c>
      <c r="S11" s="6">
        <f t="shared" si="3"/>
        <v>0.7936633914824045</v>
      </c>
      <c r="T11" s="10">
        <f t="shared" si="4"/>
        <v>31.499500000000001</v>
      </c>
    </row>
    <row r="12" spans="1:22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1">
        <f t="shared" si="0"/>
        <v>41814.859710648147</v>
      </c>
      <c r="L12" s="11">
        <f t="shared" si="1"/>
        <v>41779.859710648147</v>
      </c>
      <c r="M12" t="b">
        <v>0</v>
      </c>
      <c r="N12">
        <v>19</v>
      </c>
      <c r="O12" t="b">
        <v>1</v>
      </c>
      <c r="P12" s="8" t="s">
        <v>8263</v>
      </c>
      <c r="Q12" s="13" t="str">
        <f t="shared" si="2"/>
        <v>film &amp; video</v>
      </c>
      <c r="R12" s="13" t="str">
        <f t="shared" si="5"/>
        <v>television</v>
      </c>
      <c r="S12" s="6">
        <f t="shared" si="3"/>
        <v>0.99502487562189057</v>
      </c>
      <c r="T12" s="10">
        <f t="shared" si="4"/>
        <v>158.68421052631578</v>
      </c>
    </row>
    <row r="13" spans="1:22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1">
        <f t="shared" si="0"/>
        <v>42603.916666666664</v>
      </c>
      <c r="L13" s="11">
        <f t="shared" si="1"/>
        <v>42572.570162037031</v>
      </c>
      <c r="M13" t="b">
        <v>0</v>
      </c>
      <c r="N13">
        <v>75</v>
      </c>
      <c r="O13" t="b">
        <v>1</v>
      </c>
      <c r="P13" s="8" t="s">
        <v>8263</v>
      </c>
      <c r="Q13" s="13" t="str">
        <f t="shared" si="2"/>
        <v>film &amp; video</v>
      </c>
      <c r="R13" s="13" t="str">
        <f t="shared" si="5"/>
        <v>television</v>
      </c>
      <c r="S13" s="6">
        <f t="shared" si="3"/>
        <v>0.82987551867219922</v>
      </c>
      <c r="T13" s="10">
        <f t="shared" si="4"/>
        <v>80.333333333333329</v>
      </c>
    </row>
    <row r="14" spans="1:22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1">
        <f t="shared" si="0"/>
        <v>41835.916666666664</v>
      </c>
      <c r="L14" s="11">
        <f t="shared" si="1"/>
        <v>41791.504918981482</v>
      </c>
      <c r="M14" t="b">
        <v>0</v>
      </c>
      <c r="N14">
        <v>827</v>
      </c>
      <c r="O14" t="b">
        <v>1</v>
      </c>
      <c r="P14" s="8" t="s">
        <v>8263</v>
      </c>
      <c r="Q14" s="13" t="str">
        <f t="shared" si="2"/>
        <v>film &amp; video</v>
      </c>
      <c r="R14" s="13" t="str">
        <f t="shared" si="5"/>
        <v>television</v>
      </c>
      <c r="S14" s="6">
        <f t="shared" si="3"/>
        <v>0.60498507703476645</v>
      </c>
      <c r="T14" s="10">
        <f t="shared" si="4"/>
        <v>59.961305925030231</v>
      </c>
    </row>
    <row r="15" spans="1:22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1">
        <f t="shared" si="0"/>
        <v>42544.643749999996</v>
      </c>
      <c r="L15" s="11">
        <f t="shared" si="1"/>
        <v>42508.468854166662</v>
      </c>
      <c r="M15" t="b">
        <v>0</v>
      </c>
      <c r="N15">
        <v>51</v>
      </c>
      <c r="O15" t="b">
        <v>1</v>
      </c>
      <c r="P15" s="8" t="s">
        <v>8263</v>
      </c>
      <c r="Q15" s="13" t="str">
        <f t="shared" si="2"/>
        <v>film &amp; video</v>
      </c>
      <c r="R15" s="13" t="str">
        <f t="shared" si="5"/>
        <v>television</v>
      </c>
      <c r="S15" s="6">
        <f t="shared" si="3"/>
        <v>0.62511162707626367</v>
      </c>
      <c r="T15" s="10">
        <f t="shared" si="4"/>
        <v>109.78431372549019</v>
      </c>
    </row>
    <row r="16" spans="1:22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1">
        <f t="shared" si="0"/>
        <v>41833.374305555553</v>
      </c>
      <c r="L16" s="11">
        <f t="shared" si="1"/>
        <v>41807.818148148144</v>
      </c>
      <c r="M16" t="b">
        <v>0</v>
      </c>
      <c r="N16">
        <v>41</v>
      </c>
      <c r="O16" t="b">
        <v>1</v>
      </c>
      <c r="P16" s="8" t="s">
        <v>8263</v>
      </c>
      <c r="Q16" s="13" t="str">
        <f t="shared" si="2"/>
        <v>film &amp; video</v>
      </c>
      <c r="R16" s="13" t="str">
        <f t="shared" si="5"/>
        <v>television</v>
      </c>
      <c r="S16" s="6">
        <f t="shared" si="3"/>
        <v>0.99075297225891679</v>
      </c>
      <c r="T16" s="10">
        <f t="shared" si="4"/>
        <v>147.70731707317074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1">
        <f t="shared" si="0"/>
        <v>42274.634722222218</v>
      </c>
      <c r="L17" s="11">
        <f t="shared" si="1"/>
        <v>42256.183541666665</v>
      </c>
      <c r="M17" t="b">
        <v>0</v>
      </c>
      <c r="N17">
        <v>98</v>
      </c>
      <c r="O17" t="b">
        <v>1</v>
      </c>
      <c r="P17" s="8" t="s">
        <v>8263</v>
      </c>
      <c r="Q17" s="13" t="str">
        <f t="shared" si="2"/>
        <v>film &amp; video</v>
      </c>
      <c r="R17" s="13" t="str">
        <f t="shared" si="5"/>
        <v>television</v>
      </c>
      <c r="S17" s="6">
        <f t="shared" si="3"/>
        <v>0.93808630393996251</v>
      </c>
      <c r="T17" s="10">
        <f t="shared" si="4"/>
        <v>21.755102040816325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1">
        <f t="shared" si="0"/>
        <v>41806.020833333328</v>
      </c>
      <c r="L18" s="11">
        <f t="shared" si="1"/>
        <v>41760.588090277779</v>
      </c>
      <c r="M18" t="b">
        <v>0</v>
      </c>
      <c r="N18">
        <v>70</v>
      </c>
      <c r="O18" t="b">
        <v>1</v>
      </c>
      <c r="P18" s="8" t="s">
        <v>8263</v>
      </c>
      <c r="Q18" s="13" t="str">
        <f t="shared" si="2"/>
        <v>film &amp; video</v>
      </c>
      <c r="R18" s="13" t="str">
        <f t="shared" si="5"/>
        <v>television</v>
      </c>
      <c r="S18" s="6">
        <f t="shared" si="3"/>
        <v>0.99758915953113314</v>
      </c>
      <c r="T18" s="10">
        <f t="shared" si="4"/>
        <v>171.84285714285716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1">
        <f t="shared" si="0"/>
        <v>41947.565069444441</v>
      </c>
      <c r="L19" s="11">
        <f t="shared" si="1"/>
        <v>41917.523402777777</v>
      </c>
      <c r="M19" t="b">
        <v>0</v>
      </c>
      <c r="N19">
        <v>36</v>
      </c>
      <c r="O19" t="b">
        <v>1</v>
      </c>
      <c r="P19" s="8" t="s">
        <v>8263</v>
      </c>
      <c r="Q19" s="13" t="str">
        <f t="shared" si="2"/>
        <v>film &amp; video</v>
      </c>
      <c r="R19" s="13" t="str">
        <f t="shared" si="5"/>
        <v>television</v>
      </c>
      <c r="S19" s="6">
        <f t="shared" si="3"/>
        <v>0.99337748344370858</v>
      </c>
      <c r="T19" s="10">
        <f t="shared" si="4"/>
        <v>41.944444444444443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1">
        <f t="shared" si="0"/>
        <v>41899.333981481475</v>
      </c>
      <c r="L20" s="11">
        <f t="shared" si="1"/>
        <v>41869.333981481475</v>
      </c>
      <c r="M20" t="b">
        <v>0</v>
      </c>
      <c r="N20">
        <v>342</v>
      </c>
      <c r="O20" t="b">
        <v>1</v>
      </c>
      <c r="P20" s="8" t="s">
        <v>8263</v>
      </c>
      <c r="Q20" s="13" t="str">
        <f t="shared" si="2"/>
        <v>film &amp; video</v>
      </c>
      <c r="R20" s="13" t="str">
        <f t="shared" si="5"/>
        <v>television</v>
      </c>
      <c r="S20" s="6">
        <f t="shared" si="3"/>
        <v>0.94054707861374642</v>
      </c>
      <c r="T20" s="10">
        <f t="shared" si="4"/>
        <v>93.264122807017543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1">
        <f t="shared" si="0"/>
        <v>42205.608032407406</v>
      </c>
      <c r="L21" s="11">
        <f t="shared" si="1"/>
        <v>42175.608032407406</v>
      </c>
      <c r="M21" t="b">
        <v>0</v>
      </c>
      <c r="N21">
        <v>22</v>
      </c>
      <c r="O21" t="b">
        <v>1</v>
      </c>
      <c r="P21" s="8" t="s">
        <v>8263</v>
      </c>
      <c r="Q21" s="13" t="str">
        <f t="shared" si="2"/>
        <v>film &amp; video</v>
      </c>
      <c r="R21" s="13" t="str">
        <f t="shared" si="5"/>
        <v>television</v>
      </c>
      <c r="S21" s="6">
        <f t="shared" si="3"/>
        <v>0.68825910931174084</v>
      </c>
      <c r="T21" s="10">
        <f t="shared" si="4"/>
        <v>56.136363636363633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1">
        <f t="shared" si="0"/>
        <v>42260.549907407403</v>
      </c>
      <c r="L22" s="11">
        <f t="shared" si="1"/>
        <v>42200.549907407403</v>
      </c>
      <c r="M22" t="b">
        <v>0</v>
      </c>
      <c r="N22">
        <v>25</v>
      </c>
      <c r="O22" t="b">
        <v>1</v>
      </c>
      <c r="P22" s="8" t="s">
        <v>8263</v>
      </c>
      <c r="Q22" s="13" t="str">
        <f t="shared" si="2"/>
        <v>film &amp; video</v>
      </c>
      <c r="R22" s="13" t="str">
        <f t="shared" si="5"/>
        <v>television</v>
      </c>
      <c r="S22" s="6">
        <f t="shared" si="3"/>
        <v>0.99800399201596801</v>
      </c>
      <c r="T22" s="10">
        <f t="shared" si="4"/>
        <v>80.16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1">
        <f t="shared" si="0"/>
        <v>41908.418854166666</v>
      </c>
      <c r="L23" s="11">
        <f t="shared" si="1"/>
        <v>41878.418854166666</v>
      </c>
      <c r="M23" t="b">
        <v>0</v>
      </c>
      <c r="N23">
        <v>101</v>
      </c>
      <c r="O23" t="b">
        <v>1</v>
      </c>
      <c r="P23" s="8" t="s">
        <v>8263</v>
      </c>
      <c r="Q23" s="13" t="str">
        <f t="shared" si="2"/>
        <v>film &amp; video</v>
      </c>
      <c r="R23" s="13" t="str">
        <f t="shared" si="5"/>
        <v>television</v>
      </c>
      <c r="S23" s="6">
        <f t="shared" si="3"/>
        <v>0.9162951956414066</v>
      </c>
      <c r="T23" s="10">
        <f t="shared" si="4"/>
        <v>199.9009900990099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1">
        <f t="shared" si="0"/>
        <v>42005.124305555553</v>
      </c>
      <c r="L24" s="11">
        <f t="shared" si="1"/>
        <v>41989.703009259254</v>
      </c>
      <c r="M24" t="b">
        <v>0</v>
      </c>
      <c r="N24">
        <v>8</v>
      </c>
      <c r="O24" t="b">
        <v>1</v>
      </c>
      <c r="P24" s="8" t="s">
        <v>8263</v>
      </c>
      <c r="Q24" s="13" t="str">
        <f t="shared" si="2"/>
        <v>film &amp; video</v>
      </c>
      <c r="R24" s="13" t="str">
        <f t="shared" si="5"/>
        <v>television</v>
      </c>
      <c r="S24" s="6">
        <f t="shared" si="3"/>
        <v>0.85365853658536583</v>
      </c>
      <c r="T24" s="10">
        <f t="shared" si="4"/>
        <v>51.25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1">
        <f t="shared" si="0"/>
        <v>42124.430555555555</v>
      </c>
      <c r="L25" s="11">
        <f t="shared" si="1"/>
        <v>42097.570613425924</v>
      </c>
      <c r="M25" t="b">
        <v>0</v>
      </c>
      <c r="N25">
        <v>23</v>
      </c>
      <c r="O25" t="b">
        <v>1</v>
      </c>
      <c r="P25" s="8" t="s">
        <v>8263</v>
      </c>
      <c r="Q25" s="13" t="str">
        <f t="shared" si="2"/>
        <v>film &amp; video</v>
      </c>
      <c r="R25" s="13" t="str">
        <f t="shared" si="5"/>
        <v>television</v>
      </c>
      <c r="S25" s="6">
        <f t="shared" si="3"/>
        <v>0.84388185654008441</v>
      </c>
      <c r="T25" s="10">
        <f t="shared" si="4"/>
        <v>103.04347826086956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1">
        <f t="shared" si="0"/>
        <v>42262.610416666663</v>
      </c>
      <c r="L26" s="11">
        <f t="shared" si="1"/>
        <v>42229.611840277772</v>
      </c>
      <c r="M26" t="b">
        <v>0</v>
      </c>
      <c r="N26">
        <v>574</v>
      </c>
      <c r="O26" t="b">
        <v>1</v>
      </c>
      <c r="P26" s="8" t="s">
        <v>8263</v>
      </c>
      <c r="Q26" s="13" t="str">
        <f t="shared" si="2"/>
        <v>film &amp; video</v>
      </c>
      <c r="R26" s="13" t="str">
        <f t="shared" si="5"/>
        <v>television</v>
      </c>
      <c r="S26" s="6">
        <f t="shared" si="3"/>
        <v>0.91905272447928432</v>
      </c>
      <c r="T26" s="10">
        <f t="shared" si="4"/>
        <v>66.346149825783982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1">
        <f t="shared" si="0"/>
        <v>42377.816678240742</v>
      </c>
      <c r="L27" s="11">
        <f t="shared" si="1"/>
        <v>42317.816678240742</v>
      </c>
      <c r="M27" t="b">
        <v>0</v>
      </c>
      <c r="N27">
        <v>14</v>
      </c>
      <c r="O27" t="b">
        <v>1</v>
      </c>
      <c r="P27" s="8" t="s">
        <v>8263</v>
      </c>
      <c r="Q27" s="13" t="str">
        <f t="shared" si="2"/>
        <v>film &amp; video</v>
      </c>
      <c r="R27" s="13" t="str">
        <f t="shared" si="5"/>
        <v>television</v>
      </c>
      <c r="S27" s="6">
        <f t="shared" si="3"/>
        <v>0.75</v>
      </c>
      <c r="T27" s="10">
        <f t="shared" si="4"/>
        <v>57.142857142857146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1">
        <f t="shared" si="0"/>
        <v>41868.307222222218</v>
      </c>
      <c r="L28" s="11">
        <f t="shared" si="1"/>
        <v>41828.307222222218</v>
      </c>
      <c r="M28" t="b">
        <v>0</v>
      </c>
      <c r="N28">
        <v>19</v>
      </c>
      <c r="O28" t="b">
        <v>1</v>
      </c>
      <c r="P28" s="8" t="s">
        <v>8263</v>
      </c>
      <c r="Q28" s="13" t="str">
        <f t="shared" si="2"/>
        <v>film &amp; video</v>
      </c>
      <c r="R28" s="13" t="str">
        <f t="shared" si="5"/>
        <v>television</v>
      </c>
      <c r="S28" s="6">
        <f t="shared" si="3"/>
        <v>0.64432989690721654</v>
      </c>
      <c r="T28" s="10">
        <f t="shared" si="4"/>
        <v>102.10526315789474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1">
        <f t="shared" si="0"/>
        <v>41958.998067129629</v>
      </c>
      <c r="L29" s="11">
        <f t="shared" si="1"/>
        <v>41928.956400462957</v>
      </c>
      <c r="M29" t="b">
        <v>0</v>
      </c>
      <c r="N29">
        <v>150</v>
      </c>
      <c r="O29" t="b">
        <v>1</v>
      </c>
      <c r="P29" s="8" t="s">
        <v>8263</v>
      </c>
      <c r="Q29" s="13" t="str">
        <f t="shared" si="2"/>
        <v>film &amp; video</v>
      </c>
      <c r="R29" s="13" t="str">
        <f t="shared" si="5"/>
        <v>television</v>
      </c>
      <c r="S29" s="6">
        <f t="shared" si="3"/>
        <v>0.89505482210785414</v>
      </c>
      <c r="T29" s="10">
        <f t="shared" si="4"/>
        <v>148.96666666666667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1">
        <f t="shared" si="0"/>
        <v>42354.755601851844</v>
      </c>
      <c r="L30" s="11">
        <f t="shared" si="1"/>
        <v>42324.755601851844</v>
      </c>
      <c r="M30" t="b">
        <v>0</v>
      </c>
      <c r="N30">
        <v>71</v>
      </c>
      <c r="O30" t="b">
        <v>1</v>
      </c>
      <c r="P30" s="8" t="s">
        <v>8263</v>
      </c>
      <c r="Q30" s="13" t="str">
        <f t="shared" si="2"/>
        <v>film &amp; video</v>
      </c>
      <c r="R30" s="13" t="str">
        <f t="shared" si="5"/>
        <v>television</v>
      </c>
      <c r="S30" s="6">
        <f t="shared" si="3"/>
        <v>0.99651220727453915</v>
      </c>
      <c r="T30" s="10">
        <f t="shared" si="4"/>
        <v>169.6056338028169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1">
        <f t="shared" si="0"/>
        <v>41842.464907407404</v>
      </c>
      <c r="L31" s="11">
        <f t="shared" si="1"/>
        <v>41812.464907407404</v>
      </c>
      <c r="M31" t="b">
        <v>0</v>
      </c>
      <c r="N31">
        <v>117</v>
      </c>
      <c r="O31" t="b">
        <v>1</v>
      </c>
      <c r="P31" s="8" t="s">
        <v>8263</v>
      </c>
      <c r="Q31" s="13" t="str">
        <f t="shared" si="2"/>
        <v>film &amp; video</v>
      </c>
      <c r="R31" s="13" t="str">
        <f t="shared" si="5"/>
        <v>television</v>
      </c>
      <c r="S31" s="6">
        <f t="shared" si="3"/>
        <v>0.81081081081081086</v>
      </c>
      <c r="T31" s="10">
        <f t="shared" si="4"/>
        <v>31.623931623931625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1">
        <f t="shared" si="0"/>
        <v>41872.084664351853</v>
      </c>
      <c r="L32" s="11">
        <f t="shared" si="1"/>
        <v>41842.084664351853</v>
      </c>
      <c r="M32" t="b">
        <v>0</v>
      </c>
      <c r="N32">
        <v>53</v>
      </c>
      <c r="O32" t="b">
        <v>1</v>
      </c>
      <c r="P32" s="8" t="s">
        <v>8263</v>
      </c>
      <c r="Q32" s="13" t="str">
        <f t="shared" si="2"/>
        <v>film &amp; video</v>
      </c>
      <c r="R32" s="13" t="str">
        <f t="shared" si="5"/>
        <v>television</v>
      </c>
      <c r="S32" s="6">
        <f t="shared" si="3"/>
        <v>0.98716926744636591</v>
      </c>
      <c r="T32" s="10">
        <f t="shared" si="4"/>
        <v>76.45264150943396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1">
        <f t="shared" si="0"/>
        <v>42394.583726851844</v>
      </c>
      <c r="L33" s="11">
        <f t="shared" si="1"/>
        <v>42376.583726851844</v>
      </c>
      <c r="M33" t="b">
        <v>0</v>
      </c>
      <c r="N33">
        <v>1</v>
      </c>
      <c r="O33" t="b">
        <v>1</v>
      </c>
      <c r="P33" s="8" t="s">
        <v>8263</v>
      </c>
      <c r="Q33" s="13" t="str">
        <f t="shared" si="2"/>
        <v>film &amp; video</v>
      </c>
      <c r="R33" s="13" t="str">
        <f t="shared" si="5"/>
        <v>television</v>
      </c>
      <c r="S33" s="6">
        <f t="shared" si="3"/>
        <v>1</v>
      </c>
      <c r="T33" s="10">
        <f t="shared" si="4"/>
        <v>13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1">
        <f t="shared" si="0"/>
        <v>42502.957638888889</v>
      </c>
      <c r="L34" s="11">
        <f t="shared" si="1"/>
        <v>42461.419178240736</v>
      </c>
      <c r="M34" t="b">
        <v>0</v>
      </c>
      <c r="N34">
        <v>89</v>
      </c>
      <c r="O34" t="b">
        <v>1</v>
      </c>
      <c r="P34" s="8" t="s">
        <v>8263</v>
      </c>
      <c r="Q34" s="13" t="str">
        <f t="shared" si="2"/>
        <v>film &amp; video</v>
      </c>
      <c r="R34" s="13" t="str">
        <f t="shared" si="5"/>
        <v>television</v>
      </c>
      <c r="S34" s="6">
        <f t="shared" si="3"/>
        <v>0.99754558204768584</v>
      </c>
      <c r="T34" s="10">
        <f t="shared" si="4"/>
        <v>320.44943820224717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1">
        <f t="shared" si="0"/>
        <v>42316.494224537033</v>
      </c>
      <c r="L35" s="11">
        <f t="shared" si="1"/>
        <v>42286.452557870369</v>
      </c>
      <c r="M35" t="b">
        <v>0</v>
      </c>
      <c r="N35">
        <v>64</v>
      </c>
      <c r="O35" t="b">
        <v>1</v>
      </c>
      <c r="P35" s="8" t="s">
        <v>8263</v>
      </c>
      <c r="Q35" s="13" t="str">
        <f t="shared" si="2"/>
        <v>film &amp; video</v>
      </c>
      <c r="R35" s="13" t="str">
        <f t="shared" si="5"/>
        <v>television</v>
      </c>
      <c r="S35" s="6">
        <f t="shared" si="3"/>
        <v>0.97947761194029848</v>
      </c>
      <c r="T35" s="10">
        <f t="shared" si="4"/>
        <v>83.75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1">
        <f t="shared" si="0"/>
        <v>41856.113437499997</v>
      </c>
      <c r="L36" s="11">
        <f t="shared" si="1"/>
        <v>41841.113437499997</v>
      </c>
      <c r="M36" t="b">
        <v>0</v>
      </c>
      <c r="N36">
        <v>68</v>
      </c>
      <c r="O36" t="b">
        <v>1</v>
      </c>
      <c r="P36" s="8" t="s">
        <v>8263</v>
      </c>
      <c r="Q36" s="13" t="str">
        <f t="shared" si="2"/>
        <v>film &amp; video</v>
      </c>
      <c r="R36" s="13" t="str">
        <f t="shared" si="5"/>
        <v>television</v>
      </c>
      <c r="S36" s="6">
        <f t="shared" si="3"/>
        <v>0.76650943396226412</v>
      </c>
      <c r="T36" s="10">
        <f t="shared" si="4"/>
        <v>49.882352941176471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1">
        <f t="shared" si="0"/>
        <v>42121.791666666664</v>
      </c>
      <c r="L37" s="11">
        <f t="shared" si="1"/>
        <v>42098.083495370367</v>
      </c>
      <c r="M37" t="b">
        <v>0</v>
      </c>
      <c r="N37">
        <v>28</v>
      </c>
      <c r="O37" t="b">
        <v>1</v>
      </c>
      <c r="P37" s="8" t="s">
        <v>8263</v>
      </c>
      <c r="Q37" s="13" t="str">
        <f t="shared" si="2"/>
        <v>film &amp; video</v>
      </c>
      <c r="R37" s="13" t="str">
        <f t="shared" si="5"/>
        <v>television</v>
      </c>
      <c r="S37" s="6">
        <f t="shared" si="3"/>
        <v>0.60060060060060061</v>
      </c>
      <c r="T37" s="10">
        <f t="shared" si="4"/>
        <v>59.464285714285715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1">
        <f t="shared" si="0"/>
        <v>42098.05700231481</v>
      </c>
      <c r="L38" s="11">
        <f t="shared" si="1"/>
        <v>42068.098668981482</v>
      </c>
      <c r="M38" t="b">
        <v>0</v>
      </c>
      <c r="N38">
        <v>44</v>
      </c>
      <c r="O38" t="b">
        <v>1</v>
      </c>
      <c r="P38" s="8" t="s">
        <v>8263</v>
      </c>
      <c r="Q38" s="13" t="str">
        <f t="shared" si="2"/>
        <v>film &amp; video</v>
      </c>
      <c r="R38" s="13" t="str">
        <f t="shared" si="5"/>
        <v>television</v>
      </c>
      <c r="S38" s="6">
        <f t="shared" si="3"/>
        <v>0.70348223707351387</v>
      </c>
      <c r="T38" s="10">
        <f t="shared" si="4"/>
        <v>193.84090909090909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1">
        <f t="shared" si="0"/>
        <v>42062.484710648147</v>
      </c>
      <c r="L39" s="11">
        <f t="shared" si="1"/>
        <v>42032.484710648147</v>
      </c>
      <c r="M39" t="b">
        <v>0</v>
      </c>
      <c r="N39">
        <v>253</v>
      </c>
      <c r="O39" t="b">
        <v>1</v>
      </c>
      <c r="P39" s="8" t="s">
        <v>8263</v>
      </c>
      <c r="Q39" s="13" t="str">
        <f t="shared" si="2"/>
        <v>film &amp; video</v>
      </c>
      <c r="R39" s="13" t="str">
        <f t="shared" si="5"/>
        <v>television</v>
      </c>
      <c r="S39" s="6">
        <f t="shared" si="3"/>
        <v>0.54513467304309038</v>
      </c>
      <c r="T39" s="10">
        <f t="shared" si="4"/>
        <v>159.51383399209487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1">
        <f t="shared" si="0"/>
        <v>41404.84888888889</v>
      </c>
      <c r="L40" s="11">
        <f t="shared" si="1"/>
        <v>41374.84888888889</v>
      </c>
      <c r="M40" t="b">
        <v>0</v>
      </c>
      <c r="N40">
        <v>66</v>
      </c>
      <c r="O40" t="b">
        <v>1</v>
      </c>
      <c r="P40" s="8" t="s">
        <v>8263</v>
      </c>
      <c r="Q40" s="13" t="str">
        <f t="shared" si="2"/>
        <v>film &amp; video</v>
      </c>
      <c r="R40" s="13" t="str">
        <f t="shared" si="5"/>
        <v>television</v>
      </c>
      <c r="S40" s="6">
        <f t="shared" si="3"/>
        <v>0.90876045074518352</v>
      </c>
      <c r="T40" s="10">
        <f t="shared" si="4"/>
        <v>41.68181818181818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1">
        <f t="shared" si="0"/>
        <v>41784.749305555553</v>
      </c>
      <c r="L41" s="11">
        <f t="shared" si="1"/>
        <v>41753.838749999995</v>
      </c>
      <c r="M41" t="b">
        <v>0</v>
      </c>
      <c r="N41">
        <v>217</v>
      </c>
      <c r="O41" t="b">
        <v>1</v>
      </c>
      <c r="P41" s="8" t="s">
        <v>8263</v>
      </c>
      <c r="Q41" s="13" t="str">
        <f t="shared" si="2"/>
        <v>film &amp; video</v>
      </c>
      <c r="R41" s="13" t="str">
        <f t="shared" si="5"/>
        <v>television</v>
      </c>
      <c r="S41" s="6">
        <f t="shared" si="3"/>
        <v>0.76347533974652615</v>
      </c>
      <c r="T41" s="10">
        <f t="shared" si="4"/>
        <v>150.89861751152074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1">
        <f t="shared" si="0"/>
        <v>41808.958333333328</v>
      </c>
      <c r="L42" s="11">
        <f t="shared" si="1"/>
        <v>41789.005648148144</v>
      </c>
      <c r="M42" t="b">
        <v>0</v>
      </c>
      <c r="N42">
        <v>16</v>
      </c>
      <c r="O42" t="b">
        <v>1</v>
      </c>
      <c r="P42" s="8" t="s">
        <v>8263</v>
      </c>
      <c r="Q42" s="13" t="str">
        <f t="shared" si="2"/>
        <v>film &amp; video</v>
      </c>
      <c r="R42" s="13" t="str">
        <f t="shared" si="5"/>
        <v>television</v>
      </c>
      <c r="S42" s="6">
        <f t="shared" si="3"/>
        <v>0.98667982239763197</v>
      </c>
      <c r="T42" s="10">
        <f t="shared" si="4"/>
        <v>126.6875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1">
        <f t="shared" si="0"/>
        <v>41917.360578703701</v>
      </c>
      <c r="L43" s="11">
        <f t="shared" si="1"/>
        <v>41887.360578703701</v>
      </c>
      <c r="M43" t="b">
        <v>0</v>
      </c>
      <c r="N43">
        <v>19</v>
      </c>
      <c r="O43" t="b">
        <v>1</v>
      </c>
      <c r="P43" s="8" t="s">
        <v>8263</v>
      </c>
      <c r="Q43" s="13" t="str">
        <f t="shared" si="2"/>
        <v>film &amp; video</v>
      </c>
      <c r="R43" s="13" t="str">
        <f t="shared" si="5"/>
        <v>television</v>
      </c>
      <c r="S43" s="6">
        <f t="shared" si="3"/>
        <v>1</v>
      </c>
      <c r="T43" s="10">
        <f t="shared" si="4"/>
        <v>105.26315789473684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1">
        <f t="shared" si="0"/>
        <v>42001.430856481478</v>
      </c>
      <c r="L44" s="11">
        <f t="shared" si="1"/>
        <v>41971.430856481478</v>
      </c>
      <c r="M44" t="b">
        <v>0</v>
      </c>
      <c r="N44">
        <v>169</v>
      </c>
      <c r="O44" t="b">
        <v>1</v>
      </c>
      <c r="P44" s="8" t="s">
        <v>8263</v>
      </c>
      <c r="Q44" s="13" t="str">
        <f t="shared" si="2"/>
        <v>film &amp; video</v>
      </c>
      <c r="R44" s="13" t="str">
        <f t="shared" si="5"/>
        <v>television</v>
      </c>
      <c r="S44" s="6">
        <f t="shared" si="3"/>
        <v>0.70493454179254789</v>
      </c>
      <c r="T44" s="10">
        <f t="shared" si="4"/>
        <v>117.51479289940828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1">
        <f t="shared" si="0"/>
        <v>41832.791666666664</v>
      </c>
      <c r="L45" s="11">
        <f t="shared" si="1"/>
        <v>41802.582013888888</v>
      </c>
      <c r="M45" t="b">
        <v>0</v>
      </c>
      <c r="N45">
        <v>263</v>
      </c>
      <c r="O45" t="b">
        <v>1</v>
      </c>
      <c r="P45" s="8" t="s">
        <v>8263</v>
      </c>
      <c r="Q45" s="13" t="str">
        <f t="shared" si="2"/>
        <v>film &amp; video</v>
      </c>
      <c r="R45" s="13" t="str">
        <f t="shared" si="5"/>
        <v>television</v>
      </c>
      <c r="S45" s="6">
        <f t="shared" si="3"/>
        <v>0.32398107950495691</v>
      </c>
      <c r="T45" s="10">
        <f t="shared" si="4"/>
        <v>117.36121673003802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1">
        <f t="shared" si="0"/>
        <v>41918.890474537031</v>
      </c>
      <c r="L46" s="11">
        <f t="shared" si="1"/>
        <v>41873.890474537031</v>
      </c>
      <c r="M46" t="b">
        <v>0</v>
      </c>
      <c r="N46">
        <v>15</v>
      </c>
      <c r="O46" t="b">
        <v>1</v>
      </c>
      <c r="P46" s="8" t="s">
        <v>8263</v>
      </c>
      <c r="Q46" s="13" t="str">
        <f t="shared" si="2"/>
        <v>film &amp; video</v>
      </c>
      <c r="R46" s="13" t="str">
        <f t="shared" si="5"/>
        <v>television</v>
      </c>
      <c r="S46" s="6">
        <f t="shared" si="3"/>
        <v>1</v>
      </c>
      <c r="T46" s="10">
        <f t="shared" si="4"/>
        <v>133.33333333333334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1">
        <f t="shared" si="0"/>
        <v>42487.415590277778</v>
      </c>
      <c r="L47" s="11">
        <f t="shared" si="1"/>
        <v>42457.415590277778</v>
      </c>
      <c r="M47" t="b">
        <v>0</v>
      </c>
      <c r="N47">
        <v>61</v>
      </c>
      <c r="O47" t="b">
        <v>1</v>
      </c>
      <c r="P47" s="8" t="s">
        <v>8263</v>
      </c>
      <c r="Q47" s="13" t="str">
        <f t="shared" si="2"/>
        <v>film &amp; video</v>
      </c>
      <c r="R47" s="13" t="str">
        <f t="shared" si="5"/>
        <v>television</v>
      </c>
      <c r="S47" s="6">
        <f t="shared" si="3"/>
        <v>0.83333333333333337</v>
      </c>
      <c r="T47" s="10">
        <f t="shared" si="4"/>
        <v>98.360655737704917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1">
        <f t="shared" si="0"/>
        <v>42353.756643518514</v>
      </c>
      <c r="L48" s="11">
        <f t="shared" si="1"/>
        <v>42323.756643518514</v>
      </c>
      <c r="M48" t="b">
        <v>0</v>
      </c>
      <c r="N48">
        <v>45</v>
      </c>
      <c r="O48" t="b">
        <v>1</v>
      </c>
      <c r="P48" s="8" t="s">
        <v>8263</v>
      </c>
      <c r="Q48" s="13" t="str">
        <f t="shared" si="2"/>
        <v>film &amp; video</v>
      </c>
      <c r="R48" s="13" t="str">
        <f t="shared" si="5"/>
        <v>television</v>
      </c>
      <c r="S48" s="6">
        <f t="shared" si="3"/>
        <v>0.96</v>
      </c>
      <c r="T48" s="10">
        <f t="shared" si="4"/>
        <v>194.44444444444446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1">
        <f t="shared" si="0"/>
        <v>41992.652858796289</v>
      </c>
      <c r="L49" s="11">
        <f t="shared" si="1"/>
        <v>41932.611192129625</v>
      </c>
      <c r="M49" t="b">
        <v>0</v>
      </c>
      <c r="N49">
        <v>70</v>
      </c>
      <c r="O49" t="b">
        <v>1</v>
      </c>
      <c r="P49" s="8" t="s">
        <v>8263</v>
      </c>
      <c r="Q49" s="13" t="str">
        <f t="shared" si="2"/>
        <v>film &amp; video</v>
      </c>
      <c r="R49" s="13" t="str">
        <f t="shared" si="5"/>
        <v>television</v>
      </c>
      <c r="S49" s="6">
        <f t="shared" si="3"/>
        <v>0.92927302970885872</v>
      </c>
      <c r="T49" s="10">
        <f t="shared" si="4"/>
        <v>76.865000000000009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1">
        <f t="shared" si="0"/>
        <v>42064.291666666664</v>
      </c>
      <c r="L50" s="11">
        <f t="shared" si="1"/>
        <v>42033.308564814812</v>
      </c>
      <c r="M50" t="b">
        <v>0</v>
      </c>
      <c r="N50">
        <v>38</v>
      </c>
      <c r="O50" t="b">
        <v>1</v>
      </c>
      <c r="P50" s="8" t="s">
        <v>8263</v>
      </c>
      <c r="Q50" s="13" t="str">
        <f t="shared" si="2"/>
        <v>film &amp; video</v>
      </c>
      <c r="R50" s="13" t="str">
        <f t="shared" si="5"/>
        <v>television</v>
      </c>
      <c r="S50" s="6">
        <f t="shared" si="3"/>
        <v>0.92635479388605835</v>
      </c>
      <c r="T50" s="10">
        <f t="shared" si="4"/>
        <v>56.815789473684212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1">
        <f t="shared" si="0"/>
        <v>42300.968113425923</v>
      </c>
      <c r="L51" s="11">
        <f t="shared" si="1"/>
        <v>42270.968113425923</v>
      </c>
      <c r="M51" t="b">
        <v>0</v>
      </c>
      <c r="N51">
        <v>87</v>
      </c>
      <c r="O51" t="b">
        <v>1</v>
      </c>
      <c r="P51" s="8" t="s">
        <v>8263</v>
      </c>
      <c r="Q51" s="13" t="str">
        <f t="shared" si="2"/>
        <v>film &amp; video</v>
      </c>
      <c r="R51" s="13" t="str">
        <f t="shared" si="5"/>
        <v>television</v>
      </c>
      <c r="S51" s="6">
        <f t="shared" si="3"/>
        <v>1</v>
      </c>
      <c r="T51" s="10">
        <f t="shared" si="4"/>
        <v>137.93103448275863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1">
        <f t="shared" si="0"/>
        <v>42034.499999999993</v>
      </c>
      <c r="L52" s="11">
        <f t="shared" si="1"/>
        <v>41995.544652777775</v>
      </c>
      <c r="M52" t="b">
        <v>0</v>
      </c>
      <c r="N52">
        <v>22</v>
      </c>
      <c r="O52" t="b">
        <v>1</v>
      </c>
      <c r="P52" s="8" t="s">
        <v>8263</v>
      </c>
      <c r="Q52" s="13" t="str">
        <f t="shared" si="2"/>
        <v>film &amp; video</v>
      </c>
      <c r="R52" s="13" t="str">
        <f t="shared" si="5"/>
        <v>television</v>
      </c>
      <c r="S52" s="6">
        <f t="shared" si="3"/>
        <v>1</v>
      </c>
      <c r="T52" s="10">
        <f t="shared" si="4"/>
        <v>27.272727272727273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1">
        <f t="shared" si="0"/>
        <v>42226.72033564814</v>
      </c>
      <c r="L53" s="11">
        <f t="shared" si="1"/>
        <v>42196.72033564814</v>
      </c>
      <c r="M53" t="b">
        <v>0</v>
      </c>
      <c r="N53">
        <v>119</v>
      </c>
      <c r="O53" t="b">
        <v>1</v>
      </c>
      <c r="P53" s="8" t="s">
        <v>8263</v>
      </c>
      <c r="Q53" s="13" t="str">
        <f t="shared" si="2"/>
        <v>film &amp; video</v>
      </c>
      <c r="R53" s="13" t="str">
        <f t="shared" si="5"/>
        <v>television</v>
      </c>
      <c r="S53" s="6">
        <f t="shared" si="3"/>
        <v>0.78113904274960944</v>
      </c>
      <c r="T53" s="10">
        <f t="shared" si="4"/>
        <v>118.33613445378151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1">
        <f t="shared" si="0"/>
        <v>41837.493587962963</v>
      </c>
      <c r="L54" s="11">
        <f t="shared" si="1"/>
        <v>41807.493587962963</v>
      </c>
      <c r="M54" t="b">
        <v>0</v>
      </c>
      <c r="N54">
        <v>52</v>
      </c>
      <c r="O54" t="b">
        <v>1</v>
      </c>
      <c r="P54" s="8" t="s">
        <v>8263</v>
      </c>
      <c r="Q54" s="13" t="str">
        <f t="shared" si="2"/>
        <v>film &amp; video</v>
      </c>
      <c r="R54" s="13" t="str">
        <f t="shared" si="5"/>
        <v>television</v>
      </c>
      <c r="S54" s="6">
        <f t="shared" si="3"/>
        <v>0.86051114361930992</v>
      </c>
      <c r="T54" s="10">
        <f t="shared" si="4"/>
        <v>223.48076923076923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1">
        <f t="shared" si="0"/>
        <v>41733.708333333328</v>
      </c>
      <c r="L55" s="11">
        <f t="shared" si="1"/>
        <v>41719.340798611105</v>
      </c>
      <c r="M55" t="b">
        <v>0</v>
      </c>
      <c r="N55">
        <v>117</v>
      </c>
      <c r="O55" t="b">
        <v>1</v>
      </c>
      <c r="P55" s="8" t="s">
        <v>8263</v>
      </c>
      <c r="Q55" s="13" t="str">
        <f t="shared" si="2"/>
        <v>film &amp; video</v>
      </c>
      <c r="R55" s="13" t="str">
        <f t="shared" si="5"/>
        <v>television</v>
      </c>
      <c r="S55" s="6">
        <f t="shared" si="3"/>
        <v>0.91213134691395559</v>
      </c>
      <c r="T55" s="10">
        <f t="shared" si="4"/>
        <v>28.111111111111111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1">
        <f t="shared" si="0"/>
        <v>42363.504872685182</v>
      </c>
      <c r="L56" s="11">
        <f t="shared" si="1"/>
        <v>42333.504872685182</v>
      </c>
      <c r="M56" t="b">
        <v>0</v>
      </c>
      <c r="N56">
        <v>52</v>
      </c>
      <c r="O56" t="b">
        <v>1</v>
      </c>
      <c r="P56" s="8" t="s">
        <v>8263</v>
      </c>
      <c r="Q56" s="13" t="str">
        <f t="shared" si="2"/>
        <v>film &amp; video</v>
      </c>
      <c r="R56" s="13" t="str">
        <f t="shared" si="5"/>
        <v>television</v>
      </c>
      <c r="S56" s="6">
        <f t="shared" si="3"/>
        <v>0.99009900990099009</v>
      </c>
      <c r="T56" s="10">
        <f t="shared" si="4"/>
        <v>194.23076923076923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1">
        <f t="shared" si="0"/>
        <v>42517.760601851849</v>
      </c>
      <c r="L57" s="11">
        <f t="shared" si="1"/>
        <v>42496.760601851849</v>
      </c>
      <c r="M57" t="b">
        <v>0</v>
      </c>
      <c r="N57">
        <v>86</v>
      </c>
      <c r="O57" t="b">
        <v>1</v>
      </c>
      <c r="P57" s="8" t="s">
        <v>8263</v>
      </c>
      <c r="Q57" s="13" t="str">
        <f t="shared" si="2"/>
        <v>film &amp; video</v>
      </c>
      <c r="R57" s="13" t="str">
        <f t="shared" si="5"/>
        <v>television</v>
      </c>
      <c r="S57" s="6">
        <f t="shared" si="3"/>
        <v>0.77547339945897209</v>
      </c>
      <c r="T57" s="10">
        <f t="shared" si="4"/>
        <v>128.95348837209303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1">
        <f t="shared" si="0"/>
        <v>42163.458333333336</v>
      </c>
      <c r="L58" s="11">
        <f t="shared" si="1"/>
        <v>42149.340555555558</v>
      </c>
      <c r="M58" t="b">
        <v>0</v>
      </c>
      <c r="N58">
        <v>174</v>
      </c>
      <c r="O58" t="b">
        <v>1</v>
      </c>
      <c r="P58" s="8" t="s">
        <v>8263</v>
      </c>
      <c r="Q58" s="13" t="str">
        <f t="shared" si="2"/>
        <v>film &amp; video</v>
      </c>
      <c r="R58" s="13" t="str">
        <f t="shared" si="5"/>
        <v>television</v>
      </c>
      <c r="S58" s="6">
        <f t="shared" si="3"/>
        <v>0.93229227362778233</v>
      </c>
      <c r="T58" s="10">
        <f t="shared" si="4"/>
        <v>49.316091954022987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1">
        <f t="shared" si="0"/>
        <v>42119.624560185184</v>
      </c>
      <c r="L59" s="11">
        <f t="shared" si="1"/>
        <v>42089.624560185184</v>
      </c>
      <c r="M59" t="b">
        <v>0</v>
      </c>
      <c r="N59">
        <v>69</v>
      </c>
      <c r="O59" t="b">
        <v>1</v>
      </c>
      <c r="P59" s="8" t="s">
        <v>8263</v>
      </c>
      <c r="Q59" s="13" t="str">
        <f t="shared" si="2"/>
        <v>film &amp; video</v>
      </c>
      <c r="R59" s="13" t="str">
        <f t="shared" si="5"/>
        <v>television</v>
      </c>
      <c r="S59" s="6">
        <f t="shared" si="3"/>
        <v>0.98135426889106969</v>
      </c>
      <c r="T59" s="10">
        <f t="shared" si="4"/>
        <v>221.52173913043478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1">
        <f t="shared" si="0"/>
        <v>41962.578379629624</v>
      </c>
      <c r="L60" s="11">
        <f t="shared" si="1"/>
        <v>41932.536712962959</v>
      </c>
      <c r="M60" t="b">
        <v>0</v>
      </c>
      <c r="N60">
        <v>75</v>
      </c>
      <c r="O60" t="b">
        <v>1</v>
      </c>
      <c r="P60" s="8" t="s">
        <v>8263</v>
      </c>
      <c r="Q60" s="13" t="str">
        <f t="shared" si="2"/>
        <v>film &amp; video</v>
      </c>
      <c r="R60" s="13" t="str">
        <f t="shared" si="5"/>
        <v>television</v>
      </c>
      <c r="S60" s="6">
        <f t="shared" si="3"/>
        <v>0.97172286463900492</v>
      </c>
      <c r="T60" s="10">
        <f t="shared" si="4"/>
        <v>137.21333333333334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1">
        <f t="shared" si="0"/>
        <v>42261.666666666664</v>
      </c>
      <c r="L61" s="11">
        <f t="shared" si="1"/>
        <v>42230.027499999997</v>
      </c>
      <c r="M61" t="b">
        <v>0</v>
      </c>
      <c r="N61">
        <v>33</v>
      </c>
      <c r="O61" t="b">
        <v>1</v>
      </c>
      <c r="P61" s="8" t="s">
        <v>8263</v>
      </c>
      <c r="Q61" s="13" t="str">
        <f t="shared" si="2"/>
        <v>film &amp; video</v>
      </c>
      <c r="R61" s="13" t="str">
        <f t="shared" si="5"/>
        <v>television</v>
      </c>
      <c r="S61" s="6">
        <f t="shared" si="3"/>
        <v>0.99874457806537187</v>
      </c>
      <c r="T61" s="10">
        <f t="shared" si="4"/>
        <v>606.82242424242418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1">
        <f t="shared" si="0"/>
        <v>41720.791666666664</v>
      </c>
      <c r="L62" s="11">
        <f t="shared" si="1"/>
        <v>41701.693483796298</v>
      </c>
      <c r="M62" t="b">
        <v>0</v>
      </c>
      <c r="N62">
        <v>108</v>
      </c>
      <c r="O62" t="b">
        <v>1</v>
      </c>
      <c r="P62" s="8" t="s">
        <v>8264</v>
      </c>
      <c r="Q62" s="13" t="str">
        <f t="shared" si="2"/>
        <v>film &amp; video</v>
      </c>
      <c r="R62" s="13" t="str">
        <f>RIGHT(P62,6)</f>
        <v>shorts</v>
      </c>
      <c r="S62" s="6">
        <f t="shared" si="3"/>
        <v>0.96808961498000357</v>
      </c>
      <c r="T62" s="10">
        <f t="shared" si="4"/>
        <v>43.040092592592593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1">
        <f t="shared" si="0"/>
        <v>41431.605983796289</v>
      </c>
      <c r="L63" s="11">
        <f t="shared" si="1"/>
        <v>41409.605983796289</v>
      </c>
      <c r="M63" t="b">
        <v>0</v>
      </c>
      <c r="N63">
        <v>23</v>
      </c>
      <c r="O63" t="b">
        <v>1</v>
      </c>
      <c r="P63" s="8" t="s">
        <v>8264</v>
      </c>
      <c r="Q63" s="13" t="str">
        <f t="shared" si="2"/>
        <v>film &amp; video</v>
      </c>
      <c r="R63" s="13" t="str">
        <f t="shared" ref="R63:R92" si="6">RIGHT(P63,6)</f>
        <v>shorts</v>
      </c>
      <c r="S63" s="6">
        <f t="shared" si="3"/>
        <v>0.67430883344571813</v>
      </c>
      <c r="T63" s="10">
        <f t="shared" si="4"/>
        <v>322.39130434782606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1">
        <f t="shared" si="0"/>
        <v>41336.591180555552</v>
      </c>
      <c r="L64" s="11">
        <f t="shared" si="1"/>
        <v>41311.591180555552</v>
      </c>
      <c r="M64" t="b">
        <v>0</v>
      </c>
      <c r="N64">
        <v>48</v>
      </c>
      <c r="O64" t="b">
        <v>1</v>
      </c>
      <c r="P64" s="8" t="s">
        <v>8264</v>
      </c>
      <c r="Q64" s="13" t="str">
        <f t="shared" si="2"/>
        <v>film &amp; video</v>
      </c>
      <c r="R64" s="13" t="str">
        <f t="shared" si="6"/>
        <v>shorts</v>
      </c>
      <c r="S64" s="6">
        <f t="shared" si="3"/>
        <v>0.64627315812149932</v>
      </c>
      <c r="T64" s="10">
        <f t="shared" si="4"/>
        <v>96.708333333333329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1">
        <f t="shared" si="0"/>
        <v>41635.999305555553</v>
      </c>
      <c r="L65" s="11">
        <f t="shared" si="1"/>
        <v>41612.703854166662</v>
      </c>
      <c r="M65" t="b">
        <v>0</v>
      </c>
      <c r="N65">
        <v>64</v>
      </c>
      <c r="O65" t="b">
        <v>1</v>
      </c>
      <c r="P65" s="8" t="s">
        <v>8264</v>
      </c>
      <c r="Q65" s="13" t="str">
        <f t="shared" si="2"/>
        <v>film &amp; video</v>
      </c>
      <c r="R65" s="13" t="str">
        <f t="shared" si="6"/>
        <v>shorts</v>
      </c>
      <c r="S65" s="6">
        <f t="shared" si="3"/>
        <v>0.88091368367270539</v>
      </c>
      <c r="T65" s="10">
        <f t="shared" si="4"/>
        <v>35.474531249999998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1">
        <f t="shared" si="0"/>
        <v>41462.809965277775</v>
      </c>
      <c r="L66" s="11">
        <f t="shared" si="1"/>
        <v>41432.809965277775</v>
      </c>
      <c r="M66" t="b">
        <v>0</v>
      </c>
      <c r="N66">
        <v>24</v>
      </c>
      <c r="O66" t="b">
        <v>1</v>
      </c>
      <c r="P66" s="8" t="s">
        <v>8264</v>
      </c>
      <c r="Q66" s="13" t="str">
        <f t="shared" si="2"/>
        <v>film &amp; video</v>
      </c>
      <c r="R66" s="13" t="str">
        <f t="shared" si="6"/>
        <v>shorts</v>
      </c>
      <c r="S66" s="6">
        <f t="shared" si="3"/>
        <v>0.57692307692307687</v>
      </c>
      <c r="T66" s="10">
        <f t="shared" si="4"/>
        <v>86.666666666666671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1">
        <f t="shared" ref="K67:K130" si="7">(I67/86400)+25569+(-5/24)</f>
        <v>41862.040972222218</v>
      </c>
      <c r="L67" s="11">
        <f t="shared" ref="L67:L130" si="8">(J67/86400)+25569+(-5/24)</f>
        <v>41835.612893518519</v>
      </c>
      <c r="M67" t="b">
        <v>0</v>
      </c>
      <c r="N67">
        <v>57</v>
      </c>
      <c r="O67" t="b">
        <v>1</v>
      </c>
      <c r="P67" s="8" t="s">
        <v>8264</v>
      </c>
      <c r="Q67" s="13" t="str">
        <f t="shared" ref="Q67:Q130" si="9">LEFT(P67, SEARCH("/", P67)-1)</f>
        <v>film &amp; video</v>
      </c>
      <c r="R67" s="13" t="str">
        <f t="shared" si="6"/>
        <v>shorts</v>
      </c>
      <c r="S67" s="6">
        <f t="shared" ref="S67:S130" si="10">IFERROR(D67/E67,"N/A")</f>
        <v>0.92998538594393521</v>
      </c>
      <c r="T67" s="10">
        <f t="shared" ref="T67:T130" si="11">IFERROR(E67/N67,"N/A")</f>
        <v>132.05263157894737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1">
        <f t="shared" si="7"/>
        <v>42569.641435185178</v>
      </c>
      <c r="L68" s="11">
        <f t="shared" si="8"/>
        <v>42539.641435185178</v>
      </c>
      <c r="M68" t="b">
        <v>0</v>
      </c>
      <c r="N68">
        <v>26</v>
      </c>
      <c r="O68" t="b">
        <v>1</v>
      </c>
      <c r="P68" s="8" t="s">
        <v>8264</v>
      </c>
      <c r="Q68" s="13" t="str">
        <f t="shared" si="9"/>
        <v>film &amp; video</v>
      </c>
      <c r="R68" s="13" t="str">
        <f t="shared" si="6"/>
        <v>shorts</v>
      </c>
      <c r="S68" s="6">
        <f t="shared" si="10"/>
        <v>0.84317032040472173</v>
      </c>
      <c r="T68" s="10">
        <f t="shared" si="11"/>
        <v>91.230769230769226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1">
        <f t="shared" si="7"/>
        <v>41105.375046296293</v>
      </c>
      <c r="L69" s="11">
        <f t="shared" si="8"/>
        <v>41075.375046296293</v>
      </c>
      <c r="M69" t="b">
        <v>0</v>
      </c>
      <c r="N69">
        <v>20</v>
      </c>
      <c r="O69" t="b">
        <v>1</v>
      </c>
      <c r="P69" s="8" t="s">
        <v>8264</v>
      </c>
      <c r="Q69" s="13" t="str">
        <f t="shared" si="9"/>
        <v>film &amp; video</v>
      </c>
      <c r="R69" s="13" t="str">
        <f>RIGHT(P69,6)</f>
        <v>shorts</v>
      </c>
      <c r="S69" s="6">
        <f t="shared" si="10"/>
        <v>0.86021505376344087</v>
      </c>
      <c r="T69" s="10">
        <f t="shared" si="11"/>
        <v>116.25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1">
        <f t="shared" si="7"/>
        <v>41693.36100694444</v>
      </c>
      <c r="L70" s="11">
        <f t="shared" si="8"/>
        <v>41663.36100694444</v>
      </c>
      <c r="M70" t="b">
        <v>0</v>
      </c>
      <c r="N70">
        <v>36</v>
      </c>
      <c r="O70" t="b">
        <v>1</v>
      </c>
      <c r="P70" s="8" t="s">
        <v>8264</v>
      </c>
      <c r="Q70" s="13" t="str">
        <f t="shared" si="9"/>
        <v>film &amp; video</v>
      </c>
      <c r="R70" s="13" t="str">
        <f t="shared" si="6"/>
        <v>shorts</v>
      </c>
      <c r="S70" s="6">
        <f t="shared" si="10"/>
        <v>0.78636959370904325</v>
      </c>
      <c r="T70" s="10">
        <f t="shared" si="11"/>
        <v>21.194444444444443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1">
        <f t="shared" si="7"/>
        <v>40818.082638888889</v>
      </c>
      <c r="L71" s="11">
        <f t="shared" si="8"/>
        <v>40785.979456018518</v>
      </c>
      <c r="M71" t="b">
        <v>0</v>
      </c>
      <c r="N71">
        <v>178</v>
      </c>
      <c r="O71" t="b">
        <v>1</v>
      </c>
      <c r="P71" s="8" t="s">
        <v>8264</v>
      </c>
      <c r="Q71" s="13" t="str">
        <f t="shared" si="9"/>
        <v>film &amp; video</v>
      </c>
      <c r="R71" s="13" t="str">
        <f t="shared" si="6"/>
        <v>shorts</v>
      </c>
      <c r="S71" s="6">
        <f t="shared" si="10"/>
        <v>0.90136945060630624</v>
      </c>
      <c r="T71" s="10">
        <f t="shared" si="11"/>
        <v>62.327134831460668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1">
        <f t="shared" si="7"/>
        <v>40790.688020833331</v>
      </c>
      <c r="L72" s="11">
        <f t="shared" si="8"/>
        <v>40730.688020833331</v>
      </c>
      <c r="M72" t="b">
        <v>0</v>
      </c>
      <c r="N72">
        <v>17</v>
      </c>
      <c r="O72" t="b">
        <v>1</v>
      </c>
      <c r="P72" s="8" t="s">
        <v>8264</v>
      </c>
      <c r="Q72" s="13" t="str">
        <f t="shared" si="9"/>
        <v>film &amp; video</v>
      </c>
      <c r="R72" s="13" t="str">
        <f t="shared" si="6"/>
        <v>shorts</v>
      </c>
      <c r="S72" s="6">
        <f t="shared" si="10"/>
        <v>0.78616352201257866</v>
      </c>
      <c r="T72" s="10">
        <f t="shared" si="11"/>
        <v>37.411764705882355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1">
        <f t="shared" si="7"/>
        <v>41057.063159722216</v>
      </c>
      <c r="L73" s="11">
        <f t="shared" si="8"/>
        <v>40997.063159722216</v>
      </c>
      <c r="M73" t="b">
        <v>0</v>
      </c>
      <c r="N73">
        <v>32</v>
      </c>
      <c r="O73" t="b">
        <v>1</v>
      </c>
      <c r="P73" s="8" t="s">
        <v>8264</v>
      </c>
      <c r="Q73" s="13" t="str">
        <f t="shared" si="9"/>
        <v>film &amp; video</v>
      </c>
      <c r="R73" s="13" t="str">
        <f t="shared" si="6"/>
        <v>shorts</v>
      </c>
      <c r="S73" s="6">
        <f t="shared" si="10"/>
        <v>0.80681308830121024</v>
      </c>
      <c r="T73" s="10">
        <f t="shared" si="11"/>
        <v>69.71875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1">
        <f t="shared" si="7"/>
        <v>41227.791666666664</v>
      </c>
      <c r="L74" s="11">
        <f t="shared" si="8"/>
        <v>41207.801863425928</v>
      </c>
      <c r="M74" t="b">
        <v>0</v>
      </c>
      <c r="N74">
        <v>41</v>
      </c>
      <c r="O74" t="b">
        <v>1</v>
      </c>
      <c r="P74" s="8" t="s">
        <v>8264</v>
      </c>
      <c r="Q74" s="13" t="str">
        <f t="shared" si="9"/>
        <v>film &amp; video</v>
      </c>
      <c r="R74" s="13" t="str">
        <f t="shared" si="6"/>
        <v>shorts</v>
      </c>
      <c r="S74" s="6">
        <f t="shared" si="10"/>
        <v>0.92243186582809222</v>
      </c>
      <c r="T74" s="10">
        <f t="shared" si="11"/>
        <v>58.170731707317074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1">
        <f t="shared" si="7"/>
        <v>40665.957638888889</v>
      </c>
      <c r="L75" s="11">
        <f t="shared" si="8"/>
        <v>40587.548425925925</v>
      </c>
      <c r="M75" t="b">
        <v>0</v>
      </c>
      <c r="N75">
        <v>18</v>
      </c>
      <c r="O75" t="b">
        <v>1</v>
      </c>
      <c r="P75" s="8" t="s">
        <v>8264</v>
      </c>
      <c r="Q75" s="13" t="str">
        <f t="shared" si="9"/>
        <v>film &amp; video</v>
      </c>
      <c r="R75" s="13" t="str">
        <f t="shared" si="6"/>
        <v>shorts</v>
      </c>
      <c r="S75" s="6">
        <f t="shared" si="10"/>
        <v>1</v>
      </c>
      <c r="T75" s="10">
        <f t="shared" si="11"/>
        <v>50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1">
        <f t="shared" si="7"/>
        <v>42390.278877314813</v>
      </c>
      <c r="L76" s="11">
        <f t="shared" si="8"/>
        <v>42360.278877314813</v>
      </c>
      <c r="M76" t="b">
        <v>0</v>
      </c>
      <c r="N76">
        <v>29</v>
      </c>
      <c r="O76" t="b">
        <v>1</v>
      </c>
      <c r="P76" s="8" t="s">
        <v>8264</v>
      </c>
      <c r="Q76" s="13" t="str">
        <f t="shared" si="9"/>
        <v>film &amp; video</v>
      </c>
      <c r="R76" s="13" t="str">
        <f>RIGHT(P76,6)</f>
        <v>shorts</v>
      </c>
      <c r="S76" s="6">
        <f t="shared" si="10"/>
        <v>0.88548861261644185</v>
      </c>
      <c r="T76" s="10">
        <f t="shared" si="11"/>
        <v>19.471034482758618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1">
        <f t="shared" si="7"/>
        <v>41387.000833333332</v>
      </c>
      <c r="L77" s="11">
        <f t="shared" si="8"/>
        <v>41357.000833333332</v>
      </c>
      <c r="M77" t="b">
        <v>0</v>
      </c>
      <c r="N77">
        <v>47</v>
      </c>
      <c r="O77" t="b">
        <v>1</v>
      </c>
      <c r="P77" s="8" t="s">
        <v>8264</v>
      </c>
      <c r="Q77" s="13" t="str">
        <f t="shared" si="9"/>
        <v>film &amp; video</v>
      </c>
      <c r="R77" s="13" t="str">
        <f t="shared" si="6"/>
        <v>shorts</v>
      </c>
      <c r="S77" s="6">
        <f t="shared" si="10"/>
        <v>0.86633663366336633</v>
      </c>
      <c r="T77" s="10">
        <f t="shared" si="11"/>
        <v>85.957446808510639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1">
        <f t="shared" si="7"/>
        <v>40904.524976851848</v>
      </c>
      <c r="L78" s="11">
        <f t="shared" si="8"/>
        <v>40844.483310185184</v>
      </c>
      <c r="M78" t="b">
        <v>0</v>
      </c>
      <c r="N78">
        <v>15</v>
      </c>
      <c r="O78" t="b">
        <v>1</v>
      </c>
      <c r="P78" s="8" t="s">
        <v>8264</v>
      </c>
      <c r="Q78" s="13" t="str">
        <f t="shared" si="9"/>
        <v>film &amp; video</v>
      </c>
      <c r="R78" s="13" t="str">
        <f t="shared" si="6"/>
        <v>shorts</v>
      </c>
      <c r="S78" s="6">
        <f t="shared" si="10"/>
        <v>0.65217391304347827</v>
      </c>
      <c r="T78" s="10">
        <f t="shared" si="11"/>
        <v>30.666666666666668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1">
        <f t="shared" si="7"/>
        <v>41049.915972222218</v>
      </c>
      <c r="L79" s="11">
        <f t="shared" si="8"/>
        <v>40996.936539351846</v>
      </c>
      <c r="M79" t="b">
        <v>0</v>
      </c>
      <c r="N79">
        <v>26</v>
      </c>
      <c r="O79" t="b">
        <v>1</v>
      </c>
      <c r="P79" s="8" t="s">
        <v>8264</v>
      </c>
      <c r="Q79" s="13" t="str">
        <f t="shared" si="9"/>
        <v>film &amp; video</v>
      </c>
      <c r="R79" s="13" t="str">
        <f t="shared" si="6"/>
        <v>shorts</v>
      </c>
      <c r="S79" s="6">
        <f t="shared" si="10"/>
        <v>0.25477707006369427</v>
      </c>
      <c r="T79" s="10">
        <f t="shared" si="11"/>
        <v>60.384615384615387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1">
        <f t="shared" si="7"/>
        <v>42614.522233796299</v>
      </c>
      <c r="L80" s="11">
        <f t="shared" si="8"/>
        <v>42604.522233796299</v>
      </c>
      <c r="M80" t="b">
        <v>0</v>
      </c>
      <c r="N80">
        <v>35</v>
      </c>
      <c r="O80" t="b">
        <v>1</v>
      </c>
      <c r="P80" s="8" t="s">
        <v>8264</v>
      </c>
      <c r="Q80" s="13" t="str">
        <f t="shared" si="9"/>
        <v>film &amp; video</v>
      </c>
      <c r="R80" s="13" t="str">
        <f t="shared" si="6"/>
        <v>shorts</v>
      </c>
      <c r="S80" s="6">
        <f t="shared" si="10"/>
        <v>3.7009622501850484E-2</v>
      </c>
      <c r="T80" s="10">
        <f t="shared" si="11"/>
        <v>38.6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1">
        <f t="shared" si="7"/>
        <v>41754.568206018514</v>
      </c>
      <c r="L81" s="11">
        <f t="shared" si="8"/>
        <v>41724.568206018514</v>
      </c>
      <c r="M81" t="b">
        <v>0</v>
      </c>
      <c r="N81">
        <v>41</v>
      </c>
      <c r="O81" t="b">
        <v>1</v>
      </c>
      <c r="P81" s="8" t="s">
        <v>8264</v>
      </c>
      <c r="Q81" s="13" t="str">
        <f t="shared" si="9"/>
        <v>film &amp; video</v>
      </c>
      <c r="R81" s="13" t="str">
        <f>RIGHT(P81,6)</f>
        <v>shorts</v>
      </c>
      <c r="S81" s="6">
        <f t="shared" si="10"/>
        <v>0.78740157480314965</v>
      </c>
      <c r="T81" s="10">
        <f t="shared" si="11"/>
        <v>40.268292682926827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1">
        <f t="shared" si="7"/>
        <v>41617.875648148147</v>
      </c>
      <c r="L82" s="11">
        <f t="shared" si="8"/>
        <v>41582.875648148147</v>
      </c>
      <c r="M82" t="b">
        <v>0</v>
      </c>
      <c r="N82">
        <v>47</v>
      </c>
      <c r="O82" t="b">
        <v>1</v>
      </c>
      <c r="P82" s="8" t="s">
        <v>8264</v>
      </c>
      <c r="Q82" s="13" t="str">
        <f t="shared" si="9"/>
        <v>film &amp; video</v>
      </c>
      <c r="R82" s="13" t="str">
        <f t="shared" si="6"/>
        <v>shorts</v>
      </c>
      <c r="S82" s="6">
        <f t="shared" si="10"/>
        <v>0.93240093240093236</v>
      </c>
      <c r="T82" s="10">
        <f t="shared" si="11"/>
        <v>273.82978723404256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1">
        <f t="shared" si="7"/>
        <v>41103.918055555558</v>
      </c>
      <c r="L83" s="11">
        <f t="shared" si="8"/>
        <v>41099.950543981475</v>
      </c>
      <c r="M83" t="b">
        <v>0</v>
      </c>
      <c r="N83">
        <v>28</v>
      </c>
      <c r="O83" t="b">
        <v>1</v>
      </c>
      <c r="P83" s="8" t="s">
        <v>8264</v>
      </c>
      <c r="Q83" s="13" t="str">
        <f t="shared" si="9"/>
        <v>film &amp; video</v>
      </c>
      <c r="R83" s="13" t="str">
        <f t="shared" si="6"/>
        <v>shorts</v>
      </c>
      <c r="S83" s="6">
        <f t="shared" si="10"/>
        <v>0.50505050505050508</v>
      </c>
      <c r="T83" s="10">
        <f t="shared" si="11"/>
        <v>53.035714285714285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1">
        <f t="shared" si="7"/>
        <v>40825.611817129626</v>
      </c>
      <c r="L84" s="11">
        <f t="shared" si="8"/>
        <v>40795.611817129626</v>
      </c>
      <c r="M84" t="b">
        <v>0</v>
      </c>
      <c r="N84">
        <v>100</v>
      </c>
      <c r="O84" t="b">
        <v>1</v>
      </c>
      <c r="P84" s="8" t="s">
        <v>8264</v>
      </c>
      <c r="Q84" s="13" t="str">
        <f t="shared" si="9"/>
        <v>film &amp; video</v>
      </c>
      <c r="R84" s="13" t="str">
        <f t="shared" si="6"/>
        <v>shorts</v>
      </c>
      <c r="S84" s="6">
        <f t="shared" si="10"/>
        <v>0.99987501562304715</v>
      </c>
      <c r="T84" s="10">
        <f t="shared" si="11"/>
        <v>40.005000000000003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1">
        <f t="shared" si="7"/>
        <v>42057.270833333336</v>
      </c>
      <c r="L85" s="11">
        <f t="shared" si="8"/>
        <v>42042.407280092586</v>
      </c>
      <c r="M85" t="b">
        <v>0</v>
      </c>
      <c r="N85">
        <v>13</v>
      </c>
      <c r="O85" t="b">
        <v>1</v>
      </c>
      <c r="P85" s="8" t="s">
        <v>8264</v>
      </c>
      <c r="Q85" s="13" t="str">
        <f t="shared" si="9"/>
        <v>film &amp; video</v>
      </c>
      <c r="R85" s="13" t="str">
        <f t="shared" si="6"/>
        <v>shorts</v>
      </c>
      <c r="S85" s="6">
        <f t="shared" si="10"/>
        <v>0.97560975609756095</v>
      </c>
      <c r="T85" s="10">
        <f t="shared" si="11"/>
        <v>15.76923076923077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1">
        <f t="shared" si="7"/>
        <v>40678.54960648148</v>
      </c>
      <c r="L86" s="11">
        <f t="shared" si="8"/>
        <v>40648.54960648148</v>
      </c>
      <c r="M86" t="b">
        <v>0</v>
      </c>
      <c r="N86">
        <v>7</v>
      </c>
      <c r="O86" t="b">
        <v>1</v>
      </c>
      <c r="P86" s="8" t="s">
        <v>8264</v>
      </c>
      <c r="Q86" s="13" t="str">
        <f t="shared" si="9"/>
        <v>film &amp; video</v>
      </c>
      <c r="R86" s="13" t="str">
        <f>RIGHT(P86,6)</f>
        <v>shorts</v>
      </c>
      <c r="S86" s="6">
        <f t="shared" si="10"/>
        <v>1</v>
      </c>
      <c r="T86" s="10">
        <f t="shared" si="11"/>
        <v>71.428571428571431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1">
        <f t="shared" si="7"/>
        <v>40808.917094907403</v>
      </c>
      <c r="L87" s="11">
        <f t="shared" si="8"/>
        <v>40778.917094907403</v>
      </c>
      <c r="M87" t="b">
        <v>0</v>
      </c>
      <c r="N87">
        <v>21</v>
      </c>
      <c r="O87" t="b">
        <v>1</v>
      </c>
      <c r="P87" s="8" t="s">
        <v>8264</v>
      </c>
      <c r="Q87" s="13" t="str">
        <f t="shared" si="9"/>
        <v>film &amp; video</v>
      </c>
      <c r="R87" s="13" t="str">
        <f t="shared" si="6"/>
        <v>shorts</v>
      </c>
      <c r="S87" s="6">
        <f t="shared" si="10"/>
        <v>0.79681274900398402</v>
      </c>
      <c r="T87" s="10">
        <f t="shared" si="11"/>
        <v>71.714285714285708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1">
        <f t="shared" si="7"/>
        <v>42365.389409722215</v>
      </c>
      <c r="L88" s="11">
        <f t="shared" si="8"/>
        <v>42291.347743055558</v>
      </c>
      <c r="M88" t="b">
        <v>0</v>
      </c>
      <c r="N88">
        <v>17</v>
      </c>
      <c r="O88" t="b">
        <v>1</v>
      </c>
      <c r="P88" s="8" t="s">
        <v>8264</v>
      </c>
      <c r="Q88" s="13" t="str">
        <f t="shared" si="9"/>
        <v>film &amp; video</v>
      </c>
      <c r="R88" s="13" t="str">
        <f t="shared" si="6"/>
        <v>shorts</v>
      </c>
      <c r="S88" s="6">
        <f t="shared" si="10"/>
        <v>0.93926111458985595</v>
      </c>
      <c r="T88" s="10">
        <f t="shared" si="11"/>
        <v>375.76470588235293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1">
        <f t="shared" si="7"/>
        <v>40331.861805555549</v>
      </c>
      <c r="L89" s="11">
        <f t="shared" si="8"/>
        <v>40322.331053240741</v>
      </c>
      <c r="M89" t="b">
        <v>0</v>
      </c>
      <c r="N89">
        <v>25</v>
      </c>
      <c r="O89" t="b">
        <v>1</v>
      </c>
      <c r="P89" s="8" t="s">
        <v>8264</v>
      </c>
      <c r="Q89" s="13" t="str">
        <f t="shared" si="9"/>
        <v>film &amp; video</v>
      </c>
      <c r="R89" s="13" t="str">
        <f t="shared" si="6"/>
        <v>shorts</v>
      </c>
      <c r="S89" s="6">
        <f t="shared" si="10"/>
        <v>0.95602294455066916</v>
      </c>
      <c r="T89" s="10">
        <f t="shared" si="11"/>
        <v>104.6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1">
        <f t="shared" si="7"/>
        <v>41812.450590277775</v>
      </c>
      <c r="L90" s="11">
        <f t="shared" si="8"/>
        <v>41786.450590277775</v>
      </c>
      <c r="M90" t="b">
        <v>0</v>
      </c>
      <c r="N90">
        <v>60</v>
      </c>
      <c r="O90" t="b">
        <v>1</v>
      </c>
      <c r="P90" s="8" t="s">
        <v>8264</v>
      </c>
      <c r="Q90" s="13" t="str">
        <f t="shared" si="9"/>
        <v>film &amp; video</v>
      </c>
      <c r="R90" s="13" t="str">
        <f t="shared" si="6"/>
        <v>shorts</v>
      </c>
      <c r="S90" s="6">
        <f t="shared" si="10"/>
        <v>0.97222222222222221</v>
      </c>
      <c r="T90" s="10">
        <f t="shared" si="11"/>
        <v>60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1">
        <f t="shared" si="7"/>
        <v>41427.543888888882</v>
      </c>
      <c r="L91" s="11">
        <f t="shared" si="8"/>
        <v>41402.543888888882</v>
      </c>
      <c r="M91" t="b">
        <v>0</v>
      </c>
      <c r="N91">
        <v>56</v>
      </c>
      <c r="O91" t="b">
        <v>1</v>
      </c>
      <c r="P91" s="8" t="s">
        <v>8264</v>
      </c>
      <c r="Q91" s="13" t="str">
        <f t="shared" si="9"/>
        <v>film &amp; video</v>
      </c>
      <c r="R91" s="13" t="str">
        <f t="shared" si="6"/>
        <v>shorts</v>
      </c>
      <c r="S91" s="6">
        <f t="shared" si="10"/>
        <v>0.86906141367323286</v>
      </c>
      <c r="T91" s="10">
        <f t="shared" si="11"/>
        <v>123.28571428571429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1">
        <f t="shared" si="7"/>
        <v>40736.089108796295</v>
      </c>
      <c r="L92" s="11">
        <f t="shared" si="8"/>
        <v>40706.089108796295</v>
      </c>
      <c r="M92" t="b">
        <v>0</v>
      </c>
      <c r="N92">
        <v>16</v>
      </c>
      <c r="O92" t="b">
        <v>1</v>
      </c>
      <c r="P92" s="8" t="s">
        <v>8264</v>
      </c>
      <c r="Q92" s="13" t="str">
        <f t="shared" si="9"/>
        <v>film &amp; video</v>
      </c>
      <c r="R92" s="13" t="str">
        <f t="shared" si="6"/>
        <v>shorts</v>
      </c>
      <c r="S92" s="6">
        <f t="shared" si="10"/>
        <v>0.99601593625498008</v>
      </c>
      <c r="T92" s="10">
        <f t="shared" si="11"/>
        <v>31.375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1">
        <f t="shared" si="7"/>
        <v>40680.194027777776</v>
      </c>
      <c r="L93" s="11">
        <f t="shared" si="8"/>
        <v>40619.194027777776</v>
      </c>
      <c r="M93" t="b">
        <v>0</v>
      </c>
      <c r="N93">
        <v>46</v>
      </c>
      <c r="O93" t="b">
        <v>1</v>
      </c>
      <c r="P93" s="8" t="s">
        <v>8264</v>
      </c>
      <c r="Q93" s="13" t="str">
        <f t="shared" si="9"/>
        <v>film &amp; video</v>
      </c>
      <c r="R93" s="13" t="str">
        <f>RIGHT(P93,6)</f>
        <v>shorts</v>
      </c>
      <c r="S93" s="6">
        <f t="shared" si="10"/>
        <v>0.83333333333333337</v>
      </c>
      <c r="T93" s="10">
        <f t="shared" si="11"/>
        <v>78.260869565217391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1">
        <f t="shared" si="7"/>
        <v>42767.124999999993</v>
      </c>
      <c r="L94" s="11">
        <f t="shared" si="8"/>
        <v>42720.990543981483</v>
      </c>
      <c r="M94" t="b">
        <v>0</v>
      </c>
      <c r="N94">
        <v>43</v>
      </c>
      <c r="O94" t="b">
        <v>1</v>
      </c>
      <c r="P94" s="8" t="s">
        <v>8264</v>
      </c>
      <c r="Q94" s="13" t="str">
        <f t="shared" si="9"/>
        <v>film &amp; video</v>
      </c>
      <c r="R94" s="13" t="str">
        <f>RIGHT(P94,6)</f>
        <v>shorts</v>
      </c>
      <c r="S94" s="6">
        <f t="shared" si="10"/>
        <v>0.95057034220532322</v>
      </c>
      <c r="T94" s="10">
        <f t="shared" si="11"/>
        <v>122.32558139534883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1">
        <f t="shared" si="7"/>
        <v>41093.666666666664</v>
      </c>
      <c r="L95" s="11">
        <f t="shared" si="8"/>
        <v>41065.649733796294</v>
      </c>
      <c r="M95" t="b">
        <v>0</v>
      </c>
      <c r="N95">
        <v>15</v>
      </c>
      <c r="O95" t="b">
        <v>1</v>
      </c>
      <c r="P95" s="8" t="s">
        <v>8264</v>
      </c>
      <c r="Q95" s="13" t="str">
        <f t="shared" si="9"/>
        <v>film &amp; video</v>
      </c>
      <c r="R95" s="13" t="str">
        <f t="shared" ref="R95:R100" si="12">RIGHT(P95,6)</f>
        <v>shorts</v>
      </c>
      <c r="S95" s="6">
        <f t="shared" si="10"/>
        <v>0.9041591320072333</v>
      </c>
      <c r="T95" s="10">
        <f t="shared" si="11"/>
        <v>73.733333333333334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1">
        <f t="shared" si="7"/>
        <v>41736.509513888886</v>
      </c>
      <c r="L96" s="11">
        <f t="shared" si="8"/>
        <v>41716.509513888886</v>
      </c>
      <c r="M96" t="b">
        <v>0</v>
      </c>
      <c r="N96">
        <v>12</v>
      </c>
      <c r="O96" t="b">
        <v>1</v>
      </c>
      <c r="P96" s="8" t="s">
        <v>8264</v>
      </c>
      <c r="Q96" s="13" t="str">
        <f t="shared" si="9"/>
        <v>film &amp; video</v>
      </c>
      <c r="R96" s="13" t="str">
        <f t="shared" si="12"/>
        <v>shorts</v>
      </c>
      <c r="S96" s="6">
        <f t="shared" si="10"/>
        <v>0.96153846153846156</v>
      </c>
      <c r="T96" s="10">
        <f t="shared" si="11"/>
        <v>21.666666666666668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1">
        <f t="shared" si="7"/>
        <v>40964.796770833331</v>
      </c>
      <c r="L97" s="11">
        <f t="shared" si="8"/>
        <v>40934.796770833331</v>
      </c>
      <c r="M97" t="b">
        <v>0</v>
      </c>
      <c r="N97">
        <v>21</v>
      </c>
      <c r="O97" t="b">
        <v>1</v>
      </c>
      <c r="P97" s="8" t="s">
        <v>8264</v>
      </c>
      <c r="Q97" s="13" t="str">
        <f t="shared" si="9"/>
        <v>film &amp; video</v>
      </c>
      <c r="R97" s="13" t="str">
        <f t="shared" si="12"/>
        <v>shorts</v>
      </c>
      <c r="S97" s="6">
        <f t="shared" si="10"/>
        <v>0.76086956521739135</v>
      </c>
      <c r="T97" s="10">
        <f t="shared" si="11"/>
        <v>21.904761904761905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1">
        <f t="shared" si="7"/>
        <v>40390.916666666664</v>
      </c>
      <c r="L98" s="11">
        <f t="shared" si="8"/>
        <v>40324.45417824074</v>
      </c>
      <c r="M98" t="b">
        <v>0</v>
      </c>
      <c r="N98">
        <v>34</v>
      </c>
      <c r="O98" t="b">
        <v>1</v>
      </c>
      <c r="P98" s="8" t="s">
        <v>8264</v>
      </c>
      <c r="Q98" s="13" t="str">
        <f t="shared" si="9"/>
        <v>film &amp; video</v>
      </c>
      <c r="R98" s="13" t="str">
        <f t="shared" si="12"/>
        <v>shorts</v>
      </c>
      <c r="S98" s="6">
        <f t="shared" si="10"/>
        <v>0.87209302325581395</v>
      </c>
      <c r="T98" s="10">
        <f t="shared" si="11"/>
        <v>50.588235294117645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1">
        <f t="shared" si="7"/>
        <v>40735.926874999997</v>
      </c>
      <c r="L99" s="11">
        <f t="shared" si="8"/>
        <v>40705.926874999997</v>
      </c>
      <c r="M99" t="b">
        <v>0</v>
      </c>
      <c r="N99">
        <v>8</v>
      </c>
      <c r="O99" t="b">
        <v>1</v>
      </c>
      <c r="P99" s="8" t="s">
        <v>8264</v>
      </c>
      <c r="Q99" s="13" t="str">
        <f t="shared" si="9"/>
        <v>film &amp; video</v>
      </c>
      <c r="R99" s="13" t="str">
        <f t="shared" si="12"/>
        <v>shorts</v>
      </c>
      <c r="S99" s="6">
        <f t="shared" si="10"/>
        <v>0.94117647058823528</v>
      </c>
      <c r="T99" s="10">
        <f t="shared" si="11"/>
        <v>53.125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1">
        <f t="shared" si="7"/>
        <v>41250.770833333328</v>
      </c>
      <c r="L100" s="11">
        <f t="shared" si="8"/>
        <v>41214.586504629631</v>
      </c>
      <c r="M100" t="b">
        <v>0</v>
      </c>
      <c r="N100">
        <v>60</v>
      </c>
      <c r="O100" t="b">
        <v>1</v>
      </c>
      <c r="P100" s="8" t="s">
        <v>8264</v>
      </c>
      <c r="Q100" s="13" t="str">
        <f t="shared" si="9"/>
        <v>film &amp; video</v>
      </c>
      <c r="R100" s="13" t="str">
        <f t="shared" si="12"/>
        <v>shorts</v>
      </c>
      <c r="S100" s="6">
        <f t="shared" si="10"/>
        <v>0.94117647058823528</v>
      </c>
      <c r="T100" s="10">
        <f t="shared" si="11"/>
        <v>56.666666666666664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1">
        <f t="shared" si="7"/>
        <v>41661.694432870368</v>
      </c>
      <c r="L101" s="11">
        <f t="shared" si="8"/>
        <v>41631.694432870368</v>
      </c>
      <c r="M101" t="b">
        <v>0</v>
      </c>
      <c r="N101">
        <v>39</v>
      </c>
      <c r="O101" t="b">
        <v>1</v>
      </c>
      <c r="P101" s="8" t="s">
        <v>8264</v>
      </c>
      <c r="Q101" s="13" t="str">
        <f t="shared" si="9"/>
        <v>film &amp; video</v>
      </c>
      <c r="R101" s="13" t="str">
        <f>RIGHT(P101,6)</f>
        <v>shorts</v>
      </c>
      <c r="S101" s="6">
        <f t="shared" si="10"/>
        <v>0.94322419181407169</v>
      </c>
      <c r="T101" s="10">
        <f t="shared" si="11"/>
        <v>40.776666666666664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1">
        <f t="shared" si="7"/>
        <v>41217.586643518516</v>
      </c>
      <c r="L102" s="11">
        <f t="shared" si="8"/>
        <v>41197.544976851852</v>
      </c>
      <c r="M102" t="b">
        <v>0</v>
      </c>
      <c r="N102">
        <v>26</v>
      </c>
      <c r="O102" t="b">
        <v>1</v>
      </c>
      <c r="P102" s="8" t="s">
        <v>8264</v>
      </c>
      <c r="Q102" s="13" t="str">
        <f t="shared" si="9"/>
        <v>film &amp; video</v>
      </c>
      <c r="R102" s="13" t="str">
        <f>RIGHT(P102,6)</f>
        <v>shorts</v>
      </c>
      <c r="S102" s="6">
        <f t="shared" si="10"/>
        <v>1</v>
      </c>
      <c r="T102" s="10">
        <f t="shared" si="11"/>
        <v>192.30769230769232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1">
        <f t="shared" si="7"/>
        <v>41298.568402777775</v>
      </c>
      <c r="L103" s="11">
        <f t="shared" si="8"/>
        <v>41274.568402777775</v>
      </c>
      <c r="M103" t="b">
        <v>0</v>
      </c>
      <c r="N103">
        <v>35</v>
      </c>
      <c r="O103" t="b">
        <v>1</v>
      </c>
      <c r="P103" s="8" t="s">
        <v>8264</v>
      </c>
      <c r="Q103" s="13" t="str">
        <f t="shared" si="9"/>
        <v>film &amp; video</v>
      </c>
      <c r="R103" s="13" t="str">
        <f t="shared" ref="R103:R120" si="13">RIGHT(P103,6)</f>
        <v>shorts</v>
      </c>
      <c r="S103" s="6">
        <f t="shared" si="10"/>
        <v>1</v>
      </c>
      <c r="T103" s="10">
        <f t="shared" si="11"/>
        <v>100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1">
        <f t="shared" si="7"/>
        <v>40534.922835648147</v>
      </c>
      <c r="L104" s="11">
        <f t="shared" si="8"/>
        <v>40504.922835648147</v>
      </c>
      <c r="M104" t="b">
        <v>0</v>
      </c>
      <c r="N104">
        <v>65</v>
      </c>
      <c r="O104" t="b">
        <v>1</v>
      </c>
      <c r="P104" s="8" t="s">
        <v>8264</v>
      </c>
      <c r="Q104" s="13" t="str">
        <f t="shared" si="9"/>
        <v>film &amp; video</v>
      </c>
      <c r="R104" s="13" t="str">
        <f t="shared" si="13"/>
        <v>shorts</v>
      </c>
      <c r="S104" s="6">
        <f t="shared" si="10"/>
        <v>0.78277886497064575</v>
      </c>
      <c r="T104" s="10">
        <f t="shared" si="11"/>
        <v>117.92307692307692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1">
        <f t="shared" si="7"/>
        <v>41705.597569444442</v>
      </c>
      <c r="L105" s="11">
        <f t="shared" si="8"/>
        <v>41682.597569444442</v>
      </c>
      <c r="M105" t="b">
        <v>0</v>
      </c>
      <c r="N105">
        <v>49</v>
      </c>
      <c r="O105" t="b">
        <v>1</v>
      </c>
      <c r="P105" s="8" t="s">
        <v>8264</v>
      </c>
      <c r="Q105" s="13" t="str">
        <f t="shared" si="9"/>
        <v>film &amp; video</v>
      </c>
      <c r="R105" s="13" t="str">
        <f t="shared" si="13"/>
        <v>shorts</v>
      </c>
      <c r="S105" s="6">
        <f t="shared" si="10"/>
        <v>0.95098756400877837</v>
      </c>
      <c r="T105" s="10">
        <f t="shared" si="11"/>
        <v>27.897959183673468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1">
        <f t="shared" si="7"/>
        <v>40635.833333333328</v>
      </c>
      <c r="L106" s="11">
        <f t="shared" si="8"/>
        <v>40612.486874999995</v>
      </c>
      <c r="M106" t="b">
        <v>0</v>
      </c>
      <c r="N106">
        <v>10</v>
      </c>
      <c r="O106" t="b">
        <v>1</v>
      </c>
      <c r="P106" s="8" t="s">
        <v>8264</v>
      </c>
      <c r="Q106" s="13" t="str">
        <f t="shared" si="9"/>
        <v>film &amp; video</v>
      </c>
      <c r="R106" s="13" t="str">
        <f t="shared" si="13"/>
        <v>shorts</v>
      </c>
      <c r="S106" s="6">
        <f t="shared" si="10"/>
        <v>0.83333333333333337</v>
      </c>
      <c r="T106" s="10">
        <f t="shared" si="11"/>
        <v>60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1">
        <f t="shared" si="7"/>
        <v>42503.791666666664</v>
      </c>
      <c r="L107" s="11">
        <f t="shared" si="8"/>
        <v>42485.516435185178</v>
      </c>
      <c r="M107" t="b">
        <v>0</v>
      </c>
      <c r="N107">
        <v>60</v>
      </c>
      <c r="O107" t="b">
        <v>1</v>
      </c>
      <c r="P107" s="8" t="s">
        <v>8264</v>
      </c>
      <c r="Q107" s="13" t="str">
        <f t="shared" si="9"/>
        <v>film &amp; video</v>
      </c>
      <c r="R107" s="13" t="str">
        <f t="shared" si="13"/>
        <v>shorts</v>
      </c>
      <c r="S107" s="6">
        <f t="shared" si="10"/>
        <v>0.93101988997037666</v>
      </c>
      <c r="T107" s="10">
        <f t="shared" si="11"/>
        <v>39.383333333333333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1">
        <f t="shared" si="7"/>
        <v>41001.568298611106</v>
      </c>
      <c r="L108" s="11">
        <f t="shared" si="8"/>
        <v>40987.568298611106</v>
      </c>
      <c r="M108" t="b">
        <v>0</v>
      </c>
      <c r="N108">
        <v>27</v>
      </c>
      <c r="O108" t="b">
        <v>1</v>
      </c>
      <c r="P108" s="8" t="s">
        <v>8264</v>
      </c>
      <c r="Q108" s="13" t="str">
        <f t="shared" si="9"/>
        <v>film &amp; video</v>
      </c>
      <c r="R108" s="13" t="str">
        <f t="shared" si="13"/>
        <v>shorts</v>
      </c>
      <c r="S108" s="6">
        <f t="shared" si="10"/>
        <v>0.99502487562189057</v>
      </c>
      <c r="T108" s="10">
        <f t="shared" si="11"/>
        <v>186.11111111111111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1">
        <f t="shared" si="7"/>
        <v>40657.774155092593</v>
      </c>
      <c r="L109" s="11">
        <f t="shared" si="8"/>
        <v>40635.774155092593</v>
      </c>
      <c r="M109" t="b">
        <v>0</v>
      </c>
      <c r="N109">
        <v>69</v>
      </c>
      <c r="O109" t="b">
        <v>1</v>
      </c>
      <c r="P109" s="8" t="s">
        <v>8264</v>
      </c>
      <c r="Q109" s="13" t="str">
        <f t="shared" si="9"/>
        <v>film &amp; video</v>
      </c>
      <c r="R109" s="13" t="str">
        <f>RIGHT(P109,6)</f>
        <v>shorts</v>
      </c>
      <c r="S109" s="6">
        <f t="shared" si="10"/>
        <v>0.97592713077423554</v>
      </c>
      <c r="T109" s="10">
        <f t="shared" si="11"/>
        <v>111.37681159420291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1">
        <f t="shared" si="7"/>
        <v>41425.404745370368</v>
      </c>
      <c r="L110" s="11">
        <f t="shared" si="8"/>
        <v>41365.404745370368</v>
      </c>
      <c r="M110" t="b">
        <v>0</v>
      </c>
      <c r="N110">
        <v>47</v>
      </c>
      <c r="O110" t="b">
        <v>1</v>
      </c>
      <c r="P110" s="8" t="s">
        <v>8264</v>
      </c>
      <c r="Q110" s="13" t="str">
        <f t="shared" si="9"/>
        <v>film &amp; video</v>
      </c>
      <c r="R110" s="13" t="str">
        <f t="shared" si="13"/>
        <v>shorts</v>
      </c>
      <c r="S110" s="6">
        <f t="shared" si="10"/>
        <v>0.40540540540540543</v>
      </c>
      <c r="T110" s="10">
        <f t="shared" si="11"/>
        <v>78.723404255319153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1">
        <f t="shared" si="7"/>
        <v>40599.817476851851</v>
      </c>
      <c r="L111" s="11">
        <f t="shared" si="8"/>
        <v>40569.817476851851</v>
      </c>
      <c r="M111" t="b">
        <v>0</v>
      </c>
      <c r="N111">
        <v>47</v>
      </c>
      <c r="O111" t="b">
        <v>1</v>
      </c>
      <c r="P111" s="8" t="s">
        <v>8264</v>
      </c>
      <c r="Q111" s="13" t="str">
        <f t="shared" si="9"/>
        <v>film &amp; video</v>
      </c>
      <c r="R111" s="13" t="str">
        <f t="shared" si="13"/>
        <v>shorts</v>
      </c>
      <c r="S111" s="6">
        <f t="shared" si="10"/>
        <v>0.45558086560364464</v>
      </c>
      <c r="T111" s="10">
        <f t="shared" si="11"/>
        <v>46.702127659574465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1">
        <f t="shared" si="7"/>
        <v>41592.040972222218</v>
      </c>
      <c r="L112" s="11">
        <f t="shared" si="8"/>
        <v>41557.741354166668</v>
      </c>
      <c r="M112" t="b">
        <v>0</v>
      </c>
      <c r="N112">
        <v>26</v>
      </c>
      <c r="O112" t="b">
        <v>1</v>
      </c>
      <c r="P112" s="8" t="s">
        <v>8264</v>
      </c>
      <c r="Q112" s="13" t="str">
        <f t="shared" si="9"/>
        <v>film &amp; video</v>
      </c>
      <c r="R112" s="13" t="str">
        <f t="shared" si="13"/>
        <v>shorts</v>
      </c>
      <c r="S112" s="6">
        <f t="shared" si="10"/>
        <v>0.76470588235294112</v>
      </c>
      <c r="T112" s="10">
        <f t="shared" si="11"/>
        <v>65.384615384615387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1">
        <f t="shared" si="7"/>
        <v>42155.124849537031</v>
      </c>
      <c r="L113" s="11">
        <f t="shared" si="8"/>
        <v>42125.124849537031</v>
      </c>
      <c r="M113" t="b">
        <v>0</v>
      </c>
      <c r="N113">
        <v>53</v>
      </c>
      <c r="O113" t="b">
        <v>1</v>
      </c>
      <c r="P113" s="8" t="s">
        <v>8264</v>
      </c>
      <c r="Q113" s="13" t="str">
        <f t="shared" si="9"/>
        <v>film &amp; video</v>
      </c>
      <c r="R113" s="13" t="str">
        <f t="shared" si="13"/>
        <v>shorts</v>
      </c>
      <c r="S113" s="6">
        <f t="shared" si="10"/>
        <v>0.64695009242144175</v>
      </c>
      <c r="T113" s="10">
        <f t="shared" si="11"/>
        <v>102.0754716981132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1">
        <f t="shared" si="7"/>
        <v>41741.875</v>
      </c>
      <c r="L114" s="11">
        <f t="shared" si="8"/>
        <v>41717.834699074076</v>
      </c>
      <c r="M114" t="b">
        <v>0</v>
      </c>
      <c r="N114">
        <v>81</v>
      </c>
      <c r="O114" t="b">
        <v>1</v>
      </c>
      <c r="P114" s="8" t="s">
        <v>8264</v>
      </c>
      <c r="Q114" s="13" t="str">
        <f t="shared" si="9"/>
        <v>film &amp; video</v>
      </c>
      <c r="R114" s="13" t="str">
        <f t="shared" si="13"/>
        <v>shorts</v>
      </c>
      <c r="S114" s="6">
        <f t="shared" si="10"/>
        <v>0.96153846153846156</v>
      </c>
      <c r="T114" s="10">
        <f t="shared" si="11"/>
        <v>64.197530864197532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1">
        <f t="shared" si="7"/>
        <v>40761.416666666664</v>
      </c>
      <c r="L115" s="11">
        <f t="shared" si="8"/>
        <v>40753.550092592588</v>
      </c>
      <c r="M115" t="b">
        <v>0</v>
      </c>
      <c r="N115">
        <v>78</v>
      </c>
      <c r="O115" t="b">
        <v>1</v>
      </c>
      <c r="P115" s="8" t="s">
        <v>8264</v>
      </c>
      <c r="Q115" s="13" t="str">
        <f t="shared" si="9"/>
        <v>film &amp; video</v>
      </c>
      <c r="R115" s="13" t="str">
        <f t="shared" si="13"/>
        <v>shorts</v>
      </c>
      <c r="S115" s="6">
        <f t="shared" si="10"/>
        <v>0.70921985815602839</v>
      </c>
      <c r="T115" s="10">
        <f t="shared" si="11"/>
        <v>90.384615384615387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1">
        <f t="shared" si="7"/>
        <v>40921.065833333334</v>
      </c>
      <c r="L116" s="11">
        <f t="shared" si="8"/>
        <v>40861.065833333334</v>
      </c>
      <c r="M116" t="b">
        <v>0</v>
      </c>
      <c r="N116">
        <v>35</v>
      </c>
      <c r="O116" t="b">
        <v>1</v>
      </c>
      <c r="P116" s="8" t="s">
        <v>8264</v>
      </c>
      <c r="Q116" s="13" t="str">
        <f t="shared" si="9"/>
        <v>film &amp; video</v>
      </c>
      <c r="R116" s="13" t="str">
        <f>RIGHT(P116,6)</f>
        <v>shorts</v>
      </c>
      <c r="S116" s="6">
        <f t="shared" si="10"/>
        <v>0.967741935483871</v>
      </c>
      <c r="T116" s="10">
        <f t="shared" si="11"/>
        <v>88.571428571428569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1">
        <f t="shared" si="7"/>
        <v>40943.530601851853</v>
      </c>
      <c r="L117" s="11">
        <f t="shared" si="8"/>
        <v>40918.530601851853</v>
      </c>
      <c r="M117" t="b">
        <v>0</v>
      </c>
      <c r="N117">
        <v>22</v>
      </c>
      <c r="O117" t="b">
        <v>1</v>
      </c>
      <c r="P117" s="8" t="s">
        <v>8264</v>
      </c>
      <c r="Q117" s="13" t="str">
        <f t="shared" si="9"/>
        <v>film &amp; video</v>
      </c>
      <c r="R117" s="13" t="str">
        <f t="shared" si="13"/>
        <v>shorts</v>
      </c>
      <c r="S117" s="6">
        <f t="shared" si="10"/>
        <v>0.71202531645569622</v>
      </c>
      <c r="T117" s="10">
        <f t="shared" si="11"/>
        <v>28.727272727272727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1">
        <f t="shared" si="7"/>
        <v>40641.247164351851</v>
      </c>
      <c r="L118" s="11">
        <f t="shared" si="8"/>
        <v>40595.288831018515</v>
      </c>
      <c r="M118" t="b">
        <v>0</v>
      </c>
      <c r="N118">
        <v>57</v>
      </c>
      <c r="O118" t="b">
        <v>1</v>
      </c>
      <c r="P118" s="8" t="s">
        <v>8264</v>
      </c>
      <c r="Q118" s="13" t="str">
        <f t="shared" si="9"/>
        <v>film &amp; video</v>
      </c>
      <c r="R118" s="13" t="str">
        <f t="shared" si="13"/>
        <v>shorts</v>
      </c>
      <c r="S118" s="6">
        <f t="shared" si="10"/>
        <v>0.87983911513323276</v>
      </c>
      <c r="T118" s="10">
        <f t="shared" si="11"/>
        <v>69.78947368421052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1">
        <f t="shared" si="7"/>
        <v>40338.583333333328</v>
      </c>
      <c r="L119" s="11">
        <f t="shared" si="8"/>
        <v>40248.626666666663</v>
      </c>
      <c r="M119" t="b">
        <v>0</v>
      </c>
      <c r="N119">
        <v>27</v>
      </c>
      <c r="O119" t="b">
        <v>1</v>
      </c>
      <c r="P119" s="8" t="s">
        <v>8264</v>
      </c>
      <c r="Q119" s="13" t="str">
        <f t="shared" si="9"/>
        <v>film &amp; video</v>
      </c>
      <c r="R119" s="13" t="str">
        <f t="shared" si="13"/>
        <v>shorts</v>
      </c>
      <c r="S119" s="6">
        <f t="shared" si="10"/>
        <v>0.9950864840719823</v>
      </c>
      <c r="T119" s="10">
        <f t="shared" si="11"/>
        <v>167.48962962962963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1">
        <f t="shared" si="7"/>
        <v>40752.845324074071</v>
      </c>
      <c r="L120" s="11">
        <f t="shared" si="8"/>
        <v>40722.845324074071</v>
      </c>
      <c r="M120" t="b">
        <v>0</v>
      </c>
      <c r="N120">
        <v>39</v>
      </c>
      <c r="O120" t="b">
        <v>1</v>
      </c>
      <c r="P120" s="8" t="s">
        <v>8264</v>
      </c>
      <c r="Q120" s="13" t="str">
        <f t="shared" si="9"/>
        <v>film &amp; video</v>
      </c>
      <c r="R120" s="13" t="str">
        <f t="shared" si="13"/>
        <v>shorts</v>
      </c>
      <c r="S120" s="6">
        <f t="shared" si="10"/>
        <v>0.88470834704631274</v>
      </c>
      <c r="T120" s="10">
        <f t="shared" si="11"/>
        <v>144.91230769230768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1">
        <f t="shared" si="7"/>
        <v>40768.75</v>
      </c>
      <c r="L121" s="11">
        <f t="shared" si="8"/>
        <v>40738.860949074071</v>
      </c>
      <c r="M121" t="b">
        <v>0</v>
      </c>
      <c r="N121">
        <v>37</v>
      </c>
      <c r="O121" t="b">
        <v>1</v>
      </c>
      <c r="P121" s="8" t="s">
        <v>8264</v>
      </c>
      <c r="Q121" s="13" t="str">
        <f t="shared" si="9"/>
        <v>film &amp; video</v>
      </c>
      <c r="R121" s="13" t="str">
        <f>RIGHT(P121,6)</f>
        <v>shorts</v>
      </c>
      <c r="S121" s="6">
        <f t="shared" si="10"/>
        <v>0.95641682116476856</v>
      </c>
      <c r="T121" s="10">
        <f t="shared" si="11"/>
        <v>91.840540540540545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1">
        <f t="shared" si="7"/>
        <v>42645.841516203705</v>
      </c>
      <c r="L122" s="11">
        <f t="shared" si="8"/>
        <v>42615.841516203705</v>
      </c>
      <c r="M122" t="b">
        <v>0</v>
      </c>
      <c r="N122">
        <v>1</v>
      </c>
      <c r="O122" t="b">
        <v>0</v>
      </c>
      <c r="P122" s="8" t="s">
        <v>8265</v>
      </c>
      <c r="Q122" s="13" t="str">
        <f t="shared" si="9"/>
        <v>film &amp; video</v>
      </c>
      <c r="R122" s="13" t="str">
        <f>MID(P122,14,15)</f>
        <v>science fiction</v>
      </c>
      <c r="S122" s="6">
        <f t="shared" si="10"/>
        <v>7000</v>
      </c>
      <c r="T122" s="10">
        <f t="shared" si="11"/>
        <v>10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1">
        <f t="shared" si="7"/>
        <v>42112.219444444439</v>
      </c>
      <c r="L123" s="11">
        <f t="shared" si="8"/>
        <v>42096.496643518512</v>
      </c>
      <c r="M123" t="b">
        <v>0</v>
      </c>
      <c r="N123">
        <v>1</v>
      </c>
      <c r="O123" t="b">
        <v>0</v>
      </c>
      <c r="P123" s="8" t="s">
        <v>8265</v>
      </c>
      <c r="Q123" s="13" t="str">
        <f t="shared" si="9"/>
        <v>film &amp; video</v>
      </c>
      <c r="R123" s="13" t="str">
        <f t="shared" ref="R123:R161" si="14">MID(P123,14,15)</f>
        <v>science fiction</v>
      </c>
      <c r="S123" s="6">
        <f t="shared" si="10"/>
        <v>3000</v>
      </c>
      <c r="T123" s="10">
        <f t="shared" si="11"/>
        <v>1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1">
        <f t="shared" si="7"/>
        <v>42653.223460648143</v>
      </c>
      <c r="L124" s="11">
        <f t="shared" si="8"/>
        <v>42593.223460648143</v>
      </c>
      <c r="M124" t="b">
        <v>0</v>
      </c>
      <c r="N124">
        <v>0</v>
      </c>
      <c r="O124" t="b">
        <v>0</v>
      </c>
      <c r="P124" s="8" t="s">
        <v>8265</v>
      </c>
      <c r="Q124" s="13" t="str">
        <f t="shared" si="9"/>
        <v>film &amp; video</v>
      </c>
      <c r="R124" s="13" t="str">
        <f t="shared" si="14"/>
        <v>science fiction</v>
      </c>
      <c r="S124" s="6" t="str">
        <f t="shared" si="10"/>
        <v>N/A</v>
      </c>
      <c r="T124" s="10" t="str">
        <f t="shared" si="11"/>
        <v>N/A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1">
        <f t="shared" si="7"/>
        <v>41940.708333333328</v>
      </c>
      <c r="L125" s="11">
        <f t="shared" si="8"/>
        <v>41904.573657407404</v>
      </c>
      <c r="M125" t="b">
        <v>0</v>
      </c>
      <c r="N125">
        <v>6</v>
      </c>
      <c r="O125" t="b">
        <v>0</v>
      </c>
      <c r="P125" s="8" t="s">
        <v>8265</v>
      </c>
      <c r="Q125" s="13" t="str">
        <f t="shared" si="9"/>
        <v>film &amp; video</v>
      </c>
      <c r="R125" s="13" t="str">
        <f t="shared" si="14"/>
        <v>science fiction</v>
      </c>
      <c r="S125" s="6">
        <f t="shared" si="10"/>
        <v>364.23841059602648</v>
      </c>
      <c r="T125" s="10">
        <f t="shared" si="11"/>
        <v>25.166666666666668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1">
        <f t="shared" si="7"/>
        <v>42139.720393518517</v>
      </c>
      <c r="L126" s="11">
        <f t="shared" si="8"/>
        <v>42114.720393518517</v>
      </c>
      <c r="M126" t="b">
        <v>0</v>
      </c>
      <c r="N126">
        <v>0</v>
      </c>
      <c r="O126" t="b">
        <v>0</v>
      </c>
      <c r="P126" s="8" t="s">
        <v>8265</v>
      </c>
      <c r="Q126" s="13" t="str">
        <f t="shared" si="9"/>
        <v>film &amp; video</v>
      </c>
      <c r="R126" s="13" t="str">
        <f t="shared" si="14"/>
        <v>science fiction</v>
      </c>
      <c r="S126" s="6" t="str">
        <f t="shared" si="10"/>
        <v>N/A</v>
      </c>
      <c r="T126" s="10" t="str">
        <f t="shared" si="11"/>
        <v>N/A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1">
        <f t="shared" si="7"/>
        <v>42769.78564814815</v>
      </c>
      <c r="L127" s="11">
        <f t="shared" si="8"/>
        <v>42709.78564814815</v>
      </c>
      <c r="M127" t="b">
        <v>0</v>
      </c>
      <c r="N127">
        <v>6</v>
      </c>
      <c r="O127" t="b">
        <v>0</v>
      </c>
      <c r="P127" s="8" t="s">
        <v>8265</v>
      </c>
      <c r="Q127" s="13" t="str">
        <f t="shared" si="9"/>
        <v>film &amp; video</v>
      </c>
      <c r="R127" s="13" t="str">
        <f t="shared" si="14"/>
        <v>science fiction</v>
      </c>
      <c r="S127" s="6">
        <f t="shared" si="10"/>
        <v>7.1428571428571432</v>
      </c>
      <c r="T127" s="10">
        <f t="shared" si="11"/>
        <v>11.666666666666666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1">
        <f t="shared" si="7"/>
        <v>42165.874999999993</v>
      </c>
      <c r="L128" s="11">
        <f t="shared" si="8"/>
        <v>42135.381215277775</v>
      </c>
      <c r="M128" t="b">
        <v>0</v>
      </c>
      <c r="N128">
        <v>13</v>
      </c>
      <c r="O128" t="b">
        <v>0</v>
      </c>
      <c r="P128" s="8" t="s">
        <v>8265</v>
      </c>
      <c r="Q128" s="13" t="str">
        <f t="shared" si="9"/>
        <v>film &amp; video</v>
      </c>
      <c r="R128" s="13" t="str">
        <f t="shared" si="14"/>
        <v>science fiction</v>
      </c>
      <c r="S128" s="6">
        <f t="shared" si="10"/>
        <v>18.024513338139869</v>
      </c>
      <c r="T128" s="10">
        <f t="shared" si="11"/>
        <v>106.69230769230769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1">
        <f t="shared" si="7"/>
        <v>42097.37431712963</v>
      </c>
      <c r="L129" s="11">
        <f t="shared" si="8"/>
        <v>42067.415983796294</v>
      </c>
      <c r="M129" t="b">
        <v>0</v>
      </c>
      <c r="N129">
        <v>4</v>
      </c>
      <c r="O129" t="b">
        <v>0</v>
      </c>
      <c r="P129" s="8" t="s">
        <v>8265</v>
      </c>
      <c r="Q129" s="13" t="str">
        <f t="shared" si="9"/>
        <v>film &amp; video</v>
      </c>
      <c r="R129" s="13" t="str">
        <f t="shared" si="14"/>
        <v>science fiction</v>
      </c>
      <c r="S129" s="6">
        <f t="shared" si="10"/>
        <v>42.10526315789474</v>
      </c>
      <c r="T129" s="10">
        <f t="shared" si="11"/>
        <v>47.5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1">
        <f t="shared" si="7"/>
        <v>42663.019594907404</v>
      </c>
      <c r="L130" s="11">
        <f t="shared" si="8"/>
        <v>42628.019594907404</v>
      </c>
      <c r="M130" t="b">
        <v>0</v>
      </c>
      <c r="N130">
        <v>6</v>
      </c>
      <c r="O130" t="b">
        <v>0</v>
      </c>
      <c r="P130" s="8" t="s">
        <v>8265</v>
      </c>
      <c r="Q130" s="13" t="str">
        <f t="shared" si="9"/>
        <v>film &amp; video</v>
      </c>
      <c r="R130" s="13" t="str">
        <f t="shared" si="14"/>
        <v>science fiction</v>
      </c>
      <c r="S130" s="6">
        <f t="shared" si="10"/>
        <v>53.561863952865558</v>
      </c>
      <c r="T130" s="10">
        <f t="shared" si="11"/>
        <v>311.16666666666669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1">
        <f t="shared" ref="K131:K194" si="15">(I131/86400)+25569+(-5/24)</f>
        <v>41942.728969907403</v>
      </c>
      <c r="L131" s="11">
        <f t="shared" ref="L131:L194" si="16">(J131/86400)+25569+(-5/24)</f>
        <v>41882.728969907403</v>
      </c>
      <c r="M131" t="b">
        <v>0</v>
      </c>
      <c r="N131">
        <v>0</v>
      </c>
      <c r="O131" t="b">
        <v>0</v>
      </c>
      <c r="P131" s="8" t="s">
        <v>8265</v>
      </c>
      <c r="Q131" s="13" t="str">
        <f t="shared" ref="Q131:Q194" si="17">LEFT(P131, SEARCH("/", P131)-1)</f>
        <v>film &amp; video</v>
      </c>
      <c r="R131" s="13" t="str">
        <f t="shared" si="14"/>
        <v>science fiction</v>
      </c>
      <c r="S131" s="6" t="str">
        <f t="shared" ref="S131:S194" si="18">IFERROR(D131/E131,"N/A")</f>
        <v>N/A</v>
      </c>
      <c r="T131" s="10" t="str">
        <f t="shared" ref="T131:T194" si="19">IFERROR(E131/N131,"N/A")</f>
        <v>N/A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1">
        <f t="shared" si="15"/>
        <v>41806.636111111111</v>
      </c>
      <c r="L132" s="11">
        <f t="shared" si="16"/>
        <v>41778.707083333335</v>
      </c>
      <c r="M132" t="b">
        <v>0</v>
      </c>
      <c r="N132">
        <v>0</v>
      </c>
      <c r="O132" t="b">
        <v>0</v>
      </c>
      <c r="P132" s="8" t="s">
        <v>8265</v>
      </c>
      <c r="Q132" s="13" t="str">
        <f t="shared" si="17"/>
        <v>film &amp; video</v>
      </c>
      <c r="R132" s="13" t="str">
        <f t="shared" si="14"/>
        <v>science fiction</v>
      </c>
      <c r="S132" s="6" t="str">
        <f t="shared" si="18"/>
        <v>N/A</v>
      </c>
      <c r="T132" s="10" t="str">
        <f t="shared" si="19"/>
        <v>N/A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1">
        <f t="shared" si="15"/>
        <v>42556.791666666664</v>
      </c>
      <c r="L133" s="11">
        <f t="shared" si="16"/>
        <v>42541.629178240742</v>
      </c>
      <c r="M133" t="b">
        <v>0</v>
      </c>
      <c r="N133">
        <v>0</v>
      </c>
      <c r="O133" t="b">
        <v>0</v>
      </c>
      <c r="P133" s="8" t="s">
        <v>8265</v>
      </c>
      <c r="Q133" s="13" t="str">
        <f t="shared" si="17"/>
        <v>film &amp; video</v>
      </c>
      <c r="R133" s="13" t="str">
        <f t="shared" si="14"/>
        <v>science fiction</v>
      </c>
      <c r="S133" s="6" t="str">
        <f t="shared" si="18"/>
        <v>N/A</v>
      </c>
      <c r="T133" s="10" t="str">
        <f t="shared" si="19"/>
        <v>N/A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1">
        <f t="shared" si="15"/>
        <v>41950.645914351851</v>
      </c>
      <c r="L134" s="11">
        <f t="shared" si="16"/>
        <v>41905.60424768518</v>
      </c>
      <c r="M134" t="b">
        <v>0</v>
      </c>
      <c r="N134">
        <v>81</v>
      </c>
      <c r="O134" t="b">
        <v>0</v>
      </c>
      <c r="P134" s="8" t="s">
        <v>8265</v>
      </c>
      <c r="Q134" s="13" t="str">
        <f t="shared" si="17"/>
        <v>film &amp; video</v>
      </c>
      <c r="R134" s="13" t="str">
        <f t="shared" si="14"/>
        <v>science fiction</v>
      </c>
      <c r="S134" s="6">
        <f t="shared" si="18"/>
        <v>10.450685826257349</v>
      </c>
      <c r="T134" s="10">
        <f t="shared" si="19"/>
        <v>94.506172839506178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1">
        <f t="shared" si="15"/>
        <v>42521.521527777775</v>
      </c>
      <c r="L135" s="11">
        <f t="shared" si="16"/>
        <v>42491.599351851844</v>
      </c>
      <c r="M135" t="b">
        <v>0</v>
      </c>
      <c r="N135">
        <v>0</v>
      </c>
      <c r="O135" t="b">
        <v>0</v>
      </c>
      <c r="P135" s="8" t="s">
        <v>8265</v>
      </c>
      <c r="Q135" s="13" t="str">
        <f t="shared" si="17"/>
        <v>film &amp; video</v>
      </c>
      <c r="R135" s="13" t="str">
        <f t="shared" si="14"/>
        <v>science fiction</v>
      </c>
      <c r="S135" s="6" t="str">
        <f t="shared" si="18"/>
        <v>N/A</v>
      </c>
      <c r="T135" s="10" t="str">
        <f t="shared" si="19"/>
        <v>N/A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1">
        <f t="shared" si="15"/>
        <v>42251.499999999993</v>
      </c>
      <c r="L136" s="11">
        <f t="shared" si="16"/>
        <v>42221.701597222222</v>
      </c>
      <c r="M136" t="b">
        <v>0</v>
      </c>
      <c r="N136">
        <v>0</v>
      </c>
      <c r="O136" t="b">
        <v>0</v>
      </c>
      <c r="P136" s="8" t="s">
        <v>8265</v>
      </c>
      <c r="Q136" s="13" t="str">
        <f t="shared" si="17"/>
        <v>film &amp; video</v>
      </c>
      <c r="R136" s="13" t="str">
        <f t="shared" si="14"/>
        <v>science fiction</v>
      </c>
      <c r="S136" s="6" t="str">
        <f t="shared" si="18"/>
        <v>N/A</v>
      </c>
      <c r="T136" s="10" t="str">
        <f t="shared" si="19"/>
        <v>N/A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1">
        <f t="shared" si="15"/>
        <v>41821.583333333328</v>
      </c>
      <c r="L137" s="11">
        <f t="shared" si="16"/>
        <v>41788.173576388886</v>
      </c>
      <c r="M137" t="b">
        <v>0</v>
      </c>
      <c r="N137">
        <v>5</v>
      </c>
      <c r="O137" t="b">
        <v>0</v>
      </c>
      <c r="P137" s="8" t="s">
        <v>8265</v>
      </c>
      <c r="Q137" s="13" t="str">
        <f t="shared" si="17"/>
        <v>film &amp; video</v>
      </c>
      <c r="R137" s="13" t="str">
        <f t="shared" si="14"/>
        <v>science fiction</v>
      </c>
      <c r="S137" s="6">
        <f t="shared" si="18"/>
        <v>7.4441687344913152</v>
      </c>
      <c r="T137" s="10">
        <f t="shared" si="19"/>
        <v>80.599999999999994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1">
        <f t="shared" si="15"/>
        <v>42140.219444444439</v>
      </c>
      <c r="L138" s="11">
        <f t="shared" si="16"/>
        <v>42096.201782407406</v>
      </c>
      <c r="M138" t="b">
        <v>0</v>
      </c>
      <c r="N138">
        <v>0</v>
      </c>
      <c r="O138" t="b">
        <v>0</v>
      </c>
      <c r="P138" s="8" t="s">
        <v>8265</v>
      </c>
      <c r="Q138" s="13" t="str">
        <f t="shared" si="17"/>
        <v>film &amp; video</v>
      </c>
      <c r="R138" s="13" t="str">
        <f t="shared" si="14"/>
        <v>science fiction</v>
      </c>
      <c r="S138" s="6" t="str">
        <f t="shared" si="18"/>
        <v>N/A</v>
      </c>
      <c r="T138" s="10" t="str">
        <f t="shared" si="19"/>
        <v>N/A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1">
        <f t="shared" si="15"/>
        <v>42289.365659722222</v>
      </c>
      <c r="L139" s="11">
        <f t="shared" si="16"/>
        <v>42239.365659722222</v>
      </c>
      <c r="M139" t="b">
        <v>0</v>
      </c>
      <c r="N139">
        <v>0</v>
      </c>
      <c r="O139" t="b">
        <v>0</v>
      </c>
      <c r="P139" s="8" t="s">
        <v>8265</v>
      </c>
      <c r="Q139" s="13" t="str">
        <f t="shared" si="17"/>
        <v>film &amp; video</v>
      </c>
      <c r="R139" s="13" t="str">
        <f t="shared" si="14"/>
        <v>science fiction</v>
      </c>
      <c r="S139" s="6" t="str">
        <f t="shared" si="18"/>
        <v>N/A</v>
      </c>
      <c r="T139" s="10" t="str">
        <f t="shared" si="19"/>
        <v>N/A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1">
        <f t="shared" si="15"/>
        <v>42216.999305555553</v>
      </c>
      <c r="L140" s="11">
        <f t="shared" si="16"/>
        <v>42186.049085648141</v>
      </c>
      <c r="M140" t="b">
        <v>0</v>
      </c>
      <c r="N140">
        <v>58</v>
      </c>
      <c r="O140" t="b">
        <v>0</v>
      </c>
      <c r="P140" s="8" t="s">
        <v>8265</v>
      </c>
      <c r="Q140" s="13" t="str">
        <f t="shared" si="17"/>
        <v>film &amp; video</v>
      </c>
      <c r="R140" s="13" t="str">
        <f t="shared" si="14"/>
        <v>science fiction</v>
      </c>
      <c r="S140" s="6">
        <f t="shared" si="18"/>
        <v>31.833616298811545</v>
      </c>
      <c r="T140" s="10">
        <f t="shared" si="19"/>
        <v>81.241379310344826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1">
        <f t="shared" si="15"/>
        <v>42197.712638888886</v>
      </c>
      <c r="L141" s="11">
        <f t="shared" si="16"/>
        <v>42187.712638888886</v>
      </c>
      <c r="M141" t="b">
        <v>0</v>
      </c>
      <c r="N141">
        <v>1</v>
      </c>
      <c r="O141" t="b">
        <v>0</v>
      </c>
      <c r="P141" s="8" t="s">
        <v>8265</v>
      </c>
      <c r="Q141" s="13" t="str">
        <f t="shared" si="17"/>
        <v>film &amp; video</v>
      </c>
      <c r="R141" s="13" t="str">
        <f t="shared" si="14"/>
        <v>science fiction</v>
      </c>
      <c r="S141" s="6">
        <f t="shared" si="18"/>
        <v>1</v>
      </c>
      <c r="T141" s="10">
        <f t="shared" si="19"/>
        <v>500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1">
        <f t="shared" si="15"/>
        <v>42082.948287037034</v>
      </c>
      <c r="L142" s="11">
        <f t="shared" si="16"/>
        <v>42052.989953703705</v>
      </c>
      <c r="M142" t="b">
        <v>0</v>
      </c>
      <c r="N142">
        <v>0</v>
      </c>
      <c r="O142" t="b">
        <v>0</v>
      </c>
      <c r="P142" s="8" t="s">
        <v>8265</v>
      </c>
      <c r="Q142" s="13" t="str">
        <f t="shared" si="17"/>
        <v>film &amp; video</v>
      </c>
      <c r="R142" s="13" t="str">
        <f t="shared" si="14"/>
        <v>science fiction</v>
      </c>
      <c r="S142" s="6" t="str">
        <f t="shared" si="18"/>
        <v>N/A</v>
      </c>
      <c r="T142" s="10" t="str">
        <f t="shared" si="19"/>
        <v>N/A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1">
        <f t="shared" si="15"/>
        <v>42154.944710648146</v>
      </c>
      <c r="L143" s="11">
        <f t="shared" si="16"/>
        <v>42109.944710648146</v>
      </c>
      <c r="M143" t="b">
        <v>0</v>
      </c>
      <c r="N143">
        <v>28</v>
      </c>
      <c r="O143" t="b">
        <v>0</v>
      </c>
      <c r="P143" s="8" t="s">
        <v>8265</v>
      </c>
      <c r="Q143" s="13" t="str">
        <f t="shared" si="17"/>
        <v>film &amp; video</v>
      </c>
      <c r="R143" s="13" t="str">
        <f t="shared" si="14"/>
        <v>science fiction</v>
      </c>
      <c r="S143" s="6">
        <f t="shared" si="18"/>
        <v>9.2807424593967518</v>
      </c>
      <c r="T143" s="10">
        <f t="shared" si="19"/>
        <v>46.178571428571431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1">
        <f t="shared" si="15"/>
        <v>41959.726597222216</v>
      </c>
      <c r="L144" s="11">
        <f t="shared" si="16"/>
        <v>41938.684930555552</v>
      </c>
      <c r="M144" t="b">
        <v>0</v>
      </c>
      <c r="N144">
        <v>1</v>
      </c>
      <c r="O144" t="b">
        <v>0</v>
      </c>
      <c r="P144" s="8" t="s">
        <v>8265</v>
      </c>
      <c r="Q144" s="13" t="str">
        <f t="shared" si="17"/>
        <v>film &amp; video</v>
      </c>
      <c r="R144" s="13" t="str">
        <f t="shared" si="14"/>
        <v>science fiction</v>
      </c>
      <c r="S144" s="6">
        <f t="shared" si="18"/>
        <v>300</v>
      </c>
      <c r="T144" s="10">
        <f t="shared" si="19"/>
        <v>10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1">
        <f t="shared" si="15"/>
        <v>42616.038194444445</v>
      </c>
      <c r="L145" s="11">
        <f t="shared" si="16"/>
        <v>42558.855810185181</v>
      </c>
      <c r="M145" t="b">
        <v>0</v>
      </c>
      <c r="N145">
        <v>0</v>
      </c>
      <c r="O145" t="b">
        <v>0</v>
      </c>
      <c r="P145" s="8" t="s">
        <v>8265</v>
      </c>
      <c r="Q145" s="13" t="str">
        <f t="shared" si="17"/>
        <v>film &amp; video</v>
      </c>
      <c r="R145" s="13" t="str">
        <f t="shared" si="14"/>
        <v>science fiction</v>
      </c>
      <c r="S145" s="6" t="str">
        <f t="shared" si="18"/>
        <v>N/A</v>
      </c>
      <c r="T145" s="10" t="str">
        <f t="shared" si="19"/>
        <v>N/A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1">
        <f t="shared" si="15"/>
        <v>42107.512407407405</v>
      </c>
      <c r="L146" s="11">
        <f t="shared" si="16"/>
        <v>42047.554074074076</v>
      </c>
      <c r="M146" t="b">
        <v>0</v>
      </c>
      <c r="N146">
        <v>37</v>
      </c>
      <c r="O146" t="b">
        <v>0</v>
      </c>
      <c r="P146" s="8" t="s">
        <v>8265</v>
      </c>
      <c r="Q146" s="13" t="str">
        <f t="shared" si="17"/>
        <v>film &amp; video</v>
      </c>
      <c r="R146" s="13" t="str">
        <f t="shared" si="14"/>
        <v>science fiction</v>
      </c>
      <c r="S146" s="6">
        <f t="shared" si="18"/>
        <v>3.6231884057971016</v>
      </c>
      <c r="T146" s="10">
        <f t="shared" si="19"/>
        <v>55.945945945945944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1">
        <f t="shared" si="15"/>
        <v>42227.333935185183</v>
      </c>
      <c r="L147" s="11">
        <f t="shared" si="16"/>
        <v>42200.333935185183</v>
      </c>
      <c r="M147" t="b">
        <v>0</v>
      </c>
      <c r="N147">
        <v>9</v>
      </c>
      <c r="O147" t="b">
        <v>0</v>
      </c>
      <c r="P147" s="8" t="s">
        <v>8265</v>
      </c>
      <c r="Q147" s="13" t="str">
        <f t="shared" si="17"/>
        <v>film &amp; video</v>
      </c>
      <c r="R147" s="13" t="str">
        <f t="shared" si="14"/>
        <v>science fiction</v>
      </c>
      <c r="S147" s="6">
        <f t="shared" si="18"/>
        <v>13.31360946745562</v>
      </c>
      <c r="T147" s="10">
        <f t="shared" si="19"/>
        <v>37.555555555555557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1">
        <f t="shared" si="15"/>
        <v>42752.807847222219</v>
      </c>
      <c r="L148" s="11">
        <f t="shared" si="16"/>
        <v>42692.807847222219</v>
      </c>
      <c r="M148" t="b">
        <v>0</v>
      </c>
      <c r="N148">
        <v>3</v>
      </c>
      <c r="O148" t="b">
        <v>0</v>
      </c>
      <c r="P148" s="8" t="s">
        <v>8265</v>
      </c>
      <c r="Q148" s="13" t="str">
        <f t="shared" si="17"/>
        <v>film &amp; video</v>
      </c>
      <c r="R148" s="13" t="str">
        <f t="shared" si="14"/>
        <v>science fiction</v>
      </c>
      <c r="S148" s="6">
        <f t="shared" si="18"/>
        <v>173.91304347826087</v>
      </c>
      <c r="T148" s="10">
        <f t="shared" si="19"/>
        <v>38.333333333333336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1">
        <f t="shared" si="15"/>
        <v>42012.554166666661</v>
      </c>
      <c r="L149" s="11">
        <f t="shared" si="16"/>
        <v>41969.559490740743</v>
      </c>
      <c r="M149" t="b">
        <v>0</v>
      </c>
      <c r="N149">
        <v>0</v>
      </c>
      <c r="O149" t="b">
        <v>0</v>
      </c>
      <c r="P149" s="8" t="s">
        <v>8265</v>
      </c>
      <c r="Q149" s="13" t="str">
        <f t="shared" si="17"/>
        <v>film &amp; video</v>
      </c>
      <c r="R149" s="13" t="str">
        <f t="shared" si="14"/>
        <v>science fiction</v>
      </c>
      <c r="S149" s="6" t="str">
        <f t="shared" si="18"/>
        <v>N/A</v>
      </c>
      <c r="T149" s="10" t="str">
        <f t="shared" si="19"/>
        <v>N/A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1">
        <f t="shared" si="15"/>
        <v>42427.073333333326</v>
      </c>
      <c r="L150" s="11">
        <f t="shared" si="16"/>
        <v>42397.073333333326</v>
      </c>
      <c r="M150" t="b">
        <v>0</v>
      </c>
      <c r="N150">
        <v>2</v>
      </c>
      <c r="O150" t="b">
        <v>0</v>
      </c>
      <c r="P150" s="8" t="s">
        <v>8265</v>
      </c>
      <c r="Q150" s="13" t="str">
        <f t="shared" si="17"/>
        <v>film &amp; video</v>
      </c>
      <c r="R150" s="13" t="str">
        <f t="shared" si="14"/>
        <v>science fiction</v>
      </c>
      <c r="S150" s="6">
        <f t="shared" si="18"/>
        <v>1250</v>
      </c>
      <c r="T150" s="10">
        <f t="shared" si="19"/>
        <v>20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1">
        <f t="shared" si="15"/>
        <v>41998.124999999993</v>
      </c>
      <c r="L151" s="11">
        <f t="shared" si="16"/>
        <v>41967.963773148142</v>
      </c>
      <c r="M151" t="b">
        <v>0</v>
      </c>
      <c r="N151">
        <v>6</v>
      </c>
      <c r="O151" t="b">
        <v>0</v>
      </c>
      <c r="P151" s="8" t="s">
        <v>8265</v>
      </c>
      <c r="Q151" s="13" t="str">
        <f t="shared" si="17"/>
        <v>film &amp; video</v>
      </c>
      <c r="R151" s="13" t="str">
        <f t="shared" si="14"/>
        <v>science fiction</v>
      </c>
      <c r="S151" s="6">
        <f t="shared" si="18"/>
        <v>108.69565217391305</v>
      </c>
      <c r="T151" s="10">
        <f t="shared" si="19"/>
        <v>15.333333333333334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1">
        <f t="shared" si="15"/>
        <v>42149.95349537037</v>
      </c>
      <c r="L152" s="11">
        <f t="shared" si="16"/>
        <v>42089.95349537037</v>
      </c>
      <c r="M152" t="b">
        <v>0</v>
      </c>
      <c r="N152">
        <v>67</v>
      </c>
      <c r="O152" t="b">
        <v>0</v>
      </c>
      <c r="P152" s="8" t="s">
        <v>8265</v>
      </c>
      <c r="Q152" s="13" t="str">
        <f t="shared" si="17"/>
        <v>film &amp; video</v>
      </c>
      <c r="R152" s="13" t="str">
        <f t="shared" si="14"/>
        <v>science fiction</v>
      </c>
      <c r="S152" s="6">
        <f t="shared" si="18"/>
        <v>4.31721572794899</v>
      </c>
      <c r="T152" s="10">
        <f t="shared" si="19"/>
        <v>449.43283582089555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1">
        <f t="shared" si="15"/>
        <v>42173.342488425922</v>
      </c>
      <c r="L153" s="11">
        <f t="shared" si="16"/>
        <v>42113.342488425922</v>
      </c>
      <c r="M153" t="b">
        <v>0</v>
      </c>
      <c r="N153">
        <v>5</v>
      </c>
      <c r="O153" t="b">
        <v>0</v>
      </c>
      <c r="P153" s="8" t="s">
        <v>8265</v>
      </c>
      <c r="Q153" s="13" t="str">
        <f t="shared" si="17"/>
        <v>film &amp; video</v>
      </c>
      <c r="R153" s="13" t="str">
        <f t="shared" si="14"/>
        <v>science fiction</v>
      </c>
      <c r="S153" s="6">
        <f t="shared" si="18"/>
        <v>1785.7142857142858</v>
      </c>
      <c r="T153" s="10">
        <f t="shared" si="19"/>
        <v>28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1">
        <f t="shared" si="15"/>
        <v>41904.869212962956</v>
      </c>
      <c r="L154" s="11">
        <f t="shared" si="16"/>
        <v>41874.869212962956</v>
      </c>
      <c r="M154" t="b">
        <v>0</v>
      </c>
      <c r="N154">
        <v>2</v>
      </c>
      <c r="O154" t="b">
        <v>0</v>
      </c>
      <c r="P154" s="8" t="s">
        <v>8265</v>
      </c>
      <c r="Q154" s="13" t="str">
        <f t="shared" si="17"/>
        <v>film &amp; video</v>
      </c>
      <c r="R154" s="13" t="str">
        <f t="shared" si="14"/>
        <v>science fiction</v>
      </c>
      <c r="S154" s="6">
        <f t="shared" si="18"/>
        <v>12666.666666666666</v>
      </c>
      <c r="T154" s="10">
        <f t="shared" si="19"/>
        <v>15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1">
        <f t="shared" si="15"/>
        <v>41975.419490740744</v>
      </c>
      <c r="L155" s="11">
        <f t="shared" si="16"/>
        <v>41933.377824074072</v>
      </c>
      <c r="M155" t="b">
        <v>0</v>
      </c>
      <c r="N155">
        <v>10</v>
      </c>
      <c r="O155" t="b">
        <v>0</v>
      </c>
      <c r="P155" s="8" t="s">
        <v>8265</v>
      </c>
      <c r="Q155" s="13" t="str">
        <f t="shared" si="17"/>
        <v>film &amp; video</v>
      </c>
      <c r="R155" s="13" t="str">
        <f t="shared" si="14"/>
        <v>science fiction</v>
      </c>
      <c r="S155" s="6">
        <f t="shared" si="18"/>
        <v>139.27576601671308</v>
      </c>
      <c r="T155" s="10">
        <f t="shared" si="19"/>
        <v>35.9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1">
        <f t="shared" si="15"/>
        <v>42158.339062499996</v>
      </c>
      <c r="L156" s="11">
        <f t="shared" si="16"/>
        <v>42115.339062499996</v>
      </c>
      <c r="M156" t="b">
        <v>0</v>
      </c>
      <c r="N156">
        <v>3</v>
      </c>
      <c r="O156" t="b">
        <v>0</v>
      </c>
      <c r="P156" s="8" t="s">
        <v>8265</v>
      </c>
      <c r="Q156" s="13" t="str">
        <f t="shared" si="17"/>
        <v>film &amp; video</v>
      </c>
      <c r="R156" s="13" t="str">
        <f t="shared" si="14"/>
        <v>science fiction</v>
      </c>
      <c r="S156" s="6">
        <f t="shared" si="18"/>
        <v>37.5</v>
      </c>
      <c r="T156" s="10">
        <f t="shared" si="19"/>
        <v>13.333333333333334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1">
        <f t="shared" si="15"/>
        <v>42208.351099537038</v>
      </c>
      <c r="L157" s="11">
        <f t="shared" si="16"/>
        <v>42168.351099537038</v>
      </c>
      <c r="M157" t="b">
        <v>0</v>
      </c>
      <c r="N157">
        <v>4</v>
      </c>
      <c r="O157" t="b">
        <v>0</v>
      </c>
      <c r="P157" s="8" t="s">
        <v>8265</v>
      </c>
      <c r="Q157" s="13" t="str">
        <f t="shared" si="17"/>
        <v>film &amp; video</v>
      </c>
      <c r="R157" s="13" t="str">
        <f t="shared" si="14"/>
        <v>science fiction</v>
      </c>
      <c r="S157" s="6">
        <f t="shared" si="18"/>
        <v>16666.666666666668</v>
      </c>
      <c r="T157" s="10">
        <f t="shared" si="19"/>
        <v>20.25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1">
        <f t="shared" si="15"/>
        <v>41853.916620370372</v>
      </c>
      <c r="L158" s="11">
        <f t="shared" si="16"/>
        <v>41793.916620370372</v>
      </c>
      <c r="M158" t="b">
        <v>0</v>
      </c>
      <c r="N158">
        <v>15</v>
      </c>
      <c r="O158" t="b">
        <v>0</v>
      </c>
      <c r="P158" s="8" t="s">
        <v>8265</v>
      </c>
      <c r="Q158" s="13" t="str">
        <f t="shared" si="17"/>
        <v>film &amp; video</v>
      </c>
      <c r="R158" s="13" t="str">
        <f t="shared" si="14"/>
        <v>science fiction</v>
      </c>
      <c r="S158" s="6">
        <f t="shared" si="18"/>
        <v>19.607843137254903</v>
      </c>
      <c r="T158" s="10">
        <f t="shared" si="19"/>
        <v>119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1">
        <f t="shared" si="15"/>
        <v>42426.703379629624</v>
      </c>
      <c r="L159" s="11">
        <f t="shared" si="16"/>
        <v>42396.703379629624</v>
      </c>
      <c r="M159" t="b">
        <v>0</v>
      </c>
      <c r="N159">
        <v>2</v>
      </c>
      <c r="O159" t="b">
        <v>0</v>
      </c>
      <c r="P159" s="8" t="s">
        <v>8265</v>
      </c>
      <c r="Q159" s="13" t="str">
        <f t="shared" si="17"/>
        <v>film &amp; video</v>
      </c>
      <c r="R159" s="13" t="str">
        <f t="shared" si="14"/>
        <v>science fiction</v>
      </c>
      <c r="S159" s="6">
        <f t="shared" si="18"/>
        <v>374.375</v>
      </c>
      <c r="T159" s="10">
        <f t="shared" si="19"/>
        <v>4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1">
        <f t="shared" si="15"/>
        <v>41933.868379629625</v>
      </c>
      <c r="L160" s="11">
        <f t="shared" si="16"/>
        <v>41903.868379629625</v>
      </c>
      <c r="M160" t="b">
        <v>0</v>
      </c>
      <c r="N160">
        <v>0</v>
      </c>
      <c r="O160" t="b">
        <v>0</v>
      </c>
      <c r="P160" s="8" t="s">
        <v>8265</v>
      </c>
      <c r="Q160" s="13" t="str">
        <f t="shared" si="17"/>
        <v>film &amp; video</v>
      </c>
      <c r="R160" s="13" t="str">
        <f t="shared" si="14"/>
        <v>science fiction</v>
      </c>
      <c r="S160" s="6" t="str">
        <f t="shared" si="18"/>
        <v>N/A</v>
      </c>
      <c r="T160" s="10" t="str">
        <f t="shared" si="19"/>
        <v>N/A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1">
        <f t="shared" si="15"/>
        <v>42554.226215277777</v>
      </c>
      <c r="L161" s="11">
        <f t="shared" si="16"/>
        <v>42514.226215277777</v>
      </c>
      <c r="M161" t="b">
        <v>0</v>
      </c>
      <c r="N161">
        <v>1</v>
      </c>
      <c r="O161" t="b">
        <v>0</v>
      </c>
      <c r="P161" s="8" t="s">
        <v>8265</v>
      </c>
      <c r="Q161" s="13" t="str">
        <f t="shared" si="17"/>
        <v>film &amp; video</v>
      </c>
      <c r="R161" s="13" t="str">
        <f t="shared" si="14"/>
        <v>science fiction</v>
      </c>
      <c r="S161" s="6">
        <f t="shared" si="18"/>
        <v>50000</v>
      </c>
      <c r="T161" s="10">
        <f t="shared" si="19"/>
        <v>10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1">
        <f t="shared" si="15"/>
        <v>42231.70475694444</v>
      </c>
      <c r="L162" s="11">
        <f t="shared" si="16"/>
        <v>42171.70475694444</v>
      </c>
      <c r="M162" t="b">
        <v>0</v>
      </c>
      <c r="N162">
        <v>0</v>
      </c>
      <c r="O162" t="b">
        <v>0</v>
      </c>
      <c r="P162" s="8" t="s">
        <v>8266</v>
      </c>
      <c r="Q162" s="13" t="str">
        <f t="shared" si="17"/>
        <v>film &amp; video</v>
      </c>
      <c r="R162" s="13" t="str">
        <f t="shared" ref="R162:R195" si="20">MID(P162,14,15)</f>
        <v>drama</v>
      </c>
      <c r="S162" s="6" t="str">
        <f t="shared" si="18"/>
        <v>N/A</v>
      </c>
      <c r="T162" s="10" t="str">
        <f t="shared" si="19"/>
        <v>N/A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1">
        <f t="shared" si="15"/>
        <v>41822.479108796295</v>
      </c>
      <c r="L163" s="11">
        <f t="shared" si="16"/>
        <v>41792.479108796295</v>
      </c>
      <c r="M163" t="b">
        <v>0</v>
      </c>
      <c r="N163">
        <v>1</v>
      </c>
      <c r="O163" t="b">
        <v>0</v>
      </c>
      <c r="P163" s="8" t="s">
        <v>8266</v>
      </c>
      <c r="Q163" s="13" t="str">
        <f t="shared" si="17"/>
        <v>film &amp; video</v>
      </c>
      <c r="R163" s="13" t="str">
        <f t="shared" si="20"/>
        <v>drama</v>
      </c>
      <c r="S163" s="6">
        <f t="shared" si="18"/>
        <v>10000</v>
      </c>
      <c r="T163" s="10">
        <f t="shared" si="19"/>
        <v>5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1">
        <f t="shared" si="15"/>
        <v>41867.779166666667</v>
      </c>
      <c r="L164" s="11">
        <f t="shared" si="16"/>
        <v>41834.91847222222</v>
      </c>
      <c r="M164" t="b">
        <v>0</v>
      </c>
      <c r="N164">
        <v>10</v>
      </c>
      <c r="O164" t="b">
        <v>0</v>
      </c>
      <c r="P164" s="8" t="s">
        <v>8266</v>
      </c>
      <c r="Q164" s="13" t="str">
        <f t="shared" si="17"/>
        <v>film &amp; video</v>
      </c>
      <c r="R164" s="13" t="str">
        <f t="shared" si="20"/>
        <v>drama</v>
      </c>
      <c r="S164" s="6">
        <f t="shared" si="18"/>
        <v>6.4367816091954024</v>
      </c>
      <c r="T164" s="10">
        <f t="shared" si="19"/>
        <v>43.5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1">
        <f t="shared" si="15"/>
        <v>42277.791666666664</v>
      </c>
      <c r="L165" s="11">
        <f t="shared" si="16"/>
        <v>42243.752939814811</v>
      </c>
      <c r="M165" t="b">
        <v>0</v>
      </c>
      <c r="N165">
        <v>0</v>
      </c>
      <c r="O165" t="b">
        <v>0</v>
      </c>
      <c r="P165" s="8" t="s">
        <v>8266</v>
      </c>
      <c r="Q165" s="13" t="str">
        <f t="shared" si="17"/>
        <v>film &amp; video</v>
      </c>
      <c r="R165" s="13" t="str">
        <f t="shared" si="20"/>
        <v>drama</v>
      </c>
      <c r="S165" s="6" t="str">
        <f t="shared" si="18"/>
        <v>N/A</v>
      </c>
      <c r="T165" s="10" t="str">
        <f t="shared" si="19"/>
        <v>N/A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1">
        <f t="shared" si="15"/>
        <v>41901.554409722223</v>
      </c>
      <c r="L166" s="11">
        <f t="shared" si="16"/>
        <v>41841.554409722223</v>
      </c>
      <c r="M166" t="b">
        <v>0</v>
      </c>
      <c r="N166">
        <v>7</v>
      </c>
      <c r="O166" t="b">
        <v>0</v>
      </c>
      <c r="P166" s="8" t="s">
        <v>8266</v>
      </c>
      <c r="Q166" s="13" t="str">
        <f t="shared" si="17"/>
        <v>film &amp; video</v>
      </c>
      <c r="R166" s="13" t="str">
        <f t="shared" si="20"/>
        <v>drama</v>
      </c>
      <c r="S166" s="6">
        <f t="shared" si="18"/>
        <v>187.5</v>
      </c>
      <c r="T166" s="10">
        <f t="shared" si="19"/>
        <v>91.428571428571431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1">
        <f t="shared" si="15"/>
        <v>42381.450509259252</v>
      </c>
      <c r="L167" s="11">
        <f t="shared" si="16"/>
        <v>42351.450509259252</v>
      </c>
      <c r="M167" t="b">
        <v>0</v>
      </c>
      <c r="N167">
        <v>0</v>
      </c>
      <c r="O167" t="b">
        <v>0</v>
      </c>
      <c r="P167" s="8" t="s">
        <v>8266</v>
      </c>
      <c r="Q167" s="13" t="str">
        <f t="shared" si="17"/>
        <v>film &amp; video</v>
      </c>
      <c r="R167" s="13" t="str">
        <f t="shared" si="20"/>
        <v>drama</v>
      </c>
      <c r="S167" s="6" t="str">
        <f t="shared" si="18"/>
        <v>N/A</v>
      </c>
      <c r="T167" s="10" t="str">
        <f t="shared" si="19"/>
        <v>N/A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1">
        <f t="shared" si="15"/>
        <v>42750.867615740739</v>
      </c>
      <c r="L168" s="11">
        <f t="shared" si="16"/>
        <v>42720.867615740739</v>
      </c>
      <c r="M168" t="b">
        <v>0</v>
      </c>
      <c r="N168">
        <v>1</v>
      </c>
      <c r="O168" t="b">
        <v>0</v>
      </c>
      <c r="P168" s="8" t="s">
        <v>8266</v>
      </c>
      <c r="Q168" s="13" t="str">
        <f t="shared" si="17"/>
        <v>film &amp; video</v>
      </c>
      <c r="R168" s="13" t="str">
        <f t="shared" si="20"/>
        <v>drama</v>
      </c>
      <c r="S168" s="6">
        <f t="shared" si="18"/>
        <v>1.6666666666666667</v>
      </c>
      <c r="T168" s="10">
        <f t="shared" si="19"/>
        <v>3000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1">
        <f t="shared" si="15"/>
        <v>42220.719155092585</v>
      </c>
      <c r="L169" s="11">
        <f t="shared" si="16"/>
        <v>42160.719155092585</v>
      </c>
      <c r="M169" t="b">
        <v>0</v>
      </c>
      <c r="N169">
        <v>2</v>
      </c>
      <c r="O169" t="b">
        <v>0</v>
      </c>
      <c r="P169" s="8" t="s">
        <v>8266</v>
      </c>
      <c r="Q169" s="13" t="str">
        <f t="shared" si="17"/>
        <v>film &amp; video</v>
      </c>
      <c r="R169" s="13" t="str">
        <f t="shared" si="20"/>
        <v>drama</v>
      </c>
      <c r="S169" s="6">
        <f t="shared" si="18"/>
        <v>10000</v>
      </c>
      <c r="T169" s="10">
        <f t="shared" si="19"/>
        <v>5.5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1">
        <f t="shared" si="15"/>
        <v>42082.585300925923</v>
      </c>
      <c r="L170" s="11">
        <f t="shared" si="16"/>
        <v>42052.626967592594</v>
      </c>
      <c r="M170" t="b">
        <v>0</v>
      </c>
      <c r="N170">
        <v>3</v>
      </c>
      <c r="O170" t="b">
        <v>0</v>
      </c>
      <c r="P170" s="8" t="s">
        <v>8266</v>
      </c>
      <c r="Q170" s="13" t="str">
        <f t="shared" si="17"/>
        <v>film &amp; video</v>
      </c>
      <c r="R170" s="13" t="str">
        <f t="shared" si="20"/>
        <v>drama</v>
      </c>
      <c r="S170" s="6">
        <f t="shared" si="18"/>
        <v>24.615384615384617</v>
      </c>
      <c r="T170" s="10">
        <f t="shared" si="19"/>
        <v>108.33333333333333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1">
        <f t="shared" si="15"/>
        <v>41930.296979166662</v>
      </c>
      <c r="L171" s="11">
        <f t="shared" si="16"/>
        <v>41900.296979166662</v>
      </c>
      <c r="M171" t="b">
        <v>0</v>
      </c>
      <c r="N171">
        <v>10</v>
      </c>
      <c r="O171" t="b">
        <v>0</v>
      </c>
      <c r="P171" s="8" t="s">
        <v>8266</v>
      </c>
      <c r="Q171" s="13" t="str">
        <f t="shared" si="17"/>
        <v>film &amp; video</v>
      </c>
      <c r="R171" s="13" t="str">
        <f t="shared" si="20"/>
        <v>drama</v>
      </c>
      <c r="S171" s="6">
        <f t="shared" si="18"/>
        <v>4.4642857142857144</v>
      </c>
      <c r="T171" s="10">
        <f t="shared" si="19"/>
        <v>56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1">
        <f t="shared" si="15"/>
        <v>42246.019444444442</v>
      </c>
      <c r="L172" s="11">
        <f t="shared" si="16"/>
        <v>42216.769479166665</v>
      </c>
      <c r="M172" t="b">
        <v>0</v>
      </c>
      <c r="N172">
        <v>10</v>
      </c>
      <c r="O172" t="b">
        <v>0</v>
      </c>
      <c r="P172" s="8" t="s">
        <v>8266</v>
      </c>
      <c r="Q172" s="13" t="str">
        <f t="shared" si="17"/>
        <v>film &amp; video</v>
      </c>
      <c r="R172" s="13" t="str">
        <f t="shared" si="20"/>
        <v>drama</v>
      </c>
      <c r="S172" s="6">
        <f t="shared" si="18"/>
        <v>30.76923076923077</v>
      </c>
      <c r="T172" s="10">
        <f t="shared" si="19"/>
        <v>32.5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1">
        <f t="shared" si="15"/>
        <v>42593.972384259258</v>
      </c>
      <c r="L173" s="11">
        <f t="shared" si="16"/>
        <v>42533.972384259258</v>
      </c>
      <c r="M173" t="b">
        <v>0</v>
      </c>
      <c r="N173">
        <v>1</v>
      </c>
      <c r="O173" t="b">
        <v>0</v>
      </c>
      <c r="P173" s="8" t="s">
        <v>8266</v>
      </c>
      <c r="Q173" s="13" t="str">
        <f t="shared" si="17"/>
        <v>film &amp; video</v>
      </c>
      <c r="R173" s="13" t="str">
        <f t="shared" si="20"/>
        <v>drama</v>
      </c>
      <c r="S173" s="6">
        <f t="shared" si="18"/>
        <v>50000</v>
      </c>
      <c r="T173" s="10">
        <f t="shared" si="19"/>
        <v>1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1">
        <f t="shared" si="15"/>
        <v>42082.144942129627</v>
      </c>
      <c r="L174" s="11">
        <f t="shared" si="16"/>
        <v>42047.186608796292</v>
      </c>
      <c r="M174" t="b">
        <v>0</v>
      </c>
      <c r="N174">
        <v>0</v>
      </c>
      <c r="O174" t="b">
        <v>0</v>
      </c>
      <c r="P174" s="8" t="s">
        <v>8266</v>
      </c>
      <c r="Q174" s="13" t="str">
        <f t="shared" si="17"/>
        <v>film &amp; video</v>
      </c>
      <c r="R174" s="13" t="str">
        <f t="shared" si="20"/>
        <v>drama</v>
      </c>
      <c r="S174" s="6" t="str">
        <f t="shared" si="18"/>
        <v>N/A</v>
      </c>
      <c r="T174" s="10" t="str">
        <f t="shared" si="19"/>
        <v>N/A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1">
        <f t="shared" si="15"/>
        <v>42063.364675925921</v>
      </c>
      <c r="L175" s="11">
        <f t="shared" si="16"/>
        <v>42033.364675925921</v>
      </c>
      <c r="M175" t="b">
        <v>0</v>
      </c>
      <c r="N175">
        <v>0</v>
      </c>
      <c r="O175" t="b">
        <v>0</v>
      </c>
      <c r="P175" s="8" t="s">
        <v>8266</v>
      </c>
      <c r="Q175" s="13" t="str">
        <f t="shared" si="17"/>
        <v>film &amp; video</v>
      </c>
      <c r="R175" s="13" t="str">
        <f t="shared" si="20"/>
        <v>drama</v>
      </c>
      <c r="S175" s="6" t="str">
        <f t="shared" si="18"/>
        <v>N/A</v>
      </c>
      <c r="T175" s="10" t="str">
        <f t="shared" si="19"/>
        <v>N/A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1">
        <f t="shared" si="15"/>
        <v>42132.55064814815</v>
      </c>
      <c r="L176" s="11">
        <f t="shared" si="16"/>
        <v>42072.55064814815</v>
      </c>
      <c r="M176" t="b">
        <v>0</v>
      </c>
      <c r="N176">
        <v>0</v>
      </c>
      <c r="O176" t="b">
        <v>0</v>
      </c>
      <c r="P176" s="8" t="s">
        <v>8266</v>
      </c>
      <c r="Q176" s="13" t="str">
        <f t="shared" si="17"/>
        <v>film &amp; video</v>
      </c>
      <c r="R176" s="13" t="str">
        <f t="shared" si="20"/>
        <v>drama</v>
      </c>
      <c r="S176" s="6" t="str">
        <f t="shared" si="18"/>
        <v>N/A</v>
      </c>
      <c r="T176" s="10" t="str">
        <f t="shared" si="19"/>
        <v>N/A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1">
        <f t="shared" si="15"/>
        <v>41880.569571759253</v>
      </c>
      <c r="L177" s="11">
        <f t="shared" si="16"/>
        <v>41855.569571759253</v>
      </c>
      <c r="M177" t="b">
        <v>0</v>
      </c>
      <c r="N177">
        <v>26</v>
      </c>
      <c r="O177" t="b">
        <v>0</v>
      </c>
      <c r="P177" s="8" t="s">
        <v>8266</v>
      </c>
      <c r="Q177" s="13" t="str">
        <f t="shared" si="17"/>
        <v>film &amp; video</v>
      </c>
      <c r="R177" s="13" t="str">
        <f t="shared" si="20"/>
        <v>drama</v>
      </c>
      <c r="S177" s="6">
        <f t="shared" si="18"/>
        <v>15.420200462606013</v>
      </c>
      <c r="T177" s="10">
        <f t="shared" si="19"/>
        <v>49.884615384615387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1">
        <f t="shared" si="15"/>
        <v>42221.615729166668</v>
      </c>
      <c r="L178" s="11">
        <f t="shared" si="16"/>
        <v>42191.615729166668</v>
      </c>
      <c r="M178" t="b">
        <v>0</v>
      </c>
      <c r="N178">
        <v>0</v>
      </c>
      <c r="O178" t="b">
        <v>0</v>
      </c>
      <c r="P178" s="8" t="s">
        <v>8266</v>
      </c>
      <c r="Q178" s="13" t="str">
        <f t="shared" si="17"/>
        <v>film &amp; video</v>
      </c>
      <c r="R178" s="13" t="str">
        <f t="shared" si="20"/>
        <v>drama</v>
      </c>
      <c r="S178" s="6" t="str">
        <f t="shared" si="18"/>
        <v>N/A</v>
      </c>
      <c r="T178" s="10" t="str">
        <f t="shared" si="19"/>
        <v>N/A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1">
        <f t="shared" si="15"/>
        <v>42086.797754629624</v>
      </c>
      <c r="L179" s="11">
        <f t="shared" si="16"/>
        <v>42069.839421296296</v>
      </c>
      <c r="M179" t="b">
        <v>0</v>
      </c>
      <c r="N179">
        <v>7</v>
      </c>
      <c r="O179" t="b">
        <v>0</v>
      </c>
      <c r="P179" s="8" t="s">
        <v>8266</v>
      </c>
      <c r="Q179" s="13" t="str">
        <f t="shared" si="17"/>
        <v>film &amp; video</v>
      </c>
      <c r="R179" s="13" t="str">
        <f t="shared" si="20"/>
        <v>drama</v>
      </c>
      <c r="S179" s="6">
        <f t="shared" si="18"/>
        <v>2.5</v>
      </c>
      <c r="T179" s="10">
        <f t="shared" si="19"/>
        <v>25.714285714285715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1">
        <f t="shared" si="15"/>
        <v>42334.788715277777</v>
      </c>
      <c r="L180" s="11">
        <f t="shared" si="16"/>
        <v>42304.747048611105</v>
      </c>
      <c r="M180" t="b">
        <v>0</v>
      </c>
      <c r="N180">
        <v>0</v>
      </c>
      <c r="O180" t="b">
        <v>0</v>
      </c>
      <c r="P180" s="8" t="s">
        <v>8266</v>
      </c>
      <c r="Q180" s="13" t="str">
        <f t="shared" si="17"/>
        <v>film &amp; video</v>
      </c>
      <c r="R180" s="13" t="str">
        <f t="shared" si="20"/>
        <v>drama</v>
      </c>
      <c r="S180" s="6" t="str">
        <f t="shared" si="18"/>
        <v>N/A</v>
      </c>
      <c r="T180" s="10" t="str">
        <f t="shared" si="19"/>
        <v>N/A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1">
        <f t="shared" si="15"/>
        <v>42432.872164351851</v>
      </c>
      <c r="L181" s="11">
        <f t="shared" si="16"/>
        <v>42402.872164351851</v>
      </c>
      <c r="M181" t="b">
        <v>0</v>
      </c>
      <c r="N181">
        <v>2</v>
      </c>
      <c r="O181" t="b">
        <v>0</v>
      </c>
      <c r="P181" s="8" t="s">
        <v>8266</v>
      </c>
      <c r="Q181" s="13" t="str">
        <f t="shared" si="17"/>
        <v>film &amp; video</v>
      </c>
      <c r="R181" s="13" t="str">
        <f t="shared" si="20"/>
        <v>drama</v>
      </c>
      <c r="S181" s="6">
        <f t="shared" si="18"/>
        <v>5</v>
      </c>
      <c r="T181" s="10">
        <f t="shared" si="19"/>
        <v>100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1">
        <f t="shared" si="15"/>
        <v>42107.583333333336</v>
      </c>
      <c r="L182" s="11">
        <f t="shared" si="16"/>
        <v>42067.782905092587</v>
      </c>
      <c r="M182" t="b">
        <v>0</v>
      </c>
      <c r="N182">
        <v>13</v>
      </c>
      <c r="O182" t="b">
        <v>0</v>
      </c>
      <c r="P182" s="8" t="s">
        <v>8266</v>
      </c>
      <c r="Q182" s="13" t="str">
        <f t="shared" si="17"/>
        <v>film &amp; video</v>
      </c>
      <c r="R182" s="13" t="str">
        <f t="shared" si="20"/>
        <v>drama</v>
      </c>
      <c r="S182" s="6">
        <f t="shared" si="18"/>
        <v>2.9925187032418954</v>
      </c>
      <c r="T182" s="10">
        <f t="shared" si="19"/>
        <v>30.846153846153847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1">
        <f t="shared" si="15"/>
        <v>42177.533506944441</v>
      </c>
      <c r="L183" s="11">
        <f t="shared" si="16"/>
        <v>42147.533506944441</v>
      </c>
      <c r="M183" t="b">
        <v>0</v>
      </c>
      <c r="N183">
        <v>4</v>
      </c>
      <c r="O183" t="b">
        <v>0</v>
      </c>
      <c r="P183" s="8" t="s">
        <v>8266</v>
      </c>
      <c r="Q183" s="13" t="str">
        <f t="shared" si="17"/>
        <v>film &amp; video</v>
      </c>
      <c r="R183" s="13" t="str">
        <f t="shared" si="20"/>
        <v>drama</v>
      </c>
      <c r="S183" s="6">
        <f t="shared" si="18"/>
        <v>4.7409972299168972</v>
      </c>
      <c r="T183" s="10">
        <f t="shared" si="19"/>
        <v>180.5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1">
        <f t="shared" si="15"/>
        <v>42741.803611111107</v>
      </c>
      <c r="L184" s="11">
        <f t="shared" si="16"/>
        <v>42711.803611111107</v>
      </c>
      <c r="M184" t="b">
        <v>0</v>
      </c>
      <c r="N184">
        <v>0</v>
      </c>
      <c r="O184" t="b">
        <v>0</v>
      </c>
      <c r="P184" s="8" t="s">
        <v>8266</v>
      </c>
      <c r="Q184" s="13" t="str">
        <f t="shared" si="17"/>
        <v>film &amp; video</v>
      </c>
      <c r="R184" s="13" t="str">
        <f t="shared" si="20"/>
        <v>drama</v>
      </c>
      <c r="S184" s="6" t="str">
        <f t="shared" si="18"/>
        <v>N/A</v>
      </c>
      <c r="T184" s="10" t="str">
        <f t="shared" si="19"/>
        <v>N/A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1">
        <f t="shared" si="15"/>
        <v>41969.643634259257</v>
      </c>
      <c r="L185" s="11">
        <f t="shared" si="16"/>
        <v>41939.601967592593</v>
      </c>
      <c r="M185" t="b">
        <v>0</v>
      </c>
      <c r="N185">
        <v>12</v>
      </c>
      <c r="O185" t="b">
        <v>0</v>
      </c>
      <c r="P185" s="8" t="s">
        <v>8266</v>
      </c>
      <c r="Q185" s="13" t="str">
        <f t="shared" si="17"/>
        <v>film &amp; video</v>
      </c>
      <c r="R185" s="13" t="str">
        <f t="shared" si="20"/>
        <v>drama</v>
      </c>
      <c r="S185" s="6">
        <f t="shared" si="18"/>
        <v>2.788933511825078</v>
      </c>
      <c r="T185" s="10">
        <f t="shared" si="19"/>
        <v>373.5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1">
        <f t="shared" si="15"/>
        <v>41882.957638888889</v>
      </c>
      <c r="L186" s="11">
        <f t="shared" si="16"/>
        <v>41825.58289351852</v>
      </c>
      <c r="M186" t="b">
        <v>0</v>
      </c>
      <c r="N186">
        <v>2</v>
      </c>
      <c r="O186" t="b">
        <v>0</v>
      </c>
      <c r="P186" s="8" t="s">
        <v>8266</v>
      </c>
      <c r="Q186" s="13" t="str">
        <f t="shared" si="17"/>
        <v>film &amp; video</v>
      </c>
      <c r="R186" s="13" t="str">
        <f t="shared" si="20"/>
        <v>drama</v>
      </c>
      <c r="S186" s="6">
        <f t="shared" si="18"/>
        <v>29.411764705882351</v>
      </c>
      <c r="T186" s="10">
        <f t="shared" si="19"/>
        <v>25.5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1">
        <f t="shared" si="15"/>
        <v>42600.702997685185</v>
      </c>
      <c r="L187" s="11">
        <f t="shared" si="16"/>
        <v>42570.702997685185</v>
      </c>
      <c r="M187" t="b">
        <v>0</v>
      </c>
      <c r="N187">
        <v>10</v>
      </c>
      <c r="O187" t="b">
        <v>0</v>
      </c>
      <c r="P187" s="8" t="s">
        <v>8266</v>
      </c>
      <c r="Q187" s="13" t="str">
        <f t="shared" si="17"/>
        <v>film &amp; video</v>
      </c>
      <c r="R187" s="13" t="str">
        <f t="shared" si="20"/>
        <v>drama</v>
      </c>
      <c r="S187" s="6">
        <f t="shared" si="18"/>
        <v>18.181818181818183</v>
      </c>
      <c r="T187" s="10">
        <f t="shared" si="19"/>
        <v>220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1">
        <f t="shared" si="15"/>
        <v>42797.624999999993</v>
      </c>
      <c r="L188" s="11">
        <f t="shared" si="16"/>
        <v>42767.604560185187</v>
      </c>
      <c r="M188" t="b">
        <v>0</v>
      </c>
      <c r="N188">
        <v>0</v>
      </c>
      <c r="O188" t="b">
        <v>0</v>
      </c>
      <c r="P188" s="8" t="s">
        <v>8266</v>
      </c>
      <c r="Q188" s="13" t="str">
        <f t="shared" si="17"/>
        <v>film &amp; video</v>
      </c>
      <c r="R188" s="13" t="str">
        <f t="shared" si="20"/>
        <v>drama</v>
      </c>
      <c r="S188" s="6" t="str">
        <f t="shared" si="18"/>
        <v>N/A</v>
      </c>
      <c r="T188" s="10" t="str">
        <f t="shared" si="19"/>
        <v>N/A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1">
        <f t="shared" si="15"/>
        <v>42206.082638888889</v>
      </c>
      <c r="L189" s="11">
        <f t="shared" si="16"/>
        <v>42182.02612268518</v>
      </c>
      <c r="M189" t="b">
        <v>0</v>
      </c>
      <c r="N189">
        <v>5</v>
      </c>
      <c r="O189" t="b">
        <v>0</v>
      </c>
      <c r="P189" s="8" t="s">
        <v>8266</v>
      </c>
      <c r="Q189" s="13" t="str">
        <f t="shared" si="17"/>
        <v>film &amp; video</v>
      </c>
      <c r="R189" s="13" t="str">
        <f t="shared" si="20"/>
        <v>drama</v>
      </c>
      <c r="S189" s="6">
        <f t="shared" si="18"/>
        <v>6.25</v>
      </c>
      <c r="T189" s="10">
        <f t="shared" si="19"/>
        <v>160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1">
        <f t="shared" si="15"/>
        <v>41886.974710648145</v>
      </c>
      <c r="L190" s="11">
        <f t="shared" si="16"/>
        <v>41856.974710648145</v>
      </c>
      <c r="M190" t="b">
        <v>0</v>
      </c>
      <c r="N190">
        <v>0</v>
      </c>
      <c r="O190" t="b">
        <v>0</v>
      </c>
      <c r="P190" s="8" t="s">
        <v>8266</v>
      </c>
      <c r="Q190" s="13" t="str">
        <f t="shared" si="17"/>
        <v>film &amp; video</v>
      </c>
      <c r="R190" s="13" t="str">
        <f t="shared" si="20"/>
        <v>drama</v>
      </c>
      <c r="S190" s="6" t="str">
        <f t="shared" si="18"/>
        <v>N/A</v>
      </c>
      <c r="T190" s="10" t="str">
        <f t="shared" si="19"/>
        <v>N/A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1">
        <f t="shared" si="15"/>
        <v>42616.482372685183</v>
      </c>
      <c r="L191" s="11">
        <f t="shared" si="16"/>
        <v>42556.482372685183</v>
      </c>
      <c r="M191" t="b">
        <v>0</v>
      </c>
      <c r="N191">
        <v>5</v>
      </c>
      <c r="O191" t="b">
        <v>0</v>
      </c>
      <c r="P191" s="8" t="s">
        <v>8266</v>
      </c>
      <c r="Q191" s="13" t="str">
        <f t="shared" si="17"/>
        <v>film &amp; video</v>
      </c>
      <c r="R191" s="13" t="str">
        <f t="shared" si="20"/>
        <v>drama</v>
      </c>
      <c r="S191" s="6">
        <f t="shared" si="18"/>
        <v>1449.2753623188405</v>
      </c>
      <c r="T191" s="10">
        <f t="shared" si="19"/>
        <v>69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1">
        <f t="shared" si="15"/>
        <v>42537.442662037036</v>
      </c>
      <c r="L192" s="11">
        <f t="shared" si="16"/>
        <v>42527.442662037036</v>
      </c>
      <c r="M192" t="b">
        <v>0</v>
      </c>
      <c r="N192">
        <v>1</v>
      </c>
      <c r="O192" t="b">
        <v>0</v>
      </c>
      <c r="P192" s="8" t="s">
        <v>8266</v>
      </c>
      <c r="Q192" s="13" t="str">
        <f t="shared" si="17"/>
        <v>film &amp; video</v>
      </c>
      <c r="R192" s="13" t="str">
        <f t="shared" si="20"/>
        <v>drama</v>
      </c>
      <c r="S192" s="6">
        <f t="shared" si="18"/>
        <v>240</v>
      </c>
      <c r="T192" s="10">
        <f t="shared" si="19"/>
        <v>50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1">
        <f t="shared" si="15"/>
        <v>42279.233078703699</v>
      </c>
      <c r="L193" s="11">
        <f t="shared" si="16"/>
        <v>42239.233078703699</v>
      </c>
      <c r="M193" t="b">
        <v>0</v>
      </c>
      <c r="N193">
        <v>3</v>
      </c>
      <c r="O193" t="b">
        <v>0</v>
      </c>
      <c r="P193" s="8" t="s">
        <v>8266</v>
      </c>
      <c r="Q193" s="13" t="str">
        <f t="shared" si="17"/>
        <v>film &amp; video</v>
      </c>
      <c r="R193" s="13" t="str">
        <f t="shared" si="20"/>
        <v>drama</v>
      </c>
      <c r="S193" s="6">
        <f t="shared" si="18"/>
        <v>20</v>
      </c>
      <c r="T193" s="10">
        <f t="shared" si="19"/>
        <v>83.333333333333329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1">
        <f t="shared" si="15"/>
        <v>41929.583703703705</v>
      </c>
      <c r="L194" s="11">
        <f t="shared" si="16"/>
        <v>41899.583703703705</v>
      </c>
      <c r="M194" t="b">
        <v>0</v>
      </c>
      <c r="N194">
        <v>3</v>
      </c>
      <c r="O194" t="b">
        <v>0</v>
      </c>
      <c r="P194" s="8" t="s">
        <v>8266</v>
      </c>
      <c r="Q194" s="13" t="str">
        <f t="shared" si="17"/>
        <v>film &amp; video</v>
      </c>
      <c r="R194" s="13" t="str">
        <f t="shared" si="20"/>
        <v>drama</v>
      </c>
      <c r="S194" s="6">
        <f t="shared" si="18"/>
        <v>58823.529411764706</v>
      </c>
      <c r="T194" s="10">
        <f t="shared" si="19"/>
        <v>5.666666666666667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1">
        <f t="shared" ref="K195:K258" si="21">(I195/86400)+25569+(-5/24)</f>
        <v>41971.768124999995</v>
      </c>
      <c r="L195" s="11">
        <f t="shared" ref="L195:L258" si="22">(J195/86400)+25569+(-5/24)</f>
        <v>41911.726458333331</v>
      </c>
      <c r="M195" t="b">
        <v>0</v>
      </c>
      <c r="N195">
        <v>0</v>
      </c>
      <c r="O195" t="b">
        <v>0</v>
      </c>
      <c r="P195" s="8" t="s">
        <v>8266</v>
      </c>
      <c r="Q195" s="13" t="str">
        <f t="shared" ref="Q195:Q258" si="23">LEFT(P195, SEARCH("/", P195)-1)</f>
        <v>film &amp; video</v>
      </c>
      <c r="R195" s="13" t="str">
        <f t="shared" si="20"/>
        <v>drama</v>
      </c>
      <c r="S195" s="6" t="str">
        <f t="shared" ref="S195:S258" si="24">IFERROR(D195/E195,"N/A")</f>
        <v>N/A</v>
      </c>
      <c r="T195" s="10" t="str">
        <f t="shared" ref="T195:T258" si="25">IFERROR(E195/N195,"N/A")</f>
        <v>N/A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1">
        <f t="shared" si="21"/>
        <v>42435.788553240738</v>
      </c>
      <c r="L196" s="11">
        <f t="shared" si="22"/>
        <v>42375.788553240738</v>
      </c>
      <c r="M196" t="b">
        <v>0</v>
      </c>
      <c r="N196">
        <v>3</v>
      </c>
      <c r="O196" t="b">
        <v>0</v>
      </c>
      <c r="P196" s="8" t="s">
        <v>8266</v>
      </c>
      <c r="Q196" s="13" t="str">
        <f t="shared" si="23"/>
        <v>film &amp; video</v>
      </c>
      <c r="R196" s="13" t="str">
        <f t="shared" ref="R196:R259" si="26">MID(P196,14,15)</f>
        <v>drama</v>
      </c>
      <c r="S196" s="6">
        <f t="shared" si="24"/>
        <v>833.33333333333337</v>
      </c>
      <c r="T196" s="10">
        <f t="shared" si="25"/>
        <v>1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1">
        <f t="shared" si="21"/>
        <v>42195.462175925924</v>
      </c>
      <c r="L197" s="11">
        <f t="shared" si="22"/>
        <v>42135.462175925924</v>
      </c>
      <c r="M197" t="b">
        <v>0</v>
      </c>
      <c r="N197">
        <v>0</v>
      </c>
      <c r="O197" t="b">
        <v>0</v>
      </c>
      <c r="P197" s="8" t="s">
        <v>8266</v>
      </c>
      <c r="Q197" s="13" t="str">
        <f t="shared" si="23"/>
        <v>film &amp; video</v>
      </c>
      <c r="R197" s="13" t="str">
        <f t="shared" si="26"/>
        <v>drama</v>
      </c>
      <c r="S197" s="6" t="str">
        <f t="shared" si="24"/>
        <v>N/A</v>
      </c>
      <c r="T197" s="10" t="str">
        <f t="shared" si="25"/>
        <v>N/A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1">
        <f t="shared" si="21"/>
        <v>42287.666666666664</v>
      </c>
      <c r="L198" s="11">
        <f t="shared" si="22"/>
        <v>42259.334467592591</v>
      </c>
      <c r="M198" t="b">
        <v>0</v>
      </c>
      <c r="N198">
        <v>19</v>
      </c>
      <c r="O198" t="b">
        <v>0</v>
      </c>
      <c r="P198" s="8" t="s">
        <v>8266</v>
      </c>
      <c r="Q198" s="13" t="str">
        <f t="shared" si="23"/>
        <v>film &amp; video</v>
      </c>
      <c r="R198" s="13" t="str">
        <f t="shared" si="26"/>
        <v>drama</v>
      </c>
      <c r="S198" s="6">
        <f t="shared" si="24"/>
        <v>2.3890784982935154</v>
      </c>
      <c r="T198" s="10">
        <f t="shared" si="25"/>
        <v>77.10526315789474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1">
        <f t="shared" si="21"/>
        <v>42783.666666666664</v>
      </c>
      <c r="L199" s="11">
        <f t="shared" si="22"/>
        <v>42741.640046296299</v>
      </c>
      <c r="M199" t="b">
        <v>0</v>
      </c>
      <c r="N199">
        <v>8</v>
      </c>
      <c r="O199" t="b">
        <v>0</v>
      </c>
      <c r="P199" s="8" t="s">
        <v>8266</v>
      </c>
      <c r="Q199" s="13" t="str">
        <f t="shared" si="23"/>
        <v>film &amp; video</v>
      </c>
      <c r="R199" s="13" t="str">
        <f t="shared" si="26"/>
        <v>drama</v>
      </c>
      <c r="S199" s="6">
        <f t="shared" si="24"/>
        <v>9.5419847328244281</v>
      </c>
      <c r="T199" s="10">
        <f t="shared" si="25"/>
        <v>32.75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1">
        <f t="shared" si="21"/>
        <v>41917.175023148149</v>
      </c>
      <c r="L200" s="11">
        <f t="shared" si="22"/>
        <v>41887.175023148149</v>
      </c>
      <c r="M200" t="b">
        <v>0</v>
      </c>
      <c r="N200">
        <v>6</v>
      </c>
      <c r="O200" t="b">
        <v>0</v>
      </c>
      <c r="P200" s="8" t="s">
        <v>8266</v>
      </c>
      <c r="Q200" s="13" t="str">
        <f t="shared" si="23"/>
        <v>film &amp; video</v>
      </c>
      <c r="R200" s="13" t="str">
        <f t="shared" si="26"/>
        <v>drama</v>
      </c>
      <c r="S200" s="6">
        <f t="shared" si="24"/>
        <v>89.605734767025083</v>
      </c>
      <c r="T200" s="10">
        <f t="shared" si="25"/>
        <v>46.5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1">
        <f t="shared" si="21"/>
        <v>42613.915532407402</v>
      </c>
      <c r="L201" s="11">
        <f t="shared" si="22"/>
        <v>42583.915532407402</v>
      </c>
      <c r="M201" t="b">
        <v>0</v>
      </c>
      <c r="N201">
        <v>0</v>
      </c>
      <c r="O201" t="b">
        <v>0</v>
      </c>
      <c r="P201" s="8" t="s">
        <v>8266</v>
      </c>
      <c r="Q201" s="13" t="str">
        <f t="shared" si="23"/>
        <v>film &amp; video</v>
      </c>
      <c r="R201" s="13" t="str">
        <f t="shared" si="26"/>
        <v>drama</v>
      </c>
      <c r="S201" s="6" t="str">
        <f t="shared" si="24"/>
        <v>N/A</v>
      </c>
      <c r="T201" s="10" t="str">
        <f t="shared" si="25"/>
        <v>N/A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1">
        <f t="shared" si="21"/>
        <v>41896.875034722216</v>
      </c>
      <c r="L202" s="11">
        <f t="shared" si="22"/>
        <v>41866.875034722216</v>
      </c>
      <c r="M202" t="b">
        <v>0</v>
      </c>
      <c r="N202">
        <v>18</v>
      </c>
      <c r="O202" t="b">
        <v>0</v>
      </c>
      <c r="P202" s="8" t="s">
        <v>8266</v>
      </c>
      <c r="Q202" s="13" t="str">
        <f t="shared" si="23"/>
        <v>film &amp; video</v>
      </c>
      <c r="R202" s="13" t="str">
        <f t="shared" si="26"/>
        <v>drama</v>
      </c>
      <c r="S202" s="6">
        <f t="shared" si="24"/>
        <v>3.8178867996563901</v>
      </c>
      <c r="T202" s="10">
        <f t="shared" si="25"/>
        <v>87.308333333333337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1">
        <f t="shared" si="21"/>
        <v>42043.610289351847</v>
      </c>
      <c r="L203" s="11">
        <f t="shared" si="22"/>
        <v>42023.610289351847</v>
      </c>
      <c r="M203" t="b">
        <v>0</v>
      </c>
      <c r="N203">
        <v>7</v>
      </c>
      <c r="O203" t="b">
        <v>0</v>
      </c>
      <c r="P203" s="8" t="s">
        <v>8266</v>
      </c>
      <c r="Q203" s="13" t="str">
        <f t="shared" si="23"/>
        <v>film &amp; video</v>
      </c>
      <c r="R203" s="13" t="str">
        <f t="shared" si="26"/>
        <v>drama</v>
      </c>
      <c r="S203" s="6">
        <f t="shared" si="24"/>
        <v>1.7105263157894737</v>
      </c>
      <c r="T203" s="10">
        <f t="shared" si="25"/>
        <v>54.285714285714285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1">
        <f t="shared" si="21"/>
        <v>42285.665972222218</v>
      </c>
      <c r="L204" s="11">
        <f t="shared" si="22"/>
        <v>42255.719490740739</v>
      </c>
      <c r="M204" t="b">
        <v>0</v>
      </c>
      <c r="N204">
        <v>0</v>
      </c>
      <c r="O204" t="b">
        <v>0</v>
      </c>
      <c r="P204" s="8" t="s">
        <v>8266</v>
      </c>
      <c r="Q204" s="13" t="str">
        <f t="shared" si="23"/>
        <v>film &amp; video</v>
      </c>
      <c r="R204" s="13" t="str">
        <f t="shared" si="26"/>
        <v>drama</v>
      </c>
      <c r="S204" s="6" t="str">
        <f t="shared" si="24"/>
        <v>N/A</v>
      </c>
      <c r="T204" s="10" t="str">
        <f t="shared" si="25"/>
        <v>N/A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1">
        <f t="shared" si="21"/>
        <v>42033.639629629623</v>
      </c>
      <c r="L205" s="11">
        <f t="shared" si="22"/>
        <v>41973.639629629623</v>
      </c>
      <c r="M205" t="b">
        <v>0</v>
      </c>
      <c r="N205">
        <v>8</v>
      </c>
      <c r="O205" t="b">
        <v>0</v>
      </c>
      <c r="P205" s="8" t="s">
        <v>8266</v>
      </c>
      <c r="Q205" s="13" t="str">
        <f t="shared" si="23"/>
        <v>film &amp; video</v>
      </c>
      <c r="R205" s="13" t="str">
        <f t="shared" si="26"/>
        <v>drama</v>
      </c>
      <c r="S205" s="6">
        <f t="shared" si="24"/>
        <v>3.3512064343163539</v>
      </c>
      <c r="T205" s="10">
        <f t="shared" si="25"/>
        <v>93.25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1">
        <f t="shared" si="21"/>
        <v>42586.375034722216</v>
      </c>
      <c r="L206" s="11">
        <f t="shared" si="22"/>
        <v>42556.375034722216</v>
      </c>
      <c r="M206" t="b">
        <v>0</v>
      </c>
      <c r="N206">
        <v>1293</v>
      </c>
      <c r="O206" t="b">
        <v>0</v>
      </c>
      <c r="P206" s="8" t="s">
        <v>8266</v>
      </c>
      <c r="Q206" s="13" t="str">
        <f t="shared" si="23"/>
        <v>film &amp; video</v>
      </c>
      <c r="R206" s="13" t="str">
        <f t="shared" si="26"/>
        <v>drama</v>
      </c>
      <c r="S206" s="6">
        <f t="shared" si="24"/>
        <v>1.9715440475799297</v>
      </c>
      <c r="T206" s="10">
        <f t="shared" si="25"/>
        <v>117.68368136117556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1">
        <f t="shared" si="21"/>
        <v>42283.423865740733</v>
      </c>
      <c r="L207" s="11">
        <f t="shared" si="22"/>
        <v>42248.423865740733</v>
      </c>
      <c r="M207" t="b">
        <v>0</v>
      </c>
      <c r="N207">
        <v>17</v>
      </c>
      <c r="O207" t="b">
        <v>0</v>
      </c>
      <c r="P207" s="8" t="s">
        <v>8266</v>
      </c>
      <c r="Q207" s="13" t="str">
        <f t="shared" si="23"/>
        <v>film &amp; video</v>
      </c>
      <c r="R207" s="13" t="str">
        <f t="shared" si="26"/>
        <v>drama</v>
      </c>
      <c r="S207" s="6">
        <f t="shared" si="24"/>
        <v>6.1538461538461542</v>
      </c>
      <c r="T207" s="10">
        <f t="shared" si="25"/>
        <v>76.470588235294116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1">
        <f t="shared" si="21"/>
        <v>42587.79609953703</v>
      </c>
      <c r="L208" s="11">
        <f t="shared" si="22"/>
        <v>42566.79609953703</v>
      </c>
      <c r="M208" t="b">
        <v>0</v>
      </c>
      <c r="N208">
        <v>0</v>
      </c>
      <c r="O208" t="b">
        <v>0</v>
      </c>
      <c r="P208" s="8" t="s">
        <v>8266</v>
      </c>
      <c r="Q208" s="13" t="str">
        <f t="shared" si="23"/>
        <v>film &amp; video</v>
      </c>
      <c r="R208" s="13" t="str">
        <f t="shared" si="26"/>
        <v>drama</v>
      </c>
      <c r="S208" s="6" t="str">
        <f t="shared" si="24"/>
        <v>N/A</v>
      </c>
      <c r="T208" s="10" t="str">
        <f t="shared" si="25"/>
        <v>N/A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1">
        <f t="shared" si="21"/>
        <v>42007.988865740735</v>
      </c>
      <c r="L209" s="11">
        <f t="shared" si="22"/>
        <v>41977.988865740735</v>
      </c>
      <c r="M209" t="b">
        <v>0</v>
      </c>
      <c r="N209">
        <v>13</v>
      </c>
      <c r="O209" t="b">
        <v>0</v>
      </c>
      <c r="P209" s="8" t="s">
        <v>8266</v>
      </c>
      <c r="Q209" s="13" t="str">
        <f t="shared" si="23"/>
        <v>film &amp; video</v>
      </c>
      <c r="R209" s="13" t="str">
        <f t="shared" si="26"/>
        <v>drama</v>
      </c>
      <c r="S209" s="6">
        <f t="shared" si="24"/>
        <v>6.572769953051643</v>
      </c>
      <c r="T209" s="10">
        <f t="shared" si="25"/>
        <v>163.84615384615384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1">
        <f t="shared" si="21"/>
        <v>41989.16165509259</v>
      </c>
      <c r="L210" s="11">
        <f t="shared" si="22"/>
        <v>41959.16165509259</v>
      </c>
      <c r="M210" t="b">
        <v>0</v>
      </c>
      <c r="N210">
        <v>0</v>
      </c>
      <c r="O210" t="b">
        <v>0</v>
      </c>
      <c r="P210" s="8" t="s">
        <v>8266</v>
      </c>
      <c r="Q210" s="13" t="str">
        <f t="shared" si="23"/>
        <v>film &amp; video</v>
      </c>
      <c r="R210" s="13" t="str">
        <f t="shared" si="26"/>
        <v>drama</v>
      </c>
      <c r="S210" s="6" t="str">
        <f t="shared" si="24"/>
        <v>N/A</v>
      </c>
      <c r="T210" s="10" t="str">
        <f t="shared" si="25"/>
        <v>N/A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1">
        <f t="shared" si="21"/>
        <v>42195.714525462965</v>
      </c>
      <c r="L211" s="11">
        <f t="shared" si="22"/>
        <v>42165.714525462965</v>
      </c>
      <c r="M211" t="b">
        <v>0</v>
      </c>
      <c r="N211">
        <v>0</v>
      </c>
      <c r="O211" t="b">
        <v>0</v>
      </c>
      <c r="P211" s="8" t="s">
        <v>8266</v>
      </c>
      <c r="Q211" s="13" t="str">
        <f t="shared" si="23"/>
        <v>film &amp; video</v>
      </c>
      <c r="R211" s="13" t="str">
        <f t="shared" si="26"/>
        <v>drama</v>
      </c>
      <c r="S211" s="6" t="str">
        <f t="shared" si="24"/>
        <v>N/A</v>
      </c>
      <c r="T211" s="10" t="str">
        <f t="shared" si="25"/>
        <v>N/A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1">
        <f t="shared" si="21"/>
        <v>42277.999999999993</v>
      </c>
      <c r="L212" s="11">
        <f t="shared" si="22"/>
        <v>42248.856388888882</v>
      </c>
      <c r="M212" t="b">
        <v>0</v>
      </c>
      <c r="N212">
        <v>33</v>
      </c>
      <c r="O212" t="b">
        <v>0</v>
      </c>
      <c r="P212" s="8" t="s">
        <v>8266</v>
      </c>
      <c r="Q212" s="13" t="str">
        <f t="shared" si="23"/>
        <v>film &amp; video</v>
      </c>
      <c r="R212" s="13" t="str">
        <f t="shared" si="26"/>
        <v>drama</v>
      </c>
      <c r="S212" s="6">
        <f t="shared" si="24"/>
        <v>3.9603960396039604</v>
      </c>
      <c r="T212" s="10">
        <f t="shared" si="25"/>
        <v>91.818181818181813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1">
        <f t="shared" si="21"/>
        <v>42265.951585648145</v>
      </c>
      <c r="L213" s="11">
        <f t="shared" si="22"/>
        <v>42235.951585648145</v>
      </c>
      <c r="M213" t="b">
        <v>0</v>
      </c>
      <c r="N213">
        <v>12</v>
      </c>
      <c r="O213" t="b">
        <v>0</v>
      </c>
      <c r="P213" s="8" t="s">
        <v>8266</v>
      </c>
      <c r="Q213" s="13" t="str">
        <f t="shared" si="23"/>
        <v>film &amp; video</v>
      </c>
      <c r="R213" s="13" t="str">
        <f t="shared" si="26"/>
        <v>drama</v>
      </c>
      <c r="S213" s="6">
        <f t="shared" si="24"/>
        <v>2.2421524663677128</v>
      </c>
      <c r="T213" s="10">
        <f t="shared" si="25"/>
        <v>185.83333333333334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1">
        <f t="shared" si="21"/>
        <v>42476.631018518521</v>
      </c>
      <c r="L214" s="11">
        <f t="shared" si="22"/>
        <v>42416.672685185178</v>
      </c>
      <c r="M214" t="b">
        <v>0</v>
      </c>
      <c r="N214">
        <v>1</v>
      </c>
      <c r="O214" t="b">
        <v>0</v>
      </c>
      <c r="P214" s="8" t="s">
        <v>8266</v>
      </c>
      <c r="Q214" s="13" t="str">
        <f t="shared" si="23"/>
        <v>film &amp; video</v>
      </c>
      <c r="R214" s="13" t="str">
        <f t="shared" si="26"/>
        <v>drama</v>
      </c>
      <c r="S214" s="6">
        <f t="shared" si="24"/>
        <v>6300</v>
      </c>
      <c r="T214" s="10">
        <f t="shared" si="25"/>
        <v>1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1">
        <f t="shared" si="21"/>
        <v>42232.379641203697</v>
      </c>
      <c r="L215" s="11">
        <f t="shared" si="22"/>
        <v>42202.385960648149</v>
      </c>
      <c r="M215" t="b">
        <v>0</v>
      </c>
      <c r="N215">
        <v>1</v>
      </c>
      <c r="O215" t="b">
        <v>0</v>
      </c>
      <c r="P215" s="8" t="s">
        <v>8266</v>
      </c>
      <c r="Q215" s="13" t="str">
        <f t="shared" si="23"/>
        <v>film &amp; video</v>
      </c>
      <c r="R215" s="13" t="str">
        <f t="shared" si="26"/>
        <v>drama</v>
      </c>
      <c r="S215" s="6">
        <f t="shared" si="24"/>
        <v>2500</v>
      </c>
      <c r="T215" s="10">
        <f t="shared" si="25"/>
        <v>20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1">
        <f t="shared" si="21"/>
        <v>42069.432280092595</v>
      </c>
      <c r="L216" s="11">
        <f t="shared" si="22"/>
        <v>42009.432280092595</v>
      </c>
      <c r="M216" t="b">
        <v>0</v>
      </c>
      <c r="N216">
        <v>1</v>
      </c>
      <c r="O216" t="b">
        <v>0</v>
      </c>
      <c r="P216" s="8" t="s">
        <v>8266</v>
      </c>
      <c r="Q216" s="13" t="str">
        <f t="shared" si="23"/>
        <v>film &amp; video</v>
      </c>
      <c r="R216" s="13" t="str">
        <f t="shared" si="26"/>
        <v>drama</v>
      </c>
      <c r="S216" s="6">
        <f t="shared" si="24"/>
        <v>12500</v>
      </c>
      <c r="T216" s="10">
        <f t="shared" si="25"/>
        <v>1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1">
        <f t="shared" si="21"/>
        <v>42417.790972222218</v>
      </c>
      <c r="L217" s="11">
        <f t="shared" si="22"/>
        <v>42375.021782407406</v>
      </c>
      <c r="M217" t="b">
        <v>0</v>
      </c>
      <c r="N217">
        <v>1</v>
      </c>
      <c r="O217" t="b">
        <v>0</v>
      </c>
      <c r="P217" s="8" t="s">
        <v>8266</v>
      </c>
      <c r="Q217" s="13" t="str">
        <f t="shared" si="23"/>
        <v>film &amp; video</v>
      </c>
      <c r="R217" s="13" t="str">
        <f t="shared" si="26"/>
        <v>drama</v>
      </c>
      <c r="S217" s="6">
        <f t="shared" si="24"/>
        <v>440</v>
      </c>
      <c r="T217" s="10">
        <f t="shared" si="25"/>
        <v>10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1">
        <f t="shared" si="21"/>
        <v>42116.708761574067</v>
      </c>
      <c r="L218" s="11">
        <f t="shared" si="22"/>
        <v>42066.750428240739</v>
      </c>
      <c r="M218" t="b">
        <v>0</v>
      </c>
      <c r="N218">
        <v>84</v>
      </c>
      <c r="O218" t="b">
        <v>0</v>
      </c>
      <c r="P218" s="8" t="s">
        <v>8266</v>
      </c>
      <c r="Q218" s="13" t="str">
        <f t="shared" si="23"/>
        <v>film &amp; video</v>
      </c>
      <c r="R218" s="13" t="str">
        <f t="shared" si="26"/>
        <v>drama</v>
      </c>
      <c r="S218" s="6">
        <f t="shared" si="24"/>
        <v>1.7953824200462347</v>
      </c>
      <c r="T218" s="10">
        <f t="shared" si="25"/>
        <v>331.53833333333336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1">
        <f t="shared" si="21"/>
        <v>42001.432280092595</v>
      </c>
      <c r="L219" s="11">
        <f t="shared" si="22"/>
        <v>41970.432280092595</v>
      </c>
      <c r="M219" t="b">
        <v>0</v>
      </c>
      <c r="N219">
        <v>38</v>
      </c>
      <c r="O219" t="b">
        <v>0</v>
      </c>
      <c r="P219" s="8" t="s">
        <v>8266</v>
      </c>
      <c r="Q219" s="13" t="str">
        <f t="shared" si="23"/>
        <v>film &amp; video</v>
      </c>
      <c r="R219" s="13" t="str">
        <f t="shared" si="26"/>
        <v>drama</v>
      </c>
      <c r="S219" s="6">
        <f t="shared" si="24"/>
        <v>8.3731055848614258</v>
      </c>
      <c r="T219" s="10">
        <f t="shared" si="25"/>
        <v>314.28947368421052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1">
        <f t="shared" si="21"/>
        <v>42139.420011574075</v>
      </c>
      <c r="L220" s="11">
        <f t="shared" si="22"/>
        <v>42079.420011574075</v>
      </c>
      <c r="M220" t="b">
        <v>0</v>
      </c>
      <c r="N220">
        <v>1</v>
      </c>
      <c r="O220" t="b">
        <v>0</v>
      </c>
      <c r="P220" s="8" t="s">
        <v>8266</v>
      </c>
      <c r="Q220" s="13" t="str">
        <f t="shared" si="23"/>
        <v>film &amp; video</v>
      </c>
      <c r="R220" s="13" t="str">
        <f t="shared" si="26"/>
        <v>drama</v>
      </c>
      <c r="S220" s="6">
        <f t="shared" si="24"/>
        <v>50</v>
      </c>
      <c r="T220" s="10">
        <f t="shared" si="25"/>
        <v>100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1">
        <f t="shared" si="21"/>
        <v>42461.082638888889</v>
      </c>
      <c r="L221" s="11">
        <f t="shared" si="22"/>
        <v>42429.118344907409</v>
      </c>
      <c r="M221" t="b">
        <v>0</v>
      </c>
      <c r="N221">
        <v>76</v>
      </c>
      <c r="O221" t="b">
        <v>0</v>
      </c>
      <c r="P221" s="8" t="s">
        <v>8266</v>
      </c>
      <c r="Q221" s="13" t="str">
        <f t="shared" si="23"/>
        <v>film &amp; video</v>
      </c>
      <c r="R221" s="13" t="str">
        <f t="shared" si="26"/>
        <v>drama</v>
      </c>
      <c r="S221" s="6">
        <f t="shared" si="24"/>
        <v>5.6721497447532618</v>
      </c>
      <c r="T221" s="10">
        <f t="shared" si="25"/>
        <v>115.98684210526316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1">
        <f t="shared" si="21"/>
        <v>42236.629166666666</v>
      </c>
      <c r="L222" s="11">
        <f t="shared" si="22"/>
        <v>42195.435532407406</v>
      </c>
      <c r="M222" t="b">
        <v>0</v>
      </c>
      <c r="N222">
        <v>3</v>
      </c>
      <c r="O222" t="b">
        <v>0</v>
      </c>
      <c r="P222" s="8" t="s">
        <v>8266</v>
      </c>
      <c r="Q222" s="13" t="str">
        <f t="shared" si="23"/>
        <v>film &amp; video</v>
      </c>
      <c r="R222" s="13" t="str">
        <f t="shared" si="26"/>
        <v>drama</v>
      </c>
      <c r="S222" s="6">
        <f t="shared" si="24"/>
        <v>138.88888888888889</v>
      </c>
      <c r="T222" s="10">
        <f t="shared" si="25"/>
        <v>120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1">
        <f t="shared" si="21"/>
        <v>42091.587546296294</v>
      </c>
      <c r="L223" s="11">
        <f t="shared" si="22"/>
        <v>42031.629212962966</v>
      </c>
      <c r="M223" t="b">
        <v>0</v>
      </c>
      <c r="N223">
        <v>0</v>
      </c>
      <c r="O223" t="b">
        <v>0</v>
      </c>
      <c r="P223" s="8" t="s">
        <v>8266</v>
      </c>
      <c r="Q223" s="13" t="str">
        <f t="shared" si="23"/>
        <v>film &amp; video</v>
      </c>
      <c r="R223" s="13" t="str">
        <f t="shared" si="26"/>
        <v>drama</v>
      </c>
      <c r="S223" s="6" t="str">
        <f t="shared" si="24"/>
        <v>N/A</v>
      </c>
      <c r="T223" s="10" t="str">
        <f t="shared" si="25"/>
        <v>N/A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1">
        <f t="shared" si="21"/>
        <v>42089.902083333327</v>
      </c>
      <c r="L224" s="11">
        <f t="shared" si="22"/>
        <v>42031.561550925922</v>
      </c>
      <c r="M224" t="b">
        <v>0</v>
      </c>
      <c r="N224">
        <v>2</v>
      </c>
      <c r="O224" t="b">
        <v>0</v>
      </c>
      <c r="P224" s="8" t="s">
        <v>8266</v>
      </c>
      <c r="Q224" s="13" t="str">
        <f t="shared" si="23"/>
        <v>film &amp; video</v>
      </c>
      <c r="R224" s="13" t="str">
        <f t="shared" si="26"/>
        <v>drama</v>
      </c>
      <c r="S224" s="6">
        <f t="shared" si="24"/>
        <v>7.6923076923076925</v>
      </c>
      <c r="T224" s="10">
        <f t="shared" si="25"/>
        <v>65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1">
        <f t="shared" si="21"/>
        <v>42511.836805555555</v>
      </c>
      <c r="L225" s="11">
        <f t="shared" si="22"/>
        <v>42481.839699074073</v>
      </c>
      <c r="M225" t="b">
        <v>0</v>
      </c>
      <c r="N225">
        <v>0</v>
      </c>
      <c r="O225" t="b">
        <v>0</v>
      </c>
      <c r="P225" s="8" t="s">
        <v>8266</v>
      </c>
      <c r="Q225" s="13" t="str">
        <f t="shared" si="23"/>
        <v>film &amp; video</v>
      </c>
      <c r="R225" s="13" t="str">
        <f t="shared" si="26"/>
        <v>drama</v>
      </c>
      <c r="S225" s="6" t="str">
        <f t="shared" si="24"/>
        <v>N/A</v>
      </c>
      <c r="T225" s="10" t="str">
        <f t="shared" si="25"/>
        <v>N/A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1">
        <f t="shared" si="21"/>
        <v>42195.026921296296</v>
      </c>
      <c r="L226" s="11">
        <f t="shared" si="22"/>
        <v>42135.026921296296</v>
      </c>
      <c r="M226" t="b">
        <v>0</v>
      </c>
      <c r="N226">
        <v>0</v>
      </c>
      <c r="O226" t="b">
        <v>0</v>
      </c>
      <c r="P226" s="8" t="s">
        <v>8266</v>
      </c>
      <c r="Q226" s="13" t="str">
        <f t="shared" si="23"/>
        <v>film &amp; video</v>
      </c>
      <c r="R226" s="13" t="str">
        <f t="shared" si="26"/>
        <v>drama</v>
      </c>
      <c r="S226" s="6" t="str">
        <f t="shared" si="24"/>
        <v>N/A</v>
      </c>
      <c r="T226" s="10" t="str">
        <f t="shared" si="25"/>
        <v>N/A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1">
        <f t="shared" si="21"/>
        <v>42468.711273148147</v>
      </c>
      <c r="L227" s="11">
        <f t="shared" si="22"/>
        <v>42438.752939814811</v>
      </c>
      <c r="M227" t="b">
        <v>0</v>
      </c>
      <c r="N227">
        <v>0</v>
      </c>
      <c r="O227" t="b">
        <v>0</v>
      </c>
      <c r="P227" s="8" t="s">
        <v>8266</v>
      </c>
      <c r="Q227" s="13" t="str">
        <f t="shared" si="23"/>
        <v>film &amp; video</v>
      </c>
      <c r="R227" s="13" t="str">
        <f t="shared" si="26"/>
        <v>drama</v>
      </c>
      <c r="S227" s="6" t="str">
        <f t="shared" si="24"/>
        <v>N/A</v>
      </c>
      <c r="T227" s="10" t="str">
        <f t="shared" si="25"/>
        <v>N/A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1">
        <f t="shared" si="21"/>
        <v>42155.186805555553</v>
      </c>
      <c r="L228" s="11">
        <f t="shared" si="22"/>
        <v>42106.457685185182</v>
      </c>
      <c r="M228" t="b">
        <v>0</v>
      </c>
      <c r="N228">
        <v>2</v>
      </c>
      <c r="O228" t="b">
        <v>0</v>
      </c>
      <c r="P228" s="8" t="s">
        <v>8266</v>
      </c>
      <c r="Q228" s="13" t="str">
        <f t="shared" si="23"/>
        <v>film &amp; video</v>
      </c>
      <c r="R228" s="13" t="str">
        <f t="shared" si="26"/>
        <v>drama</v>
      </c>
      <c r="S228" s="6">
        <f t="shared" si="24"/>
        <v>116</v>
      </c>
      <c r="T228" s="10">
        <f t="shared" si="25"/>
        <v>125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1">
        <f t="shared" si="21"/>
        <v>42194.685659722221</v>
      </c>
      <c r="L229" s="11">
        <f t="shared" si="22"/>
        <v>42164.685659722221</v>
      </c>
      <c r="M229" t="b">
        <v>0</v>
      </c>
      <c r="N229">
        <v>0</v>
      </c>
      <c r="O229" t="b">
        <v>0</v>
      </c>
      <c r="P229" s="8" t="s">
        <v>8266</v>
      </c>
      <c r="Q229" s="13" t="str">
        <f t="shared" si="23"/>
        <v>film &amp; video</v>
      </c>
      <c r="R229" s="13" t="str">
        <f t="shared" si="26"/>
        <v>drama</v>
      </c>
      <c r="S229" s="6" t="str">
        <f t="shared" si="24"/>
        <v>N/A</v>
      </c>
      <c r="T229" s="10" t="str">
        <f t="shared" si="25"/>
        <v>N/A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1">
        <f t="shared" si="21"/>
        <v>42156.478067129625</v>
      </c>
      <c r="L230" s="11">
        <f t="shared" si="22"/>
        <v>42096.478067129625</v>
      </c>
      <c r="M230" t="b">
        <v>0</v>
      </c>
      <c r="N230">
        <v>0</v>
      </c>
      <c r="O230" t="b">
        <v>0</v>
      </c>
      <c r="P230" s="8" t="s">
        <v>8266</v>
      </c>
      <c r="Q230" s="13" t="str">
        <f t="shared" si="23"/>
        <v>film &amp; video</v>
      </c>
      <c r="R230" s="13" t="str">
        <f t="shared" si="26"/>
        <v>drama</v>
      </c>
      <c r="S230" s="6" t="str">
        <f t="shared" si="24"/>
        <v>N/A</v>
      </c>
      <c r="T230" s="10" t="str">
        <f t="shared" si="25"/>
        <v>N/A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1">
        <f t="shared" si="21"/>
        <v>42413.725659722222</v>
      </c>
      <c r="L231" s="11">
        <f t="shared" si="22"/>
        <v>42383.725659722222</v>
      </c>
      <c r="M231" t="b">
        <v>0</v>
      </c>
      <c r="N231">
        <v>0</v>
      </c>
      <c r="O231" t="b">
        <v>0</v>
      </c>
      <c r="P231" s="8" t="s">
        <v>8266</v>
      </c>
      <c r="Q231" s="13" t="str">
        <f t="shared" si="23"/>
        <v>film &amp; video</v>
      </c>
      <c r="R231" s="13" t="str">
        <f t="shared" si="26"/>
        <v>drama</v>
      </c>
      <c r="S231" s="6" t="str">
        <f t="shared" si="24"/>
        <v>N/A</v>
      </c>
      <c r="T231" s="10" t="str">
        <f t="shared" si="25"/>
        <v>N/A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1">
        <f t="shared" si="21"/>
        <v>42159.568877314814</v>
      </c>
      <c r="L232" s="11">
        <f t="shared" si="22"/>
        <v>42129.568877314814</v>
      </c>
      <c r="M232" t="b">
        <v>0</v>
      </c>
      <c r="N232">
        <v>2</v>
      </c>
      <c r="O232" t="b">
        <v>0</v>
      </c>
      <c r="P232" s="8" t="s">
        <v>8266</v>
      </c>
      <c r="Q232" s="13" t="str">
        <f t="shared" si="23"/>
        <v>film &amp; video</v>
      </c>
      <c r="R232" s="13" t="str">
        <f t="shared" si="26"/>
        <v>drama</v>
      </c>
      <c r="S232" s="6">
        <f t="shared" si="24"/>
        <v>250</v>
      </c>
      <c r="T232" s="10">
        <f t="shared" si="25"/>
        <v>30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1">
        <f t="shared" si="21"/>
        <v>42371.75059027777</v>
      </c>
      <c r="L233" s="11">
        <f t="shared" si="22"/>
        <v>42341.75059027777</v>
      </c>
      <c r="M233" t="b">
        <v>0</v>
      </c>
      <c r="N233">
        <v>0</v>
      </c>
      <c r="O233" t="b">
        <v>0</v>
      </c>
      <c r="P233" s="8" t="s">
        <v>8266</v>
      </c>
      <c r="Q233" s="13" t="str">
        <f t="shared" si="23"/>
        <v>film &amp; video</v>
      </c>
      <c r="R233" s="13" t="str">
        <f t="shared" si="26"/>
        <v>drama</v>
      </c>
      <c r="S233" s="6" t="str">
        <f t="shared" si="24"/>
        <v>N/A</v>
      </c>
      <c r="T233" s="10" t="str">
        <f t="shared" si="25"/>
        <v>N/A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1">
        <f t="shared" si="21"/>
        <v>42062.617430555554</v>
      </c>
      <c r="L234" s="11">
        <f t="shared" si="22"/>
        <v>42032.617430555554</v>
      </c>
      <c r="M234" t="b">
        <v>0</v>
      </c>
      <c r="N234">
        <v>7</v>
      </c>
      <c r="O234" t="b">
        <v>0</v>
      </c>
      <c r="P234" s="8" t="s">
        <v>8266</v>
      </c>
      <c r="Q234" s="13" t="str">
        <f t="shared" si="23"/>
        <v>film &amp; video</v>
      </c>
      <c r="R234" s="13" t="str">
        <f t="shared" si="26"/>
        <v>drama</v>
      </c>
      <c r="S234" s="6">
        <f t="shared" si="24"/>
        <v>36.363636363636367</v>
      </c>
      <c r="T234" s="10">
        <f t="shared" si="25"/>
        <v>15.714285714285714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1">
        <f t="shared" si="21"/>
        <v>42642.703379629624</v>
      </c>
      <c r="L235" s="11">
        <f t="shared" si="22"/>
        <v>42612.703379629624</v>
      </c>
      <c r="M235" t="b">
        <v>0</v>
      </c>
      <c r="N235">
        <v>0</v>
      </c>
      <c r="O235" t="b">
        <v>0</v>
      </c>
      <c r="P235" s="8" t="s">
        <v>8266</v>
      </c>
      <c r="Q235" s="13" t="str">
        <f t="shared" si="23"/>
        <v>film &amp; video</v>
      </c>
      <c r="R235" s="13" t="str">
        <f t="shared" si="26"/>
        <v>drama</v>
      </c>
      <c r="S235" s="6" t="str">
        <f t="shared" si="24"/>
        <v>N/A</v>
      </c>
      <c r="T235" s="10" t="str">
        <f t="shared" si="25"/>
        <v>N/A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1">
        <f t="shared" si="21"/>
        <v>42175.82707175926</v>
      </c>
      <c r="L236" s="11">
        <f t="shared" si="22"/>
        <v>42135.82707175926</v>
      </c>
      <c r="M236" t="b">
        <v>0</v>
      </c>
      <c r="N236">
        <v>5</v>
      </c>
      <c r="O236" t="b">
        <v>0</v>
      </c>
      <c r="P236" s="8" t="s">
        <v>8266</v>
      </c>
      <c r="Q236" s="13" t="str">
        <f t="shared" si="23"/>
        <v>film &amp; video</v>
      </c>
      <c r="R236" s="13" t="str">
        <f t="shared" si="26"/>
        <v>drama</v>
      </c>
      <c r="S236" s="6">
        <f t="shared" si="24"/>
        <v>2.4937655860349128</v>
      </c>
      <c r="T236" s="10">
        <f t="shared" si="25"/>
        <v>80.2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1">
        <f t="shared" si="21"/>
        <v>42194.700196759259</v>
      </c>
      <c r="L237" s="11">
        <f t="shared" si="22"/>
        <v>42164.700196759259</v>
      </c>
      <c r="M237" t="b">
        <v>0</v>
      </c>
      <c r="N237">
        <v>0</v>
      </c>
      <c r="O237" t="b">
        <v>0</v>
      </c>
      <c r="P237" s="8" t="s">
        <v>8266</v>
      </c>
      <c r="Q237" s="13" t="str">
        <f t="shared" si="23"/>
        <v>film &amp; video</v>
      </c>
      <c r="R237" s="13" t="str">
        <f t="shared" si="26"/>
        <v>drama</v>
      </c>
      <c r="S237" s="6" t="str">
        <f t="shared" si="24"/>
        <v>N/A</v>
      </c>
      <c r="T237" s="10" t="str">
        <f t="shared" si="25"/>
        <v>N/A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1">
        <f t="shared" si="21"/>
        <v>42373.791666666664</v>
      </c>
      <c r="L238" s="11">
        <f t="shared" si="22"/>
        <v>42320.876145833332</v>
      </c>
      <c r="M238" t="b">
        <v>0</v>
      </c>
      <c r="N238">
        <v>0</v>
      </c>
      <c r="O238" t="b">
        <v>0</v>
      </c>
      <c r="P238" s="8" t="s">
        <v>8266</v>
      </c>
      <c r="Q238" s="13" t="str">
        <f t="shared" si="23"/>
        <v>film &amp; video</v>
      </c>
      <c r="R238" s="13" t="str">
        <f t="shared" si="26"/>
        <v>drama</v>
      </c>
      <c r="S238" s="6" t="str">
        <f t="shared" si="24"/>
        <v>N/A</v>
      </c>
      <c r="T238" s="10" t="str">
        <f t="shared" si="25"/>
        <v>N/A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1">
        <f t="shared" si="21"/>
        <v>42437.368854166663</v>
      </c>
      <c r="L239" s="11">
        <f t="shared" si="22"/>
        <v>42377.368854166663</v>
      </c>
      <c r="M239" t="b">
        <v>0</v>
      </c>
      <c r="N239">
        <v>1</v>
      </c>
      <c r="O239" t="b">
        <v>0</v>
      </c>
      <c r="P239" s="8" t="s">
        <v>8266</v>
      </c>
      <c r="Q239" s="13" t="str">
        <f t="shared" si="23"/>
        <v>film &amp; video</v>
      </c>
      <c r="R239" s="13" t="str">
        <f t="shared" si="26"/>
        <v>drama</v>
      </c>
      <c r="S239" s="6">
        <f t="shared" si="24"/>
        <v>300</v>
      </c>
      <c r="T239" s="10">
        <f t="shared" si="25"/>
        <v>50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1">
        <f t="shared" si="21"/>
        <v>42734.166666666664</v>
      </c>
      <c r="L240" s="11">
        <f t="shared" si="22"/>
        <v>42713.754166666666</v>
      </c>
      <c r="M240" t="b">
        <v>0</v>
      </c>
      <c r="N240">
        <v>0</v>
      </c>
      <c r="O240" t="b">
        <v>0</v>
      </c>
      <c r="P240" s="8" t="s">
        <v>8266</v>
      </c>
      <c r="Q240" s="13" t="str">
        <f t="shared" si="23"/>
        <v>film &amp; video</v>
      </c>
      <c r="R240" s="13" t="str">
        <f t="shared" si="26"/>
        <v>drama</v>
      </c>
      <c r="S240" s="6" t="str">
        <f t="shared" si="24"/>
        <v>N/A</v>
      </c>
      <c r="T240" s="10" t="str">
        <f t="shared" si="25"/>
        <v>N/A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1">
        <f t="shared" si="21"/>
        <v>42316.291666666664</v>
      </c>
      <c r="L241" s="11">
        <f t="shared" si="22"/>
        <v>42296.901967592588</v>
      </c>
      <c r="M241" t="b">
        <v>0</v>
      </c>
      <c r="N241">
        <v>5</v>
      </c>
      <c r="O241" t="b">
        <v>0</v>
      </c>
      <c r="P241" s="8" t="s">
        <v>8266</v>
      </c>
      <c r="Q241" s="13" t="str">
        <f t="shared" si="23"/>
        <v>film &amp; video</v>
      </c>
      <c r="R241" s="13" t="str">
        <f t="shared" si="26"/>
        <v>drama</v>
      </c>
      <c r="S241" s="6">
        <f t="shared" si="24"/>
        <v>4</v>
      </c>
      <c r="T241" s="10">
        <f t="shared" si="25"/>
        <v>50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1">
        <f t="shared" si="21"/>
        <v>41399.500127314815</v>
      </c>
      <c r="L242" s="11">
        <f t="shared" si="22"/>
        <v>41354.500127314815</v>
      </c>
      <c r="M242" t="b">
        <v>1</v>
      </c>
      <c r="N242">
        <v>137</v>
      </c>
      <c r="O242" t="b">
        <v>1</v>
      </c>
      <c r="P242" s="8" t="s">
        <v>8267</v>
      </c>
      <c r="Q242" s="13" t="str">
        <f t="shared" si="23"/>
        <v>film &amp; video</v>
      </c>
      <c r="R242" s="13" t="str">
        <f t="shared" si="26"/>
        <v>documentary</v>
      </c>
      <c r="S242" s="6">
        <f t="shared" si="24"/>
        <v>0.9290733051225385</v>
      </c>
      <c r="T242" s="10">
        <f t="shared" si="25"/>
        <v>117.84759124087591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1">
        <f t="shared" si="21"/>
        <v>41994.489629629628</v>
      </c>
      <c r="L243" s="11">
        <f t="shared" si="22"/>
        <v>41949.489629629628</v>
      </c>
      <c r="M243" t="b">
        <v>1</v>
      </c>
      <c r="N243">
        <v>376</v>
      </c>
      <c r="O243" t="b">
        <v>1</v>
      </c>
      <c r="P243" s="8" t="s">
        <v>8267</v>
      </c>
      <c r="Q243" s="13" t="str">
        <f t="shared" si="23"/>
        <v>film &amp; video</v>
      </c>
      <c r="R243" s="13" t="str">
        <f t="shared" si="26"/>
        <v>documentary</v>
      </c>
      <c r="S243" s="6">
        <f t="shared" si="24"/>
        <v>0.8878048780487805</v>
      </c>
      <c r="T243" s="10">
        <f t="shared" si="25"/>
        <v>109.04255319148936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1">
        <f t="shared" si="21"/>
        <v>40897.28460648148</v>
      </c>
      <c r="L244" s="11">
        <f t="shared" si="22"/>
        <v>40862.28460648148</v>
      </c>
      <c r="M244" t="b">
        <v>1</v>
      </c>
      <c r="N244">
        <v>202</v>
      </c>
      <c r="O244" t="b">
        <v>1</v>
      </c>
      <c r="P244" s="8" t="s">
        <v>8267</v>
      </c>
      <c r="Q244" s="13" t="str">
        <f t="shared" si="23"/>
        <v>film &amp; video</v>
      </c>
      <c r="R244" s="13" t="str">
        <f t="shared" si="26"/>
        <v>documentary</v>
      </c>
      <c r="S244" s="6">
        <f t="shared" si="24"/>
        <v>0.88135593220338981</v>
      </c>
      <c r="T244" s="10">
        <f t="shared" si="25"/>
        <v>73.019801980198025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1">
        <f t="shared" si="21"/>
        <v>41691.839166666665</v>
      </c>
      <c r="L245" s="11">
        <f t="shared" si="22"/>
        <v>41661.839166666665</v>
      </c>
      <c r="M245" t="b">
        <v>1</v>
      </c>
      <c r="N245">
        <v>328</v>
      </c>
      <c r="O245" t="b">
        <v>1</v>
      </c>
      <c r="P245" s="8" t="s">
        <v>8267</v>
      </c>
      <c r="Q245" s="13" t="str">
        <f t="shared" si="23"/>
        <v>film &amp; video</v>
      </c>
      <c r="R245" s="13" t="str">
        <f t="shared" si="26"/>
        <v>documentary</v>
      </c>
      <c r="S245" s="6">
        <f t="shared" si="24"/>
        <v>0.97473487211478482</v>
      </c>
      <c r="T245" s="10">
        <f t="shared" si="25"/>
        <v>78.195121951219505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1">
        <f t="shared" si="21"/>
        <v>40253.087500000001</v>
      </c>
      <c r="L246" s="11">
        <f t="shared" si="22"/>
        <v>40213.115266203698</v>
      </c>
      <c r="M246" t="b">
        <v>1</v>
      </c>
      <c r="N246">
        <v>84</v>
      </c>
      <c r="O246" t="b">
        <v>1</v>
      </c>
      <c r="P246" s="8" t="s">
        <v>8267</v>
      </c>
      <c r="Q246" s="13" t="str">
        <f t="shared" si="23"/>
        <v>film &amp; video</v>
      </c>
      <c r="R246" s="13" t="str">
        <f t="shared" si="26"/>
        <v>documentary</v>
      </c>
      <c r="S246" s="6">
        <f t="shared" si="24"/>
        <v>0.87906567876428476</v>
      </c>
      <c r="T246" s="10">
        <f t="shared" si="25"/>
        <v>47.398809523809526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1">
        <f t="shared" si="21"/>
        <v>41136.844733796293</v>
      </c>
      <c r="L247" s="11">
        <f t="shared" si="22"/>
        <v>41106.844733796293</v>
      </c>
      <c r="M247" t="b">
        <v>1</v>
      </c>
      <c r="N247">
        <v>96</v>
      </c>
      <c r="O247" t="b">
        <v>1</v>
      </c>
      <c r="P247" s="8" t="s">
        <v>8267</v>
      </c>
      <c r="Q247" s="13" t="str">
        <f t="shared" si="23"/>
        <v>film &amp; video</v>
      </c>
      <c r="R247" s="13" t="str">
        <f t="shared" si="26"/>
        <v>documentary</v>
      </c>
      <c r="S247" s="6">
        <f t="shared" si="24"/>
        <v>0.96413420748168144</v>
      </c>
      <c r="T247" s="10">
        <f t="shared" si="25"/>
        <v>54.020833333333336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1">
        <f t="shared" si="21"/>
        <v>40530.196817129625</v>
      </c>
      <c r="L248" s="11">
        <f t="shared" si="22"/>
        <v>40480.155150462961</v>
      </c>
      <c r="M248" t="b">
        <v>1</v>
      </c>
      <c r="N248">
        <v>223</v>
      </c>
      <c r="O248" t="b">
        <v>1</v>
      </c>
      <c r="P248" s="8" t="s">
        <v>8267</v>
      </c>
      <c r="Q248" s="13" t="str">
        <f t="shared" si="23"/>
        <v>film &amp; video</v>
      </c>
      <c r="R248" s="13" t="str">
        <f t="shared" si="26"/>
        <v>documentary</v>
      </c>
      <c r="S248" s="6">
        <f t="shared" si="24"/>
        <v>0.32737510639690959</v>
      </c>
      <c r="T248" s="10">
        <f t="shared" si="25"/>
        <v>68.488789237668158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1">
        <f t="shared" si="21"/>
        <v>40466.943749999999</v>
      </c>
      <c r="L249" s="11">
        <f t="shared" si="22"/>
        <v>40430.395995370367</v>
      </c>
      <c r="M249" t="b">
        <v>1</v>
      </c>
      <c r="N249">
        <v>62</v>
      </c>
      <c r="O249" t="b">
        <v>1</v>
      </c>
      <c r="P249" s="8" t="s">
        <v>8267</v>
      </c>
      <c r="Q249" s="13" t="str">
        <f t="shared" si="23"/>
        <v>film &amp; video</v>
      </c>
      <c r="R249" s="13" t="str">
        <f t="shared" si="26"/>
        <v>documentary</v>
      </c>
      <c r="S249" s="6">
        <f t="shared" si="24"/>
        <v>0.74571215510812827</v>
      </c>
      <c r="T249" s="10">
        <f t="shared" si="25"/>
        <v>108.14516129032258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1">
        <f t="shared" si="21"/>
        <v>40915.566076388888</v>
      </c>
      <c r="L250" s="11">
        <f t="shared" si="22"/>
        <v>40870.566076388888</v>
      </c>
      <c r="M250" t="b">
        <v>1</v>
      </c>
      <c r="N250">
        <v>146</v>
      </c>
      <c r="O250" t="b">
        <v>1</v>
      </c>
      <c r="P250" s="8" t="s">
        <v>8267</v>
      </c>
      <c r="Q250" s="13" t="str">
        <f t="shared" si="23"/>
        <v>film &amp; video</v>
      </c>
      <c r="R250" s="13" t="str">
        <f t="shared" si="26"/>
        <v>documentary</v>
      </c>
      <c r="S250" s="6">
        <f t="shared" si="24"/>
        <v>0.98684592432633256</v>
      </c>
      <c r="T250" s="10">
        <f t="shared" si="25"/>
        <v>589.95205479452056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1">
        <f t="shared" si="21"/>
        <v>40412.527777777774</v>
      </c>
      <c r="L251" s="11">
        <f t="shared" si="22"/>
        <v>40332.715509259258</v>
      </c>
      <c r="M251" t="b">
        <v>1</v>
      </c>
      <c r="N251">
        <v>235</v>
      </c>
      <c r="O251" t="b">
        <v>1</v>
      </c>
      <c r="P251" s="8" t="s">
        <v>8267</v>
      </c>
      <c r="Q251" s="13" t="str">
        <f t="shared" si="23"/>
        <v>film &amp; video</v>
      </c>
      <c r="R251" s="13" t="str">
        <f t="shared" si="26"/>
        <v>documentary</v>
      </c>
      <c r="S251" s="6">
        <f t="shared" si="24"/>
        <v>0.88558271342543393</v>
      </c>
      <c r="T251" s="10">
        <f t="shared" si="25"/>
        <v>48.051063829787232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1">
        <f t="shared" si="21"/>
        <v>41431.357534722221</v>
      </c>
      <c r="L252" s="11">
        <f t="shared" si="22"/>
        <v>41401.357534722221</v>
      </c>
      <c r="M252" t="b">
        <v>1</v>
      </c>
      <c r="N252">
        <v>437</v>
      </c>
      <c r="O252" t="b">
        <v>1</v>
      </c>
      <c r="P252" s="8" t="s">
        <v>8267</v>
      </c>
      <c r="Q252" s="13" t="str">
        <f t="shared" si="23"/>
        <v>film &amp; video</v>
      </c>
      <c r="R252" s="13" t="str">
        <f t="shared" si="26"/>
        <v>documentary</v>
      </c>
      <c r="S252" s="6">
        <f t="shared" si="24"/>
        <v>0.94711917916337807</v>
      </c>
      <c r="T252" s="10">
        <f t="shared" si="25"/>
        <v>72.482837528604122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1">
        <f t="shared" si="21"/>
        <v>41045.583333333328</v>
      </c>
      <c r="L253" s="11">
        <f t="shared" si="22"/>
        <v>41013.579236111109</v>
      </c>
      <c r="M253" t="b">
        <v>1</v>
      </c>
      <c r="N253">
        <v>77</v>
      </c>
      <c r="O253" t="b">
        <v>1</v>
      </c>
      <c r="P253" s="8" t="s">
        <v>8267</v>
      </c>
      <c r="Q253" s="13" t="str">
        <f t="shared" si="23"/>
        <v>film &amp; video</v>
      </c>
      <c r="R253" s="13" t="str">
        <f t="shared" si="26"/>
        <v>documentary</v>
      </c>
      <c r="S253" s="6">
        <f t="shared" si="24"/>
        <v>0.79635949943117179</v>
      </c>
      <c r="T253" s="10">
        <f t="shared" si="25"/>
        <v>57.077922077922075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1">
        <f t="shared" si="21"/>
        <v>40329.957638888889</v>
      </c>
      <c r="L254" s="11">
        <f t="shared" si="22"/>
        <v>40266.454374999994</v>
      </c>
      <c r="M254" t="b">
        <v>1</v>
      </c>
      <c r="N254">
        <v>108</v>
      </c>
      <c r="O254" t="b">
        <v>1</v>
      </c>
      <c r="P254" s="8" t="s">
        <v>8267</v>
      </c>
      <c r="Q254" s="13" t="str">
        <f t="shared" si="23"/>
        <v>film &amp; video</v>
      </c>
      <c r="R254" s="13" t="str">
        <f t="shared" si="26"/>
        <v>documentary</v>
      </c>
      <c r="S254" s="6">
        <f t="shared" si="24"/>
        <v>0.54182921543129603</v>
      </c>
      <c r="T254" s="10">
        <f t="shared" si="25"/>
        <v>85.444444444444443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1">
        <f t="shared" si="21"/>
        <v>40954.44253472222</v>
      </c>
      <c r="L255" s="11">
        <f t="shared" si="22"/>
        <v>40924.44253472222</v>
      </c>
      <c r="M255" t="b">
        <v>1</v>
      </c>
      <c r="N255">
        <v>7</v>
      </c>
      <c r="O255" t="b">
        <v>1</v>
      </c>
      <c r="P255" s="8" t="s">
        <v>8267</v>
      </c>
      <c r="Q255" s="13" t="str">
        <f t="shared" si="23"/>
        <v>film &amp; video</v>
      </c>
      <c r="R255" s="13" t="str">
        <f t="shared" si="26"/>
        <v>documentary</v>
      </c>
      <c r="S255" s="6">
        <f t="shared" si="24"/>
        <v>0.99272005294506949</v>
      </c>
      <c r="T255" s="10">
        <f t="shared" si="25"/>
        <v>215.85714285714286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1">
        <f t="shared" si="21"/>
        <v>42293.874999999993</v>
      </c>
      <c r="L256" s="11">
        <f t="shared" si="22"/>
        <v>42263.744328703702</v>
      </c>
      <c r="M256" t="b">
        <v>1</v>
      </c>
      <c r="N256">
        <v>314</v>
      </c>
      <c r="O256" t="b">
        <v>1</v>
      </c>
      <c r="P256" s="8" t="s">
        <v>8267</v>
      </c>
      <c r="Q256" s="13" t="str">
        <f t="shared" si="23"/>
        <v>film &amp; video</v>
      </c>
      <c r="R256" s="13" t="str">
        <f t="shared" si="26"/>
        <v>documentary</v>
      </c>
      <c r="S256" s="6">
        <f t="shared" si="24"/>
        <v>0.85508637441239532</v>
      </c>
      <c r="T256" s="10">
        <f t="shared" si="25"/>
        <v>89.38643312101911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1">
        <f t="shared" si="21"/>
        <v>40618.276412037034</v>
      </c>
      <c r="L257" s="11">
        <f t="shared" si="22"/>
        <v>40588.318078703705</v>
      </c>
      <c r="M257" t="b">
        <v>1</v>
      </c>
      <c r="N257">
        <v>188</v>
      </c>
      <c r="O257" t="b">
        <v>1</v>
      </c>
      <c r="P257" s="8" t="s">
        <v>8267</v>
      </c>
      <c r="Q257" s="13" t="str">
        <f t="shared" si="23"/>
        <v>film &amp; video</v>
      </c>
      <c r="R257" s="13" t="str">
        <f t="shared" si="26"/>
        <v>documentary</v>
      </c>
      <c r="S257" s="6">
        <f t="shared" si="24"/>
        <v>0.93691515998997499</v>
      </c>
      <c r="T257" s="10">
        <f t="shared" si="25"/>
        <v>45.418404255319146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1">
        <f t="shared" si="21"/>
        <v>41349.560960648145</v>
      </c>
      <c r="L258" s="11">
        <f t="shared" si="22"/>
        <v>41319.560960648145</v>
      </c>
      <c r="M258" t="b">
        <v>1</v>
      </c>
      <c r="N258">
        <v>275</v>
      </c>
      <c r="O258" t="b">
        <v>1</v>
      </c>
      <c r="P258" s="8" t="s">
        <v>8267</v>
      </c>
      <c r="Q258" s="13" t="str">
        <f t="shared" si="23"/>
        <v>film &amp; video</v>
      </c>
      <c r="R258" s="13" t="str">
        <f t="shared" si="26"/>
        <v>documentary</v>
      </c>
      <c r="S258" s="6">
        <f t="shared" si="24"/>
        <v>0.71890726096333568</v>
      </c>
      <c r="T258" s="10">
        <f t="shared" si="25"/>
        <v>65.756363636363631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1">
        <f t="shared" ref="K259:K322" si="27">(I259/86400)+25569+(-5/24)</f>
        <v>42509.418541666666</v>
      </c>
      <c r="L259" s="11">
        <f t="shared" ref="L259:L322" si="28">(J259/86400)+25569+(-5/24)</f>
        <v>42479.418541666666</v>
      </c>
      <c r="M259" t="b">
        <v>1</v>
      </c>
      <c r="N259">
        <v>560</v>
      </c>
      <c r="O259" t="b">
        <v>1</v>
      </c>
      <c r="P259" s="8" t="s">
        <v>8267</v>
      </c>
      <c r="Q259" s="13" t="str">
        <f t="shared" ref="Q259:Q322" si="29">LEFT(P259, SEARCH("/", P259)-1)</f>
        <v>film &amp; video</v>
      </c>
      <c r="R259" s="13" t="str">
        <f t="shared" si="26"/>
        <v>documentary</v>
      </c>
      <c r="S259" s="6">
        <f t="shared" ref="S259:S322" si="30">IFERROR(D259/E259,"N/A")</f>
        <v>0.93697454133088409</v>
      </c>
      <c r="T259" s="10">
        <f t="shared" ref="T259:T322" si="31">IFERROR(E259/N259,"N/A")</f>
        <v>66.70405357142856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1">
        <f t="shared" si="27"/>
        <v>40711.843356481477</v>
      </c>
      <c r="L260" s="11">
        <f t="shared" si="28"/>
        <v>40681.843356481477</v>
      </c>
      <c r="M260" t="b">
        <v>1</v>
      </c>
      <c r="N260">
        <v>688</v>
      </c>
      <c r="O260" t="b">
        <v>1</v>
      </c>
      <c r="P260" s="8" t="s">
        <v>8267</v>
      </c>
      <c r="Q260" s="13" t="str">
        <f t="shared" si="29"/>
        <v>film &amp; video</v>
      </c>
      <c r="R260" s="13" t="str">
        <f t="shared" ref="R260:R323" si="32">MID(P260,14,15)</f>
        <v>documentary</v>
      </c>
      <c r="S260" s="6">
        <f t="shared" si="30"/>
        <v>0.52317672909908963</v>
      </c>
      <c r="T260" s="10">
        <f t="shared" si="31"/>
        <v>83.345930232558146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1">
        <f t="shared" si="27"/>
        <v>42102.529733796291</v>
      </c>
      <c r="L261" s="11">
        <f t="shared" si="28"/>
        <v>42072.529733796291</v>
      </c>
      <c r="M261" t="b">
        <v>1</v>
      </c>
      <c r="N261">
        <v>942</v>
      </c>
      <c r="O261" t="b">
        <v>1</v>
      </c>
      <c r="P261" s="8" t="s">
        <v>8267</v>
      </c>
      <c r="Q261" s="13" t="str">
        <f t="shared" si="29"/>
        <v>film &amp; video</v>
      </c>
      <c r="R261" s="13" t="str">
        <f t="shared" si="32"/>
        <v>documentary</v>
      </c>
      <c r="S261" s="6">
        <f t="shared" si="30"/>
        <v>0.75793236858311719</v>
      </c>
      <c r="T261" s="10">
        <f t="shared" si="31"/>
        <v>105.04609341825902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1">
        <f t="shared" si="27"/>
        <v>40376.207638888889</v>
      </c>
      <c r="L262" s="11">
        <f t="shared" si="28"/>
        <v>40330.547210648147</v>
      </c>
      <c r="M262" t="b">
        <v>1</v>
      </c>
      <c r="N262">
        <v>88</v>
      </c>
      <c r="O262" t="b">
        <v>1</v>
      </c>
      <c r="P262" s="8" t="s">
        <v>8267</v>
      </c>
      <c r="Q262" s="13" t="str">
        <f t="shared" si="29"/>
        <v>film &amp; video</v>
      </c>
      <c r="R262" s="13" t="str">
        <f t="shared" si="32"/>
        <v>documentary</v>
      </c>
      <c r="S262" s="6">
        <f t="shared" si="30"/>
        <v>0.93984962406015038</v>
      </c>
      <c r="T262" s="10">
        <f t="shared" si="31"/>
        <v>120.90909090909091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1">
        <f t="shared" si="27"/>
        <v>41067.413194444445</v>
      </c>
      <c r="L263" s="11">
        <f t="shared" si="28"/>
        <v>41017.677129629628</v>
      </c>
      <c r="M263" t="b">
        <v>1</v>
      </c>
      <c r="N263">
        <v>220</v>
      </c>
      <c r="O263" t="b">
        <v>1</v>
      </c>
      <c r="P263" s="8" t="s">
        <v>8267</v>
      </c>
      <c r="Q263" s="13" t="str">
        <f t="shared" si="29"/>
        <v>film &amp; video</v>
      </c>
      <c r="R263" s="13" t="str">
        <f t="shared" si="32"/>
        <v>documentary</v>
      </c>
      <c r="S263" s="6">
        <f t="shared" si="30"/>
        <v>0.93109869646182497</v>
      </c>
      <c r="T263" s="10">
        <f t="shared" si="31"/>
        <v>97.63636363636364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1">
        <f t="shared" si="27"/>
        <v>40600.039675925924</v>
      </c>
      <c r="L264" s="11">
        <f t="shared" si="28"/>
        <v>40555.039675925924</v>
      </c>
      <c r="M264" t="b">
        <v>1</v>
      </c>
      <c r="N264">
        <v>145</v>
      </c>
      <c r="O264" t="b">
        <v>1</v>
      </c>
      <c r="P264" s="8" t="s">
        <v>8267</v>
      </c>
      <c r="Q264" s="13" t="str">
        <f t="shared" si="29"/>
        <v>film &amp; video</v>
      </c>
      <c r="R264" s="13" t="str">
        <f t="shared" si="32"/>
        <v>documentary</v>
      </c>
      <c r="S264" s="6">
        <f t="shared" si="30"/>
        <v>0.41666666666666669</v>
      </c>
      <c r="T264" s="10">
        <f t="shared" si="31"/>
        <v>41.379310344827587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1">
        <f t="shared" si="27"/>
        <v>41179.746458333328</v>
      </c>
      <c r="L265" s="11">
        <f t="shared" si="28"/>
        <v>41149.746458333328</v>
      </c>
      <c r="M265" t="b">
        <v>1</v>
      </c>
      <c r="N265">
        <v>963</v>
      </c>
      <c r="O265" t="b">
        <v>1</v>
      </c>
      <c r="P265" s="8" t="s">
        <v>8267</v>
      </c>
      <c r="Q265" s="13" t="str">
        <f t="shared" si="29"/>
        <v>film &amp; video</v>
      </c>
      <c r="R265" s="13" t="str">
        <f t="shared" si="32"/>
        <v>documentary</v>
      </c>
      <c r="S265" s="6">
        <f t="shared" si="30"/>
        <v>0.84687572302014846</v>
      </c>
      <c r="T265" s="10">
        <f t="shared" si="31"/>
        <v>30.654485981308412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1">
        <f t="shared" si="27"/>
        <v>41040.411979166667</v>
      </c>
      <c r="L266" s="11">
        <f t="shared" si="28"/>
        <v>41010.411979166667</v>
      </c>
      <c r="M266" t="b">
        <v>1</v>
      </c>
      <c r="N266">
        <v>91</v>
      </c>
      <c r="O266" t="b">
        <v>1</v>
      </c>
      <c r="P266" s="8" t="s">
        <v>8267</v>
      </c>
      <c r="Q266" s="13" t="str">
        <f t="shared" si="29"/>
        <v>film &amp; video</v>
      </c>
      <c r="R266" s="13" t="str">
        <f t="shared" si="32"/>
        <v>documentary</v>
      </c>
      <c r="S266" s="6">
        <f t="shared" si="30"/>
        <v>0.84602368866328259</v>
      </c>
      <c r="T266" s="10">
        <f t="shared" si="31"/>
        <v>64.945054945054949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1">
        <f t="shared" si="27"/>
        <v>40308.636111111111</v>
      </c>
      <c r="L267" s="11">
        <f t="shared" si="28"/>
        <v>40267.03738425926</v>
      </c>
      <c r="M267" t="b">
        <v>1</v>
      </c>
      <c r="N267">
        <v>58</v>
      </c>
      <c r="O267" t="b">
        <v>1</v>
      </c>
      <c r="P267" s="8" t="s">
        <v>8267</v>
      </c>
      <c r="Q267" s="13" t="str">
        <f t="shared" si="29"/>
        <v>film &amp; video</v>
      </c>
      <c r="R267" s="13" t="str">
        <f t="shared" si="32"/>
        <v>documentary</v>
      </c>
      <c r="S267" s="6">
        <f t="shared" si="30"/>
        <v>0.90009000900090008</v>
      </c>
      <c r="T267" s="10">
        <f t="shared" si="31"/>
        <v>95.775862068965523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1">
        <f t="shared" si="27"/>
        <v>40290.95208333333</v>
      </c>
      <c r="L268" s="11">
        <f t="shared" si="28"/>
        <v>40204.966516203705</v>
      </c>
      <c r="M268" t="b">
        <v>1</v>
      </c>
      <c r="N268">
        <v>36</v>
      </c>
      <c r="O268" t="b">
        <v>1</v>
      </c>
      <c r="P268" s="8" t="s">
        <v>8267</v>
      </c>
      <c r="Q268" s="13" t="str">
        <f t="shared" si="29"/>
        <v>film &amp; video</v>
      </c>
      <c r="R268" s="13" t="str">
        <f t="shared" si="32"/>
        <v>documentary</v>
      </c>
      <c r="S268" s="6">
        <f t="shared" si="30"/>
        <v>0.6872852233676976</v>
      </c>
      <c r="T268" s="10">
        <f t="shared" si="31"/>
        <v>40.416666666666664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1">
        <f t="shared" si="27"/>
        <v>41815.244201388887</v>
      </c>
      <c r="L269" s="11">
        <f t="shared" si="28"/>
        <v>41785.244201388887</v>
      </c>
      <c r="M269" t="b">
        <v>1</v>
      </c>
      <c r="N269">
        <v>165</v>
      </c>
      <c r="O269" t="b">
        <v>1</v>
      </c>
      <c r="P269" s="8" t="s">
        <v>8267</v>
      </c>
      <c r="Q269" s="13" t="str">
        <f t="shared" si="29"/>
        <v>film &amp; video</v>
      </c>
      <c r="R269" s="13" t="str">
        <f t="shared" si="32"/>
        <v>documentary</v>
      </c>
      <c r="S269" s="6">
        <f t="shared" si="30"/>
        <v>0.75971197275217806</v>
      </c>
      <c r="T269" s="10">
        <f t="shared" si="31"/>
        <v>78.578424242424248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1">
        <f t="shared" si="27"/>
        <v>40853.985856481479</v>
      </c>
      <c r="L270" s="11">
        <f t="shared" si="28"/>
        <v>40808.944189814814</v>
      </c>
      <c r="M270" t="b">
        <v>1</v>
      </c>
      <c r="N270">
        <v>111</v>
      </c>
      <c r="O270" t="b">
        <v>1</v>
      </c>
      <c r="P270" s="8" t="s">
        <v>8267</v>
      </c>
      <c r="Q270" s="13" t="str">
        <f t="shared" si="29"/>
        <v>film &amp; video</v>
      </c>
      <c r="R270" s="13" t="str">
        <f t="shared" si="32"/>
        <v>documentary</v>
      </c>
      <c r="S270" s="6">
        <f t="shared" si="30"/>
        <v>0.89766606822262118</v>
      </c>
      <c r="T270" s="10">
        <f t="shared" si="31"/>
        <v>50.18018018018018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1">
        <f t="shared" si="27"/>
        <v>42787.988680555551</v>
      </c>
      <c r="L271" s="11">
        <f t="shared" si="28"/>
        <v>42757.988680555551</v>
      </c>
      <c r="M271" t="b">
        <v>1</v>
      </c>
      <c r="N271">
        <v>1596</v>
      </c>
      <c r="O271" t="b">
        <v>1</v>
      </c>
      <c r="P271" s="8" t="s">
        <v>8267</v>
      </c>
      <c r="Q271" s="13" t="str">
        <f t="shared" si="29"/>
        <v>film &amp; video</v>
      </c>
      <c r="R271" s="13" t="str">
        <f t="shared" si="32"/>
        <v>documentary</v>
      </c>
      <c r="S271" s="6">
        <f t="shared" si="30"/>
        <v>0.67919200873549601</v>
      </c>
      <c r="T271" s="10">
        <f t="shared" si="31"/>
        <v>92.251735588972423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1">
        <f t="shared" si="27"/>
        <v>40687.958333333328</v>
      </c>
      <c r="L272" s="11">
        <f t="shared" si="28"/>
        <v>40637.658217592594</v>
      </c>
      <c r="M272" t="b">
        <v>1</v>
      </c>
      <c r="N272">
        <v>61</v>
      </c>
      <c r="O272" t="b">
        <v>1</v>
      </c>
      <c r="P272" s="8" t="s">
        <v>8267</v>
      </c>
      <c r="Q272" s="13" t="str">
        <f t="shared" si="29"/>
        <v>film &amp; video</v>
      </c>
      <c r="R272" s="13" t="str">
        <f t="shared" si="32"/>
        <v>documentary</v>
      </c>
      <c r="S272" s="6">
        <f t="shared" si="30"/>
        <v>0.65527065527065531</v>
      </c>
      <c r="T272" s="10">
        <f t="shared" si="31"/>
        <v>57.540983606557376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1">
        <f t="shared" si="27"/>
        <v>41641.125</v>
      </c>
      <c r="L273" s="11">
        <f t="shared" si="28"/>
        <v>41611.891909722217</v>
      </c>
      <c r="M273" t="b">
        <v>1</v>
      </c>
      <c r="N273">
        <v>287</v>
      </c>
      <c r="O273" t="b">
        <v>1</v>
      </c>
      <c r="P273" s="8" t="s">
        <v>8267</v>
      </c>
      <c r="Q273" s="13" t="str">
        <f t="shared" si="29"/>
        <v>film &amp; video</v>
      </c>
      <c r="R273" s="13" t="str">
        <f t="shared" si="32"/>
        <v>documentary</v>
      </c>
      <c r="S273" s="6">
        <f t="shared" si="30"/>
        <v>0.95529231944975157</v>
      </c>
      <c r="T273" s="10">
        <f t="shared" si="31"/>
        <v>109.42160278745645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1">
        <f t="shared" si="27"/>
        <v>40296.575694444444</v>
      </c>
      <c r="L274" s="11">
        <f t="shared" si="28"/>
        <v>40235.692025462959</v>
      </c>
      <c r="M274" t="b">
        <v>1</v>
      </c>
      <c r="N274">
        <v>65</v>
      </c>
      <c r="O274" t="b">
        <v>1</v>
      </c>
      <c r="P274" s="8" t="s">
        <v>8267</v>
      </c>
      <c r="Q274" s="13" t="str">
        <f t="shared" si="29"/>
        <v>film &amp; video</v>
      </c>
      <c r="R274" s="13" t="str">
        <f t="shared" si="32"/>
        <v>documentary</v>
      </c>
      <c r="S274" s="6">
        <f t="shared" si="30"/>
        <v>0.56359090063704553</v>
      </c>
      <c r="T274" s="10">
        <f t="shared" si="31"/>
        <v>81.892461538461546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1">
        <f t="shared" si="27"/>
        <v>40727.29011574074</v>
      </c>
      <c r="L275" s="11">
        <f t="shared" si="28"/>
        <v>40697.29011574074</v>
      </c>
      <c r="M275" t="b">
        <v>1</v>
      </c>
      <c r="N275">
        <v>118</v>
      </c>
      <c r="O275" t="b">
        <v>1</v>
      </c>
      <c r="P275" s="8" t="s">
        <v>8267</v>
      </c>
      <c r="Q275" s="13" t="str">
        <f t="shared" si="29"/>
        <v>film &amp; video</v>
      </c>
      <c r="R275" s="13" t="str">
        <f t="shared" si="32"/>
        <v>documentary</v>
      </c>
      <c r="S275" s="6">
        <f t="shared" si="30"/>
        <v>0.92785207811029935</v>
      </c>
      <c r="T275" s="10">
        <f t="shared" si="31"/>
        <v>45.667711864406776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1">
        <f t="shared" si="27"/>
        <v>41004.082638888889</v>
      </c>
      <c r="L276" s="11">
        <f t="shared" si="28"/>
        <v>40969.704039351847</v>
      </c>
      <c r="M276" t="b">
        <v>1</v>
      </c>
      <c r="N276">
        <v>113</v>
      </c>
      <c r="O276" t="b">
        <v>1</v>
      </c>
      <c r="P276" s="8" t="s">
        <v>8267</v>
      </c>
      <c r="Q276" s="13" t="str">
        <f t="shared" si="29"/>
        <v>film &amp; video</v>
      </c>
      <c r="R276" s="13" t="str">
        <f t="shared" si="32"/>
        <v>documentary</v>
      </c>
      <c r="S276" s="6">
        <f t="shared" si="30"/>
        <v>0.64102564102564108</v>
      </c>
      <c r="T276" s="10">
        <f t="shared" si="31"/>
        <v>55.221238938053098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1">
        <f t="shared" si="27"/>
        <v>41222.865347222221</v>
      </c>
      <c r="L277" s="11">
        <f t="shared" si="28"/>
        <v>41192.823680555557</v>
      </c>
      <c r="M277" t="b">
        <v>1</v>
      </c>
      <c r="N277">
        <v>332</v>
      </c>
      <c r="O277" t="b">
        <v>1</v>
      </c>
      <c r="P277" s="8" t="s">
        <v>8267</v>
      </c>
      <c r="Q277" s="13" t="str">
        <f t="shared" si="29"/>
        <v>film &amp; video</v>
      </c>
      <c r="R277" s="13" t="str">
        <f t="shared" si="32"/>
        <v>documentary</v>
      </c>
      <c r="S277" s="6">
        <f t="shared" si="30"/>
        <v>0.9225517782185525</v>
      </c>
      <c r="T277" s="10">
        <f t="shared" si="31"/>
        <v>65.298192771084331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1">
        <f t="shared" si="27"/>
        <v>41026.831874999996</v>
      </c>
      <c r="L278" s="11">
        <f t="shared" si="28"/>
        <v>40966.873541666668</v>
      </c>
      <c r="M278" t="b">
        <v>1</v>
      </c>
      <c r="N278">
        <v>62</v>
      </c>
      <c r="O278" t="b">
        <v>1</v>
      </c>
      <c r="P278" s="8" t="s">
        <v>8267</v>
      </c>
      <c r="Q278" s="13" t="str">
        <f t="shared" si="29"/>
        <v>film &amp; video</v>
      </c>
      <c r="R278" s="13" t="str">
        <f t="shared" si="32"/>
        <v>documentary</v>
      </c>
      <c r="S278" s="6">
        <f t="shared" si="30"/>
        <v>0.6775067750677507</v>
      </c>
      <c r="T278" s="10">
        <f t="shared" si="31"/>
        <v>95.225806451612897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1">
        <f t="shared" si="27"/>
        <v>42147.68309027778</v>
      </c>
      <c r="L279" s="11">
        <f t="shared" si="28"/>
        <v>42117.68309027778</v>
      </c>
      <c r="M279" t="b">
        <v>1</v>
      </c>
      <c r="N279">
        <v>951</v>
      </c>
      <c r="O279" t="b">
        <v>1</v>
      </c>
      <c r="P279" s="8" t="s">
        <v>8267</v>
      </c>
      <c r="Q279" s="13" t="str">
        <f t="shared" si="29"/>
        <v>film &amp; video</v>
      </c>
      <c r="R279" s="13" t="str">
        <f t="shared" si="32"/>
        <v>documentary</v>
      </c>
      <c r="S279" s="6">
        <f t="shared" si="30"/>
        <v>0.90594859787032389</v>
      </c>
      <c r="T279" s="10">
        <f t="shared" si="31"/>
        <v>75.444794952681391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1">
        <f t="shared" si="27"/>
        <v>41193.832627314812</v>
      </c>
      <c r="L280" s="11">
        <f t="shared" si="28"/>
        <v>41163.832627314812</v>
      </c>
      <c r="M280" t="b">
        <v>1</v>
      </c>
      <c r="N280">
        <v>415</v>
      </c>
      <c r="O280" t="b">
        <v>1</v>
      </c>
      <c r="P280" s="8" t="s">
        <v>8267</v>
      </c>
      <c r="Q280" s="13" t="str">
        <f t="shared" si="29"/>
        <v>film &amp; video</v>
      </c>
      <c r="R280" s="13" t="str">
        <f t="shared" si="32"/>
        <v>documentary</v>
      </c>
      <c r="S280" s="6">
        <f t="shared" si="30"/>
        <v>0.66512292457013356</v>
      </c>
      <c r="T280" s="10">
        <f t="shared" si="31"/>
        <v>97.816867469879512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1">
        <f t="shared" si="27"/>
        <v>42792.875694444439</v>
      </c>
      <c r="L281" s="11">
        <f t="shared" si="28"/>
        <v>42759.035833333335</v>
      </c>
      <c r="M281" t="b">
        <v>1</v>
      </c>
      <c r="N281">
        <v>305</v>
      </c>
      <c r="O281" t="b">
        <v>1</v>
      </c>
      <c r="P281" s="8" t="s">
        <v>8267</v>
      </c>
      <c r="Q281" s="13" t="str">
        <f t="shared" si="29"/>
        <v>film &amp; video</v>
      </c>
      <c r="R281" s="13" t="str">
        <f t="shared" si="32"/>
        <v>documentary</v>
      </c>
      <c r="S281" s="6">
        <f t="shared" si="30"/>
        <v>0.63565398138132101</v>
      </c>
      <c r="T281" s="10">
        <f t="shared" si="31"/>
        <v>87.685606557377056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1">
        <f t="shared" si="27"/>
        <v>41789.382349537038</v>
      </c>
      <c r="L282" s="11">
        <f t="shared" si="28"/>
        <v>41744.382349537038</v>
      </c>
      <c r="M282" t="b">
        <v>1</v>
      </c>
      <c r="N282">
        <v>2139</v>
      </c>
      <c r="O282" t="b">
        <v>1</v>
      </c>
      <c r="P282" s="8" t="s">
        <v>8267</v>
      </c>
      <c r="Q282" s="13" t="str">
        <f t="shared" si="29"/>
        <v>film &amp; video</v>
      </c>
      <c r="R282" s="13" t="str">
        <f t="shared" si="32"/>
        <v>documentary</v>
      </c>
      <c r="S282" s="6">
        <f t="shared" si="30"/>
        <v>0.64043447074495341</v>
      </c>
      <c r="T282" s="10">
        <f t="shared" si="31"/>
        <v>54.748948106591868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1">
        <f t="shared" si="27"/>
        <v>40035.601388888885</v>
      </c>
      <c r="L283" s="11">
        <f t="shared" si="28"/>
        <v>39949.955011574071</v>
      </c>
      <c r="M283" t="b">
        <v>1</v>
      </c>
      <c r="N283">
        <v>79</v>
      </c>
      <c r="O283" t="b">
        <v>1</v>
      </c>
      <c r="P283" s="8" t="s">
        <v>8267</v>
      </c>
      <c r="Q283" s="13" t="str">
        <f t="shared" si="29"/>
        <v>film &amp; video</v>
      </c>
      <c r="R283" s="13" t="str">
        <f t="shared" si="32"/>
        <v>documentary</v>
      </c>
      <c r="S283" s="6">
        <f t="shared" si="30"/>
        <v>0.82927241146386188</v>
      </c>
      <c r="T283" s="10">
        <f t="shared" si="31"/>
        <v>83.953417721518989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1">
        <f t="shared" si="27"/>
        <v>40231.708333333328</v>
      </c>
      <c r="L284" s="11">
        <f t="shared" si="28"/>
        <v>40194.711712962962</v>
      </c>
      <c r="M284" t="b">
        <v>1</v>
      </c>
      <c r="N284">
        <v>179</v>
      </c>
      <c r="O284" t="b">
        <v>1</v>
      </c>
      <c r="P284" s="8" t="s">
        <v>8267</v>
      </c>
      <c r="Q284" s="13" t="str">
        <f t="shared" si="29"/>
        <v>film &amp; video</v>
      </c>
      <c r="R284" s="13" t="str">
        <f t="shared" si="32"/>
        <v>documentary</v>
      </c>
      <c r="S284" s="6">
        <f t="shared" si="30"/>
        <v>0.98825079609091904</v>
      </c>
      <c r="T284" s="10">
        <f t="shared" si="31"/>
        <v>254.38547486033519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1">
        <f t="shared" si="27"/>
        <v>40694.999305555553</v>
      </c>
      <c r="L285" s="11">
        <f t="shared" si="28"/>
        <v>40675.501666666663</v>
      </c>
      <c r="M285" t="b">
        <v>1</v>
      </c>
      <c r="N285">
        <v>202</v>
      </c>
      <c r="O285" t="b">
        <v>1</v>
      </c>
      <c r="P285" s="8" t="s">
        <v>8267</v>
      </c>
      <c r="Q285" s="13" t="str">
        <f t="shared" si="29"/>
        <v>film &amp; video</v>
      </c>
      <c r="R285" s="13" t="str">
        <f t="shared" si="32"/>
        <v>documentary</v>
      </c>
      <c r="S285" s="6">
        <f t="shared" si="30"/>
        <v>0.87510118357435085</v>
      </c>
      <c r="T285" s="10">
        <f t="shared" si="31"/>
        <v>101.8269801980198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1">
        <f t="shared" si="27"/>
        <v>40929.529861111107</v>
      </c>
      <c r="L286" s="11">
        <f t="shared" si="28"/>
        <v>40904.529861111107</v>
      </c>
      <c r="M286" t="b">
        <v>1</v>
      </c>
      <c r="N286">
        <v>760</v>
      </c>
      <c r="O286" t="b">
        <v>1</v>
      </c>
      <c r="P286" s="8" t="s">
        <v>8267</v>
      </c>
      <c r="Q286" s="13" t="str">
        <f t="shared" si="29"/>
        <v>film &amp; video</v>
      </c>
      <c r="R286" s="13" t="str">
        <f t="shared" si="32"/>
        <v>documentary</v>
      </c>
      <c r="S286" s="6">
        <f t="shared" si="30"/>
        <v>0.95578399855103147</v>
      </c>
      <c r="T286" s="10">
        <f t="shared" si="31"/>
        <v>55.066394736842106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1">
        <f t="shared" si="27"/>
        <v>41536.547777777778</v>
      </c>
      <c r="L287" s="11">
        <f t="shared" si="28"/>
        <v>41506.547777777778</v>
      </c>
      <c r="M287" t="b">
        <v>1</v>
      </c>
      <c r="N287">
        <v>563</v>
      </c>
      <c r="O287" t="b">
        <v>1</v>
      </c>
      <c r="P287" s="8" t="s">
        <v>8267</v>
      </c>
      <c r="Q287" s="13" t="str">
        <f t="shared" si="29"/>
        <v>film &amp; video</v>
      </c>
      <c r="R287" s="13" t="str">
        <f t="shared" si="32"/>
        <v>documentary</v>
      </c>
      <c r="S287" s="6">
        <f t="shared" si="30"/>
        <v>0.43701504986185646</v>
      </c>
      <c r="T287" s="10">
        <f t="shared" si="31"/>
        <v>56.901438721136763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1">
        <f t="shared" si="27"/>
        <v>41358.566249999996</v>
      </c>
      <c r="L288" s="11">
        <f t="shared" si="28"/>
        <v>41313.607916666668</v>
      </c>
      <c r="M288" t="b">
        <v>1</v>
      </c>
      <c r="N288">
        <v>135</v>
      </c>
      <c r="O288" t="b">
        <v>1</v>
      </c>
      <c r="P288" s="8" t="s">
        <v>8267</v>
      </c>
      <c r="Q288" s="13" t="str">
        <f t="shared" si="29"/>
        <v>film &amp; video</v>
      </c>
      <c r="R288" s="13" t="str">
        <f t="shared" si="32"/>
        <v>documentary</v>
      </c>
      <c r="S288" s="6">
        <f t="shared" si="30"/>
        <v>0.91614242960972336</v>
      </c>
      <c r="T288" s="10">
        <f t="shared" si="31"/>
        <v>121.28148148148148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1">
        <f t="shared" si="27"/>
        <v>41214.958333333328</v>
      </c>
      <c r="L289" s="11">
        <f t="shared" si="28"/>
        <v>41184.069652777776</v>
      </c>
      <c r="M289" t="b">
        <v>1</v>
      </c>
      <c r="N289">
        <v>290</v>
      </c>
      <c r="O289" t="b">
        <v>1</v>
      </c>
      <c r="P289" s="8" t="s">
        <v>8267</v>
      </c>
      <c r="Q289" s="13" t="str">
        <f t="shared" si="29"/>
        <v>film &amp; video</v>
      </c>
      <c r="R289" s="13" t="str">
        <f t="shared" si="32"/>
        <v>documentary</v>
      </c>
      <c r="S289" s="6">
        <f t="shared" si="30"/>
        <v>0.56721497447532609</v>
      </c>
      <c r="T289" s="10">
        <f t="shared" si="31"/>
        <v>91.189655172413794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1">
        <f t="shared" si="27"/>
        <v>41085.960567129623</v>
      </c>
      <c r="L290" s="11">
        <f t="shared" si="28"/>
        <v>41050.960567129623</v>
      </c>
      <c r="M290" t="b">
        <v>1</v>
      </c>
      <c r="N290">
        <v>447</v>
      </c>
      <c r="O290" t="b">
        <v>1</v>
      </c>
      <c r="P290" s="8" t="s">
        <v>8267</v>
      </c>
      <c r="Q290" s="13" t="str">
        <f t="shared" si="29"/>
        <v>film &amp; video</v>
      </c>
      <c r="R290" s="13" t="str">
        <f t="shared" si="32"/>
        <v>documentary</v>
      </c>
      <c r="S290" s="6">
        <f t="shared" si="30"/>
        <v>0.96889254225970156</v>
      </c>
      <c r="T290" s="10">
        <f t="shared" si="31"/>
        <v>115.44812080536913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1">
        <f t="shared" si="27"/>
        <v>41580.248078703698</v>
      </c>
      <c r="L291" s="11">
        <f t="shared" si="28"/>
        <v>41550.248078703698</v>
      </c>
      <c r="M291" t="b">
        <v>1</v>
      </c>
      <c r="N291">
        <v>232</v>
      </c>
      <c r="O291" t="b">
        <v>1</v>
      </c>
      <c r="P291" s="8" t="s">
        <v>8267</v>
      </c>
      <c r="Q291" s="13" t="str">
        <f t="shared" si="29"/>
        <v>film &amp; video</v>
      </c>
      <c r="R291" s="13" t="str">
        <f t="shared" si="32"/>
        <v>documentary</v>
      </c>
      <c r="S291" s="6">
        <f t="shared" si="30"/>
        <v>0.95401640908223617</v>
      </c>
      <c r="T291" s="10">
        <f t="shared" si="31"/>
        <v>67.771551724137936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1">
        <f t="shared" si="27"/>
        <v>40576.124305555553</v>
      </c>
      <c r="L292" s="11">
        <f t="shared" si="28"/>
        <v>40526.160844907405</v>
      </c>
      <c r="M292" t="b">
        <v>1</v>
      </c>
      <c r="N292">
        <v>168</v>
      </c>
      <c r="O292" t="b">
        <v>1</v>
      </c>
      <c r="P292" s="8" t="s">
        <v>8267</v>
      </c>
      <c r="Q292" s="13" t="str">
        <f t="shared" si="29"/>
        <v>film &amp; video</v>
      </c>
      <c r="R292" s="13" t="str">
        <f t="shared" si="32"/>
        <v>documentary</v>
      </c>
      <c r="S292" s="6">
        <f t="shared" si="30"/>
        <v>0.9373437760373271</v>
      </c>
      <c r="T292" s="10">
        <f t="shared" si="31"/>
        <v>28.576190476190476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1">
        <f t="shared" si="27"/>
        <v>41394.792361111111</v>
      </c>
      <c r="L293" s="11">
        <f t="shared" si="28"/>
        <v>41376.560717592591</v>
      </c>
      <c r="M293" t="b">
        <v>1</v>
      </c>
      <c r="N293">
        <v>128</v>
      </c>
      <c r="O293" t="b">
        <v>1</v>
      </c>
      <c r="P293" s="8" t="s">
        <v>8267</v>
      </c>
      <c r="Q293" s="13" t="str">
        <f t="shared" si="29"/>
        <v>film &amp; video</v>
      </c>
      <c r="R293" s="13" t="str">
        <f t="shared" si="32"/>
        <v>documentary</v>
      </c>
      <c r="S293" s="6">
        <f t="shared" si="30"/>
        <v>0.83319446758873517</v>
      </c>
      <c r="T293" s="10">
        <f t="shared" si="31"/>
        <v>46.8828125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1">
        <f t="shared" si="27"/>
        <v>40844.957638888889</v>
      </c>
      <c r="L294" s="11">
        <f t="shared" si="28"/>
        <v>40812.594895833332</v>
      </c>
      <c r="M294" t="b">
        <v>1</v>
      </c>
      <c r="N294">
        <v>493</v>
      </c>
      <c r="O294" t="b">
        <v>1</v>
      </c>
      <c r="P294" s="8" t="s">
        <v>8267</v>
      </c>
      <c r="Q294" s="13" t="str">
        <f t="shared" si="29"/>
        <v>film &amp; video</v>
      </c>
      <c r="R294" s="13" t="str">
        <f t="shared" si="32"/>
        <v>documentary</v>
      </c>
      <c r="S294" s="6">
        <f t="shared" si="30"/>
        <v>0.98515438025908253</v>
      </c>
      <c r="T294" s="10">
        <f t="shared" si="31"/>
        <v>154.42231237322514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1">
        <f t="shared" si="27"/>
        <v>41749.459652777776</v>
      </c>
      <c r="L295" s="11">
        <f t="shared" si="28"/>
        <v>41719.459652777776</v>
      </c>
      <c r="M295" t="b">
        <v>1</v>
      </c>
      <c r="N295">
        <v>131</v>
      </c>
      <c r="O295" t="b">
        <v>1</v>
      </c>
      <c r="P295" s="8" t="s">
        <v>8267</v>
      </c>
      <c r="Q295" s="13" t="str">
        <f t="shared" si="29"/>
        <v>film &amp; video</v>
      </c>
      <c r="R295" s="13" t="str">
        <f t="shared" si="32"/>
        <v>documentary</v>
      </c>
      <c r="S295" s="6">
        <f t="shared" si="30"/>
        <v>0.98634294385432475</v>
      </c>
      <c r="T295" s="10">
        <f t="shared" si="31"/>
        <v>201.22137404580153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1">
        <f t="shared" si="27"/>
        <v>40378.458333333328</v>
      </c>
      <c r="L296" s="11">
        <f t="shared" si="28"/>
        <v>40342.876087962963</v>
      </c>
      <c r="M296" t="b">
        <v>1</v>
      </c>
      <c r="N296">
        <v>50</v>
      </c>
      <c r="O296" t="b">
        <v>1</v>
      </c>
      <c r="P296" s="8" t="s">
        <v>8267</v>
      </c>
      <c r="Q296" s="13" t="str">
        <f t="shared" si="29"/>
        <v>film &amp; video</v>
      </c>
      <c r="R296" s="13" t="str">
        <f t="shared" si="32"/>
        <v>documentary</v>
      </c>
      <c r="S296" s="6">
        <f t="shared" si="30"/>
        <v>1</v>
      </c>
      <c r="T296" s="10">
        <f t="shared" si="31"/>
        <v>100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1">
        <f t="shared" si="27"/>
        <v>41578.791666666664</v>
      </c>
      <c r="L297" s="11">
        <f t="shared" si="28"/>
        <v>41518.796400462961</v>
      </c>
      <c r="M297" t="b">
        <v>1</v>
      </c>
      <c r="N297">
        <v>665</v>
      </c>
      <c r="O297" t="b">
        <v>1</v>
      </c>
      <c r="P297" s="8" t="s">
        <v>8267</v>
      </c>
      <c r="Q297" s="13" t="str">
        <f t="shared" si="29"/>
        <v>film &amp; video</v>
      </c>
      <c r="R297" s="13" t="str">
        <f t="shared" si="32"/>
        <v>documentary</v>
      </c>
      <c r="S297" s="6">
        <f t="shared" si="30"/>
        <v>0.75126332440632171</v>
      </c>
      <c r="T297" s="10">
        <f t="shared" si="31"/>
        <v>100.08204511278196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1">
        <f t="shared" si="27"/>
        <v>41159.267164351848</v>
      </c>
      <c r="L298" s="11">
        <f t="shared" si="28"/>
        <v>41134.267164351848</v>
      </c>
      <c r="M298" t="b">
        <v>1</v>
      </c>
      <c r="N298">
        <v>129</v>
      </c>
      <c r="O298" t="b">
        <v>1</v>
      </c>
      <c r="P298" s="8" t="s">
        <v>8267</v>
      </c>
      <c r="Q298" s="13" t="str">
        <f t="shared" si="29"/>
        <v>film &amp; video</v>
      </c>
      <c r="R298" s="13" t="str">
        <f t="shared" si="32"/>
        <v>documentary</v>
      </c>
      <c r="S298" s="6">
        <f t="shared" si="30"/>
        <v>0.84227407261413234</v>
      </c>
      <c r="T298" s="10">
        <f t="shared" si="31"/>
        <v>230.08953488372092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1">
        <f t="shared" si="27"/>
        <v>42124.957638888889</v>
      </c>
      <c r="L299" s="11">
        <f t="shared" si="28"/>
        <v>42089.519687499997</v>
      </c>
      <c r="M299" t="b">
        <v>1</v>
      </c>
      <c r="N299">
        <v>142</v>
      </c>
      <c r="O299" t="b">
        <v>1</v>
      </c>
      <c r="P299" s="8" t="s">
        <v>8267</v>
      </c>
      <c r="Q299" s="13" t="str">
        <f t="shared" si="29"/>
        <v>film &amp; video</v>
      </c>
      <c r="R299" s="13" t="str">
        <f t="shared" si="32"/>
        <v>documentary</v>
      </c>
      <c r="S299" s="6">
        <f t="shared" si="30"/>
        <v>0.99364069952305245</v>
      </c>
      <c r="T299" s="10">
        <f t="shared" si="31"/>
        <v>141.74647887323943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1">
        <f t="shared" si="27"/>
        <v>41768.666666666664</v>
      </c>
      <c r="L300" s="11">
        <f t="shared" si="28"/>
        <v>41709.255185185182</v>
      </c>
      <c r="M300" t="b">
        <v>1</v>
      </c>
      <c r="N300">
        <v>2436</v>
      </c>
      <c r="O300" t="b">
        <v>1</v>
      </c>
      <c r="P300" s="8" t="s">
        <v>8267</v>
      </c>
      <c r="Q300" s="13" t="str">
        <f t="shared" si="29"/>
        <v>film &amp; video</v>
      </c>
      <c r="R300" s="13" t="str">
        <f t="shared" si="32"/>
        <v>documentary</v>
      </c>
      <c r="S300" s="6">
        <f t="shared" si="30"/>
        <v>0.91800041441161562</v>
      </c>
      <c r="T300" s="10">
        <f t="shared" si="31"/>
        <v>56.344351395730705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1">
        <f t="shared" si="27"/>
        <v>40499.058564814812</v>
      </c>
      <c r="L301" s="11">
        <f t="shared" si="28"/>
        <v>40469.016898148147</v>
      </c>
      <c r="M301" t="b">
        <v>1</v>
      </c>
      <c r="N301">
        <v>244</v>
      </c>
      <c r="O301" t="b">
        <v>1</v>
      </c>
      <c r="P301" s="8" t="s">
        <v>8267</v>
      </c>
      <c r="Q301" s="13" t="str">
        <f t="shared" si="29"/>
        <v>film &amp; video</v>
      </c>
      <c r="R301" s="13" t="str">
        <f t="shared" si="32"/>
        <v>documentary</v>
      </c>
      <c r="S301" s="6">
        <f t="shared" si="30"/>
        <v>0.55880750478478924</v>
      </c>
      <c r="T301" s="10">
        <f t="shared" si="31"/>
        <v>73.341188524590166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1">
        <f t="shared" si="27"/>
        <v>40657.751597222217</v>
      </c>
      <c r="L302" s="11">
        <f t="shared" si="28"/>
        <v>40626.751597222217</v>
      </c>
      <c r="M302" t="b">
        <v>1</v>
      </c>
      <c r="N302">
        <v>298</v>
      </c>
      <c r="O302" t="b">
        <v>1</v>
      </c>
      <c r="P302" s="8" t="s">
        <v>8267</v>
      </c>
      <c r="Q302" s="13" t="str">
        <f t="shared" si="29"/>
        <v>film &amp; video</v>
      </c>
      <c r="R302" s="13" t="str">
        <f t="shared" si="32"/>
        <v>documentary</v>
      </c>
      <c r="S302" s="6">
        <f t="shared" si="30"/>
        <v>0.9830653235110689</v>
      </c>
      <c r="T302" s="10">
        <f t="shared" si="31"/>
        <v>85.337785234899329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1">
        <f t="shared" si="27"/>
        <v>41352.487673611111</v>
      </c>
      <c r="L303" s="11">
        <f t="shared" si="28"/>
        <v>41312.529340277775</v>
      </c>
      <c r="M303" t="b">
        <v>1</v>
      </c>
      <c r="N303">
        <v>251</v>
      </c>
      <c r="O303" t="b">
        <v>1</v>
      </c>
      <c r="P303" s="8" t="s">
        <v>8267</v>
      </c>
      <c r="Q303" s="13" t="str">
        <f t="shared" si="29"/>
        <v>film &amp; video</v>
      </c>
      <c r="R303" s="13" t="str">
        <f t="shared" si="32"/>
        <v>documentary</v>
      </c>
      <c r="S303" s="6">
        <f t="shared" si="30"/>
        <v>0.8422116477870889</v>
      </c>
      <c r="T303" s="10">
        <f t="shared" si="31"/>
        <v>61.496215139442228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1">
        <f t="shared" si="27"/>
        <v>40963.648587962962</v>
      </c>
      <c r="L304" s="11">
        <f t="shared" si="28"/>
        <v>40933.648587962962</v>
      </c>
      <c r="M304" t="b">
        <v>1</v>
      </c>
      <c r="N304">
        <v>108</v>
      </c>
      <c r="O304" t="b">
        <v>1</v>
      </c>
      <c r="P304" s="8" t="s">
        <v>8267</v>
      </c>
      <c r="Q304" s="13" t="str">
        <f t="shared" si="29"/>
        <v>film &amp; video</v>
      </c>
      <c r="R304" s="13" t="str">
        <f t="shared" si="32"/>
        <v>documentary</v>
      </c>
      <c r="S304" s="6">
        <f t="shared" si="30"/>
        <v>0.99542106310969536</v>
      </c>
      <c r="T304" s="10">
        <f t="shared" si="31"/>
        <v>93.018518518518519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1">
        <f t="shared" si="27"/>
        <v>41061.862800925919</v>
      </c>
      <c r="L305" s="11">
        <f t="shared" si="28"/>
        <v>41031.862800925919</v>
      </c>
      <c r="M305" t="b">
        <v>1</v>
      </c>
      <c r="N305">
        <v>82</v>
      </c>
      <c r="O305" t="b">
        <v>1</v>
      </c>
      <c r="P305" s="8" t="s">
        <v>8267</v>
      </c>
      <c r="Q305" s="13" t="str">
        <f t="shared" si="29"/>
        <v>film &amp; video</v>
      </c>
      <c r="R305" s="13" t="str">
        <f t="shared" si="32"/>
        <v>documentary</v>
      </c>
      <c r="S305" s="6">
        <f t="shared" si="30"/>
        <v>0.72744907856450047</v>
      </c>
      <c r="T305" s="10">
        <f t="shared" si="31"/>
        <v>50.292682926829265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1">
        <f t="shared" si="27"/>
        <v>41152.875</v>
      </c>
      <c r="L306" s="11">
        <f t="shared" si="28"/>
        <v>41113.88653935185</v>
      </c>
      <c r="M306" t="b">
        <v>1</v>
      </c>
      <c r="N306">
        <v>74</v>
      </c>
      <c r="O306" t="b">
        <v>1</v>
      </c>
      <c r="P306" s="8" t="s">
        <v>8267</v>
      </c>
      <c r="Q306" s="13" t="str">
        <f t="shared" si="29"/>
        <v>film &amp; video</v>
      </c>
      <c r="R306" s="13" t="str">
        <f t="shared" si="32"/>
        <v>documentary</v>
      </c>
      <c r="S306" s="6">
        <f t="shared" si="30"/>
        <v>0.43169121381411885</v>
      </c>
      <c r="T306" s="10">
        <f t="shared" si="31"/>
        <v>106.43243243243244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1">
        <f t="shared" si="27"/>
        <v>40978.421863425923</v>
      </c>
      <c r="L307" s="11">
        <f t="shared" si="28"/>
        <v>40948.421863425923</v>
      </c>
      <c r="M307" t="b">
        <v>1</v>
      </c>
      <c r="N307">
        <v>189</v>
      </c>
      <c r="O307" t="b">
        <v>1</v>
      </c>
      <c r="P307" s="8" t="s">
        <v>8267</v>
      </c>
      <c r="Q307" s="13" t="str">
        <f t="shared" si="29"/>
        <v>film &amp; video</v>
      </c>
      <c r="R307" s="13" t="str">
        <f t="shared" si="32"/>
        <v>documentary</v>
      </c>
      <c r="S307" s="6">
        <f t="shared" si="30"/>
        <v>0.76726342710997442</v>
      </c>
      <c r="T307" s="10">
        <f t="shared" si="31"/>
        <v>51.719576719576722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1">
        <f t="shared" si="27"/>
        <v>41353.587187499994</v>
      </c>
      <c r="L308" s="11">
        <f t="shared" si="28"/>
        <v>41333.628854166665</v>
      </c>
      <c r="M308" t="b">
        <v>1</v>
      </c>
      <c r="N308">
        <v>80</v>
      </c>
      <c r="O308" t="b">
        <v>1</v>
      </c>
      <c r="P308" s="8" t="s">
        <v>8267</v>
      </c>
      <c r="Q308" s="13" t="str">
        <f t="shared" si="29"/>
        <v>film &amp; video</v>
      </c>
      <c r="R308" s="13" t="str">
        <f t="shared" si="32"/>
        <v>documentary</v>
      </c>
      <c r="S308" s="6">
        <f t="shared" si="30"/>
        <v>0.34141345168999659</v>
      </c>
      <c r="T308" s="10">
        <f t="shared" si="31"/>
        <v>36.612499999999997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1">
        <f t="shared" si="27"/>
        <v>41312.736122685186</v>
      </c>
      <c r="L309" s="11">
        <f t="shared" si="28"/>
        <v>41282.736122685186</v>
      </c>
      <c r="M309" t="b">
        <v>1</v>
      </c>
      <c r="N309">
        <v>576</v>
      </c>
      <c r="O309" t="b">
        <v>1</v>
      </c>
      <c r="P309" s="8" t="s">
        <v>8267</v>
      </c>
      <c r="Q309" s="13" t="str">
        <f t="shared" si="29"/>
        <v>film &amp; video</v>
      </c>
      <c r="R309" s="13" t="str">
        <f t="shared" si="32"/>
        <v>documentary</v>
      </c>
      <c r="S309" s="6">
        <f t="shared" si="30"/>
        <v>0.89832584728460596</v>
      </c>
      <c r="T309" s="10">
        <f t="shared" si="31"/>
        <v>42.517361111111114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1">
        <f t="shared" si="27"/>
        <v>40612.486226851848</v>
      </c>
      <c r="L310" s="11">
        <f t="shared" si="28"/>
        <v>40567.486226851848</v>
      </c>
      <c r="M310" t="b">
        <v>1</v>
      </c>
      <c r="N310">
        <v>202</v>
      </c>
      <c r="O310" t="b">
        <v>1</v>
      </c>
      <c r="P310" s="8" t="s">
        <v>8267</v>
      </c>
      <c r="Q310" s="13" t="str">
        <f t="shared" si="29"/>
        <v>film &amp; video</v>
      </c>
      <c r="R310" s="13" t="str">
        <f t="shared" si="32"/>
        <v>documentary</v>
      </c>
      <c r="S310" s="6">
        <f t="shared" si="30"/>
        <v>0.94726870855699397</v>
      </c>
      <c r="T310" s="10">
        <f t="shared" si="31"/>
        <v>62.712871287128714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1">
        <f t="shared" si="27"/>
        <v>41155.543217592589</v>
      </c>
      <c r="L311" s="11">
        <f t="shared" si="28"/>
        <v>41134.543217592589</v>
      </c>
      <c r="M311" t="b">
        <v>1</v>
      </c>
      <c r="N311">
        <v>238</v>
      </c>
      <c r="O311" t="b">
        <v>1</v>
      </c>
      <c r="P311" s="8" t="s">
        <v>8267</v>
      </c>
      <c r="Q311" s="13" t="str">
        <f t="shared" si="29"/>
        <v>film &amp; video</v>
      </c>
      <c r="R311" s="13" t="str">
        <f t="shared" si="32"/>
        <v>documentary</v>
      </c>
      <c r="S311" s="6">
        <f t="shared" si="30"/>
        <v>0.8407286314806165</v>
      </c>
      <c r="T311" s="10">
        <f t="shared" si="31"/>
        <v>89.957983193277315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1">
        <f t="shared" si="27"/>
        <v>40835.875</v>
      </c>
      <c r="L312" s="11">
        <f t="shared" si="28"/>
        <v>40820.974803240737</v>
      </c>
      <c r="M312" t="b">
        <v>1</v>
      </c>
      <c r="N312">
        <v>36</v>
      </c>
      <c r="O312" t="b">
        <v>1</v>
      </c>
      <c r="P312" s="8" t="s">
        <v>8267</v>
      </c>
      <c r="Q312" s="13" t="str">
        <f t="shared" si="29"/>
        <v>film &amp; video</v>
      </c>
      <c r="R312" s="13" t="str">
        <f t="shared" si="32"/>
        <v>documentary</v>
      </c>
      <c r="S312" s="6">
        <f t="shared" si="30"/>
        <v>0.96034726156978367</v>
      </c>
      <c r="T312" s="10">
        <f t="shared" si="31"/>
        <v>28.924722222222222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1">
        <f t="shared" si="27"/>
        <v>40909.124305555553</v>
      </c>
      <c r="L313" s="11">
        <f t="shared" si="28"/>
        <v>40868.011481481481</v>
      </c>
      <c r="M313" t="b">
        <v>1</v>
      </c>
      <c r="N313">
        <v>150</v>
      </c>
      <c r="O313" t="b">
        <v>1</v>
      </c>
      <c r="P313" s="8" t="s">
        <v>8267</v>
      </c>
      <c r="Q313" s="13" t="str">
        <f t="shared" si="29"/>
        <v>film &amp; video</v>
      </c>
      <c r="R313" s="13" t="str">
        <f t="shared" si="32"/>
        <v>documentary</v>
      </c>
      <c r="S313" s="6">
        <f t="shared" si="30"/>
        <v>0.96059956782625433</v>
      </c>
      <c r="T313" s="10">
        <f t="shared" si="31"/>
        <v>138.8022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1">
        <f t="shared" si="27"/>
        <v>41378.669351851851</v>
      </c>
      <c r="L314" s="11">
        <f t="shared" si="28"/>
        <v>41348.669351851851</v>
      </c>
      <c r="M314" t="b">
        <v>1</v>
      </c>
      <c r="N314">
        <v>146</v>
      </c>
      <c r="O314" t="b">
        <v>1</v>
      </c>
      <c r="P314" s="8" t="s">
        <v>8267</v>
      </c>
      <c r="Q314" s="13" t="str">
        <f t="shared" si="29"/>
        <v>film &amp; video</v>
      </c>
      <c r="R314" s="13" t="str">
        <f t="shared" si="32"/>
        <v>documentary</v>
      </c>
      <c r="S314" s="6">
        <f t="shared" si="30"/>
        <v>0.8938547486033519</v>
      </c>
      <c r="T314" s="10">
        <f t="shared" si="31"/>
        <v>61.301369863013697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1">
        <f t="shared" si="27"/>
        <v>40401.457638888889</v>
      </c>
      <c r="L315" s="11">
        <f t="shared" si="28"/>
        <v>40357.019606481481</v>
      </c>
      <c r="M315" t="b">
        <v>1</v>
      </c>
      <c r="N315">
        <v>222</v>
      </c>
      <c r="O315" t="b">
        <v>1</v>
      </c>
      <c r="P315" s="8" t="s">
        <v>8267</v>
      </c>
      <c r="Q315" s="13" t="str">
        <f t="shared" si="29"/>
        <v>film &amp; video</v>
      </c>
      <c r="R315" s="13" t="str">
        <f t="shared" si="32"/>
        <v>documentary</v>
      </c>
      <c r="S315" s="6">
        <f t="shared" si="30"/>
        <v>0.95478798090424033</v>
      </c>
      <c r="T315" s="10">
        <f t="shared" si="31"/>
        <v>80.202702702702709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1">
        <f t="shared" si="27"/>
        <v>41334.624861111108</v>
      </c>
      <c r="L316" s="11">
        <f t="shared" si="28"/>
        <v>41304.624861111108</v>
      </c>
      <c r="M316" t="b">
        <v>1</v>
      </c>
      <c r="N316">
        <v>120</v>
      </c>
      <c r="O316" t="b">
        <v>1</v>
      </c>
      <c r="P316" s="8" t="s">
        <v>8267</v>
      </c>
      <c r="Q316" s="13" t="str">
        <f t="shared" si="29"/>
        <v>film &amp; video</v>
      </c>
      <c r="R316" s="13" t="str">
        <f t="shared" si="32"/>
        <v>documentary</v>
      </c>
      <c r="S316" s="6">
        <f t="shared" si="30"/>
        <v>0.25963910164870829</v>
      </c>
      <c r="T316" s="10">
        <f t="shared" si="31"/>
        <v>32.095833333333331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1">
        <f t="shared" si="27"/>
        <v>41143.564050925925</v>
      </c>
      <c r="L317" s="11">
        <f t="shared" si="28"/>
        <v>41113.564050925925</v>
      </c>
      <c r="M317" t="b">
        <v>1</v>
      </c>
      <c r="N317">
        <v>126</v>
      </c>
      <c r="O317" t="b">
        <v>1</v>
      </c>
      <c r="P317" s="8" t="s">
        <v>8267</v>
      </c>
      <c r="Q317" s="13" t="str">
        <f t="shared" si="29"/>
        <v>film &amp; video</v>
      </c>
      <c r="R317" s="13" t="str">
        <f t="shared" si="32"/>
        <v>documentary</v>
      </c>
      <c r="S317" s="6">
        <f t="shared" si="30"/>
        <v>0.98767383059418457</v>
      </c>
      <c r="T317" s="10">
        <f t="shared" si="31"/>
        <v>200.88888888888889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1">
        <f t="shared" si="27"/>
        <v>41983.999305555553</v>
      </c>
      <c r="L318" s="11">
        <f t="shared" si="28"/>
        <v>41950.715243055551</v>
      </c>
      <c r="M318" t="b">
        <v>1</v>
      </c>
      <c r="N318">
        <v>158</v>
      </c>
      <c r="O318" t="b">
        <v>1</v>
      </c>
      <c r="P318" s="8" t="s">
        <v>8267</v>
      </c>
      <c r="Q318" s="13" t="str">
        <f t="shared" si="29"/>
        <v>film &amp; video</v>
      </c>
      <c r="R318" s="13" t="str">
        <f t="shared" si="32"/>
        <v>documentary</v>
      </c>
      <c r="S318" s="6">
        <f t="shared" si="30"/>
        <v>0.87894058361654748</v>
      </c>
      <c r="T318" s="10">
        <f t="shared" si="31"/>
        <v>108.01265822784811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1">
        <f t="shared" si="27"/>
        <v>41619.468553240738</v>
      </c>
      <c r="L319" s="11">
        <f t="shared" si="28"/>
        <v>41589.468553240738</v>
      </c>
      <c r="M319" t="b">
        <v>1</v>
      </c>
      <c r="N319">
        <v>316</v>
      </c>
      <c r="O319" t="b">
        <v>1</v>
      </c>
      <c r="P319" s="8" t="s">
        <v>8267</v>
      </c>
      <c r="Q319" s="13" t="str">
        <f t="shared" si="29"/>
        <v>film &amp; video</v>
      </c>
      <c r="R319" s="13" t="str">
        <f t="shared" si="32"/>
        <v>documentary</v>
      </c>
      <c r="S319" s="6">
        <f t="shared" si="30"/>
        <v>0.99203068681591222</v>
      </c>
      <c r="T319" s="10">
        <f t="shared" si="31"/>
        <v>95.699367088607602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1">
        <f t="shared" si="27"/>
        <v>41359.788784722223</v>
      </c>
      <c r="L320" s="11">
        <f t="shared" si="28"/>
        <v>41329.830451388887</v>
      </c>
      <c r="M320" t="b">
        <v>1</v>
      </c>
      <c r="N320">
        <v>284</v>
      </c>
      <c r="O320" t="b">
        <v>1</v>
      </c>
      <c r="P320" s="8" t="s">
        <v>8267</v>
      </c>
      <c r="Q320" s="13" t="str">
        <f t="shared" si="29"/>
        <v>film &amp; video</v>
      </c>
      <c r="R320" s="13" t="str">
        <f t="shared" si="32"/>
        <v>documentary</v>
      </c>
      <c r="S320" s="6">
        <f t="shared" si="30"/>
        <v>0.35295778624876467</v>
      </c>
      <c r="T320" s="10">
        <f t="shared" si="31"/>
        <v>49.880281690140848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1">
        <f t="shared" si="27"/>
        <v>40211.124305555553</v>
      </c>
      <c r="L321" s="11">
        <f t="shared" si="28"/>
        <v>40123.629965277774</v>
      </c>
      <c r="M321" t="b">
        <v>1</v>
      </c>
      <c r="N321">
        <v>51</v>
      </c>
      <c r="O321" t="b">
        <v>1</v>
      </c>
      <c r="P321" s="8" t="s">
        <v>8267</v>
      </c>
      <c r="Q321" s="13" t="str">
        <f t="shared" si="29"/>
        <v>film &amp; video</v>
      </c>
      <c r="R321" s="13" t="str">
        <f t="shared" si="32"/>
        <v>documentary</v>
      </c>
      <c r="S321" s="6">
        <f t="shared" si="30"/>
        <v>0.88746893858714948</v>
      </c>
      <c r="T321" s="10">
        <f t="shared" si="31"/>
        <v>110.47058823529412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1">
        <f t="shared" si="27"/>
        <v>42360.749999999993</v>
      </c>
      <c r="L322" s="11">
        <f t="shared" si="28"/>
        <v>42331.34297453703</v>
      </c>
      <c r="M322" t="b">
        <v>1</v>
      </c>
      <c r="N322">
        <v>158</v>
      </c>
      <c r="O322" t="b">
        <v>1</v>
      </c>
      <c r="P322" s="8" t="s">
        <v>8267</v>
      </c>
      <c r="Q322" s="13" t="str">
        <f t="shared" si="29"/>
        <v>film &amp; video</v>
      </c>
      <c r="R322" s="13" t="str">
        <f t="shared" si="32"/>
        <v>documentary</v>
      </c>
      <c r="S322" s="6">
        <f t="shared" si="30"/>
        <v>0.93826233814974669</v>
      </c>
      <c r="T322" s="10">
        <f t="shared" si="31"/>
        <v>134.91139240506328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1">
        <f t="shared" ref="K323:K386" si="33">(I323/86400)+25569+(-5/24)</f>
        <v>42682.279930555553</v>
      </c>
      <c r="L323" s="11">
        <f t="shared" ref="L323:L386" si="34">(J323/86400)+25569+(-5/24)</f>
        <v>42647.238263888888</v>
      </c>
      <c r="M323" t="b">
        <v>1</v>
      </c>
      <c r="N323">
        <v>337</v>
      </c>
      <c r="O323" t="b">
        <v>1</v>
      </c>
      <c r="P323" s="8" t="s">
        <v>8267</v>
      </c>
      <c r="Q323" s="13" t="str">
        <f t="shared" ref="Q323:Q386" si="35">LEFT(P323, SEARCH("/", P323)-1)</f>
        <v>film &amp; video</v>
      </c>
      <c r="R323" s="13" t="str">
        <f t="shared" si="32"/>
        <v>documentary</v>
      </c>
      <c r="S323" s="6">
        <f t="shared" ref="S323:S386" si="36">IFERROR(D323/E323,"N/A")</f>
        <v>0.97406211733273962</v>
      </c>
      <c r="T323" s="10">
        <f t="shared" ref="T323:T386" si="37">IFERROR(E323/N323,"N/A")</f>
        <v>106.62314540059347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1">
        <f t="shared" si="33"/>
        <v>42503.361666666664</v>
      </c>
      <c r="L324" s="11">
        <f t="shared" si="34"/>
        <v>42473.361666666664</v>
      </c>
      <c r="M324" t="b">
        <v>1</v>
      </c>
      <c r="N324">
        <v>186</v>
      </c>
      <c r="O324" t="b">
        <v>1</v>
      </c>
      <c r="P324" s="8" t="s">
        <v>8267</v>
      </c>
      <c r="Q324" s="13" t="str">
        <f t="shared" si="35"/>
        <v>film &amp; video</v>
      </c>
      <c r="R324" s="13" t="str">
        <f t="shared" ref="R324:R387" si="38">MID(P324,14,15)</f>
        <v>documentary</v>
      </c>
      <c r="S324" s="6">
        <f t="shared" si="36"/>
        <v>0.92668099933278969</v>
      </c>
      <c r="T324" s="10">
        <f t="shared" si="37"/>
        <v>145.04301075268816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1">
        <f t="shared" si="33"/>
        <v>42725.124305555553</v>
      </c>
      <c r="L325" s="11">
        <f t="shared" si="34"/>
        <v>42697.113032407404</v>
      </c>
      <c r="M325" t="b">
        <v>1</v>
      </c>
      <c r="N325">
        <v>58</v>
      </c>
      <c r="O325" t="b">
        <v>1</v>
      </c>
      <c r="P325" s="8" t="s">
        <v>8267</v>
      </c>
      <c r="Q325" s="13" t="str">
        <f t="shared" si="35"/>
        <v>film &amp; video</v>
      </c>
      <c r="R325" s="13" t="str">
        <f t="shared" si="38"/>
        <v>documentary</v>
      </c>
      <c r="S325" s="6">
        <f t="shared" si="36"/>
        <v>0.81251880830574785</v>
      </c>
      <c r="T325" s="10">
        <f t="shared" si="37"/>
        <v>114.58620689655173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1">
        <f t="shared" si="33"/>
        <v>42217.417916666665</v>
      </c>
      <c r="L326" s="11">
        <f t="shared" si="34"/>
        <v>42184.417916666665</v>
      </c>
      <c r="M326" t="b">
        <v>1</v>
      </c>
      <c r="N326">
        <v>82</v>
      </c>
      <c r="O326" t="b">
        <v>1</v>
      </c>
      <c r="P326" s="8" t="s">
        <v>8267</v>
      </c>
      <c r="Q326" s="13" t="str">
        <f t="shared" si="35"/>
        <v>film &amp; video</v>
      </c>
      <c r="R326" s="13" t="str">
        <f t="shared" si="38"/>
        <v>documentary</v>
      </c>
      <c r="S326" s="6">
        <f t="shared" si="36"/>
        <v>0.98425196850393704</v>
      </c>
      <c r="T326" s="10">
        <f t="shared" si="37"/>
        <v>105.3170731707317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1">
        <f t="shared" si="33"/>
        <v>42723.979548611103</v>
      </c>
      <c r="L327" s="11">
        <f t="shared" si="34"/>
        <v>42688.979548611103</v>
      </c>
      <c r="M327" t="b">
        <v>1</v>
      </c>
      <c r="N327">
        <v>736</v>
      </c>
      <c r="O327" t="b">
        <v>1</v>
      </c>
      <c r="P327" s="8" t="s">
        <v>8267</v>
      </c>
      <c r="Q327" s="13" t="str">
        <f t="shared" si="35"/>
        <v>film &amp; video</v>
      </c>
      <c r="R327" s="13" t="str">
        <f t="shared" si="38"/>
        <v>documentary</v>
      </c>
      <c r="S327" s="6">
        <f t="shared" si="36"/>
        <v>0.95789110693896318</v>
      </c>
      <c r="T327" s="10">
        <f t="shared" si="37"/>
        <v>70.921195652173907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1">
        <f t="shared" si="33"/>
        <v>42808.747916666667</v>
      </c>
      <c r="L328" s="11">
        <f t="shared" si="34"/>
        <v>42775.106550925928</v>
      </c>
      <c r="M328" t="b">
        <v>1</v>
      </c>
      <c r="N328">
        <v>1151</v>
      </c>
      <c r="O328" t="b">
        <v>1</v>
      </c>
      <c r="P328" s="8" t="s">
        <v>8267</v>
      </c>
      <c r="Q328" s="13" t="str">
        <f t="shared" si="35"/>
        <v>film &amp; video</v>
      </c>
      <c r="R328" s="13" t="str">
        <f t="shared" si="38"/>
        <v>documentary</v>
      </c>
      <c r="S328" s="6">
        <f t="shared" si="36"/>
        <v>0.88550638568171591</v>
      </c>
      <c r="T328" s="10">
        <f t="shared" si="37"/>
        <v>147.17167680278018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1">
        <f t="shared" si="33"/>
        <v>42085.124999999993</v>
      </c>
      <c r="L329" s="11">
        <f t="shared" si="34"/>
        <v>42058.026956018519</v>
      </c>
      <c r="M329" t="b">
        <v>1</v>
      </c>
      <c r="N329">
        <v>34</v>
      </c>
      <c r="O329" t="b">
        <v>1</v>
      </c>
      <c r="P329" s="8" t="s">
        <v>8267</v>
      </c>
      <c r="Q329" s="13" t="str">
        <f t="shared" si="35"/>
        <v>film &amp; video</v>
      </c>
      <c r="R329" s="13" t="str">
        <f t="shared" si="38"/>
        <v>documentary</v>
      </c>
      <c r="S329" s="6">
        <f t="shared" si="36"/>
        <v>0.73313782991202348</v>
      </c>
      <c r="T329" s="10">
        <f t="shared" si="37"/>
        <v>160.47058823529412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1">
        <f t="shared" si="33"/>
        <v>42308.958333333336</v>
      </c>
      <c r="L330" s="11">
        <f t="shared" si="34"/>
        <v>42278.738287037035</v>
      </c>
      <c r="M330" t="b">
        <v>1</v>
      </c>
      <c r="N330">
        <v>498</v>
      </c>
      <c r="O330" t="b">
        <v>1</v>
      </c>
      <c r="P330" s="8" t="s">
        <v>8267</v>
      </c>
      <c r="Q330" s="13" t="str">
        <f t="shared" si="35"/>
        <v>film &amp; video</v>
      </c>
      <c r="R330" s="13" t="str">
        <f t="shared" si="38"/>
        <v>documentary</v>
      </c>
      <c r="S330" s="6">
        <f t="shared" si="36"/>
        <v>0.96511681773961921</v>
      </c>
      <c r="T330" s="10">
        <f t="shared" si="37"/>
        <v>156.04578313253012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1">
        <f t="shared" si="33"/>
        <v>42314.958333333336</v>
      </c>
      <c r="L331" s="11">
        <f t="shared" si="34"/>
        <v>42291.258414351854</v>
      </c>
      <c r="M331" t="b">
        <v>1</v>
      </c>
      <c r="N331">
        <v>167</v>
      </c>
      <c r="O331" t="b">
        <v>1</v>
      </c>
      <c r="P331" s="8" t="s">
        <v>8267</v>
      </c>
      <c r="Q331" s="13" t="str">
        <f t="shared" si="35"/>
        <v>film &amp; video</v>
      </c>
      <c r="R331" s="13" t="str">
        <f t="shared" si="38"/>
        <v>documentary</v>
      </c>
      <c r="S331" s="6">
        <f t="shared" si="36"/>
        <v>0.94786729857819907</v>
      </c>
      <c r="T331" s="10">
        <f t="shared" si="37"/>
        <v>63.17365269461078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1">
        <f t="shared" si="33"/>
        <v>41410.957638888889</v>
      </c>
      <c r="L332" s="11">
        <f t="shared" si="34"/>
        <v>41379.307442129626</v>
      </c>
      <c r="M332" t="b">
        <v>1</v>
      </c>
      <c r="N332">
        <v>340</v>
      </c>
      <c r="O332" t="b">
        <v>1</v>
      </c>
      <c r="P332" s="8" t="s">
        <v>8267</v>
      </c>
      <c r="Q332" s="13" t="str">
        <f t="shared" si="35"/>
        <v>film &amp; video</v>
      </c>
      <c r="R332" s="13" t="str">
        <f t="shared" si="38"/>
        <v>documentary</v>
      </c>
      <c r="S332" s="6">
        <f t="shared" si="36"/>
        <v>0.98204264870931535</v>
      </c>
      <c r="T332" s="10">
        <f t="shared" si="37"/>
        <v>104.82352941176471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1">
        <f t="shared" si="33"/>
        <v>42538.373078703698</v>
      </c>
      <c r="L333" s="11">
        <f t="shared" si="34"/>
        <v>42507.373078703698</v>
      </c>
      <c r="M333" t="b">
        <v>1</v>
      </c>
      <c r="N333">
        <v>438</v>
      </c>
      <c r="O333" t="b">
        <v>1</v>
      </c>
      <c r="P333" s="8" t="s">
        <v>8267</v>
      </c>
      <c r="Q333" s="13" t="str">
        <f t="shared" si="35"/>
        <v>film &amp; video</v>
      </c>
      <c r="R333" s="13" t="str">
        <f t="shared" si="38"/>
        <v>documentary</v>
      </c>
      <c r="S333" s="6">
        <f t="shared" si="36"/>
        <v>0.93804230570798741</v>
      </c>
      <c r="T333" s="10">
        <f t="shared" si="37"/>
        <v>97.356164383561648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1">
        <f t="shared" si="33"/>
        <v>42305.124999999993</v>
      </c>
      <c r="L334" s="11">
        <f t="shared" si="34"/>
        <v>42263.471956018511</v>
      </c>
      <c r="M334" t="b">
        <v>1</v>
      </c>
      <c r="N334">
        <v>555</v>
      </c>
      <c r="O334" t="b">
        <v>1</v>
      </c>
      <c r="P334" s="8" t="s">
        <v>8267</v>
      </c>
      <c r="Q334" s="13" t="str">
        <f t="shared" si="35"/>
        <v>film &amp; video</v>
      </c>
      <c r="R334" s="13" t="str">
        <f t="shared" si="38"/>
        <v>documentary</v>
      </c>
      <c r="S334" s="6">
        <f t="shared" si="36"/>
        <v>0.88483829580144224</v>
      </c>
      <c r="T334" s="10">
        <f t="shared" si="37"/>
        <v>203.63063063063063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1">
        <f t="shared" si="33"/>
        <v>42467.386469907404</v>
      </c>
      <c r="L335" s="11">
        <f t="shared" si="34"/>
        <v>42437.428136574068</v>
      </c>
      <c r="M335" t="b">
        <v>1</v>
      </c>
      <c r="N335">
        <v>266</v>
      </c>
      <c r="O335" t="b">
        <v>1</v>
      </c>
      <c r="P335" s="8" t="s">
        <v>8267</v>
      </c>
      <c r="Q335" s="13" t="str">
        <f t="shared" si="35"/>
        <v>film &amp; video</v>
      </c>
      <c r="R335" s="13" t="str">
        <f t="shared" si="38"/>
        <v>documentary</v>
      </c>
      <c r="S335" s="6">
        <f t="shared" si="36"/>
        <v>0.79854664510590723</v>
      </c>
      <c r="T335" s="10">
        <f t="shared" si="37"/>
        <v>188.31203007518798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1">
        <f t="shared" si="33"/>
        <v>42139.583333333336</v>
      </c>
      <c r="L336" s="11">
        <f t="shared" si="34"/>
        <v>42101.474039351851</v>
      </c>
      <c r="M336" t="b">
        <v>1</v>
      </c>
      <c r="N336">
        <v>69</v>
      </c>
      <c r="O336" t="b">
        <v>1</v>
      </c>
      <c r="P336" s="8" t="s">
        <v>8267</v>
      </c>
      <c r="Q336" s="13" t="str">
        <f t="shared" si="35"/>
        <v>film &amp; video</v>
      </c>
      <c r="R336" s="13" t="str">
        <f t="shared" si="38"/>
        <v>documentary</v>
      </c>
      <c r="S336" s="6">
        <f t="shared" si="36"/>
        <v>0.98823994465856313</v>
      </c>
      <c r="T336" s="10">
        <f t="shared" si="37"/>
        <v>146.65217391304347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1">
        <f t="shared" si="33"/>
        <v>42132.708333333336</v>
      </c>
      <c r="L337" s="11">
        <f t="shared" si="34"/>
        <v>42101.529108796291</v>
      </c>
      <c r="M337" t="b">
        <v>1</v>
      </c>
      <c r="N337">
        <v>80</v>
      </c>
      <c r="O337" t="b">
        <v>1</v>
      </c>
      <c r="P337" s="8" t="s">
        <v>8267</v>
      </c>
      <c r="Q337" s="13" t="str">
        <f t="shared" si="35"/>
        <v>film &amp; video</v>
      </c>
      <c r="R337" s="13" t="str">
        <f t="shared" si="38"/>
        <v>documentary</v>
      </c>
      <c r="S337" s="6">
        <f t="shared" si="36"/>
        <v>0.97309673726388091</v>
      </c>
      <c r="T337" s="10">
        <f t="shared" si="37"/>
        <v>109.1875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1">
        <f t="shared" si="33"/>
        <v>42321.429606481477</v>
      </c>
      <c r="L338" s="11">
        <f t="shared" si="34"/>
        <v>42291.387939814813</v>
      </c>
      <c r="M338" t="b">
        <v>1</v>
      </c>
      <c r="N338">
        <v>493</v>
      </c>
      <c r="O338" t="b">
        <v>1</v>
      </c>
      <c r="P338" s="8" t="s">
        <v>8267</v>
      </c>
      <c r="Q338" s="13" t="str">
        <f t="shared" si="35"/>
        <v>film &amp; video</v>
      </c>
      <c r="R338" s="13" t="str">
        <f t="shared" si="38"/>
        <v>documentary</v>
      </c>
      <c r="S338" s="6">
        <f t="shared" si="36"/>
        <v>0.85587772314615174</v>
      </c>
      <c r="T338" s="10">
        <f t="shared" si="37"/>
        <v>59.249046653144013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1">
        <f t="shared" si="33"/>
        <v>42076.878564814811</v>
      </c>
      <c r="L339" s="11">
        <f t="shared" si="34"/>
        <v>42046.920231481483</v>
      </c>
      <c r="M339" t="b">
        <v>1</v>
      </c>
      <c r="N339">
        <v>31</v>
      </c>
      <c r="O339" t="b">
        <v>1</v>
      </c>
      <c r="P339" s="8" t="s">
        <v>8267</v>
      </c>
      <c r="Q339" s="13" t="str">
        <f t="shared" si="35"/>
        <v>film &amp; video</v>
      </c>
      <c r="R339" s="13" t="str">
        <f t="shared" si="38"/>
        <v>documentary</v>
      </c>
      <c r="S339" s="6">
        <f t="shared" si="36"/>
        <v>0.98845159058335108</v>
      </c>
      <c r="T339" s="10">
        <f t="shared" si="37"/>
        <v>97.904838709677421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1">
        <f t="shared" si="33"/>
        <v>42615.833333333336</v>
      </c>
      <c r="L340" s="11">
        <f t="shared" si="34"/>
        <v>42559.547337962962</v>
      </c>
      <c r="M340" t="b">
        <v>1</v>
      </c>
      <c r="N340">
        <v>236</v>
      </c>
      <c r="O340" t="b">
        <v>1</v>
      </c>
      <c r="P340" s="8" t="s">
        <v>8267</v>
      </c>
      <c r="Q340" s="13" t="str">
        <f t="shared" si="35"/>
        <v>film &amp; video</v>
      </c>
      <c r="R340" s="13" t="str">
        <f t="shared" si="38"/>
        <v>documentary</v>
      </c>
      <c r="S340" s="6">
        <f t="shared" si="36"/>
        <v>0.90798811625153442</v>
      </c>
      <c r="T340" s="10">
        <f t="shared" si="37"/>
        <v>70.000169491525426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1">
        <f t="shared" si="33"/>
        <v>42123.551712962959</v>
      </c>
      <c r="L341" s="11">
        <f t="shared" si="34"/>
        <v>42093.551712962959</v>
      </c>
      <c r="M341" t="b">
        <v>1</v>
      </c>
      <c r="N341">
        <v>89</v>
      </c>
      <c r="O341" t="b">
        <v>1</v>
      </c>
      <c r="P341" s="8" t="s">
        <v>8267</v>
      </c>
      <c r="Q341" s="13" t="str">
        <f t="shared" si="35"/>
        <v>film &amp; video</v>
      </c>
      <c r="R341" s="13" t="str">
        <f t="shared" si="38"/>
        <v>documentary</v>
      </c>
      <c r="S341" s="6">
        <f t="shared" si="36"/>
        <v>0.9252120277563608</v>
      </c>
      <c r="T341" s="10">
        <f t="shared" si="37"/>
        <v>72.865168539325836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1">
        <f t="shared" si="33"/>
        <v>42802.666666666664</v>
      </c>
      <c r="L342" s="11">
        <f t="shared" si="34"/>
        <v>42772.460729166669</v>
      </c>
      <c r="M342" t="b">
        <v>1</v>
      </c>
      <c r="N342">
        <v>299</v>
      </c>
      <c r="O342" t="b">
        <v>1</v>
      </c>
      <c r="P342" s="8" t="s">
        <v>8267</v>
      </c>
      <c r="Q342" s="13" t="str">
        <f t="shared" si="35"/>
        <v>film &amp; video</v>
      </c>
      <c r="R342" s="13" t="str">
        <f t="shared" si="38"/>
        <v>documentary</v>
      </c>
      <c r="S342" s="6">
        <f t="shared" si="36"/>
        <v>0.79985374103021167</v>
      </c>
      <c r="T342" s="10">
        <f t="shared" si="37"/>
        <v>146.34782608695653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1">
        <f t="shared" si="33"/>
        <v>41912.957638888889</v>
      </c>
      <c r="L343" s="11">
        <f t="shared" si="34"/>
        <v>41894.671273148146</v>
      </c>
      <c r="M343" t="b">
        <v>1</v>
      </c>
      <c r="N343">
        <v>55</v>
      </c>
      <c r="O343" t="b">
        <v>1</v>
      </c>
      <c r="P343" s="8" t="s">
        <v>8267</v>
      </c>
      <c r="Q343" s="13" t="str">
        <f t="shared" si="35"/>
        <v>film &amp; video</v>
      </c>
      <c r="R343" s="13" t="str">
        <f t="shared" si="38"/>
        <v>documentary</v>
      </c>
      <c r="S343" s="6">
        <f t="shared" si="36"/>
        <v>0.93708165997322623</v>
      </c>
      <c r="T343" s="10">
        <f t="shared" si="37"/>
        <v>67.909090909090907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1">
        <f t="shared" si="33"/>
        <v>42489.572511574072</v>
      </c>
      <c r="L344" s="11">
        <f t="shared" si="34"/>
        <v>42459.572511574072</v>
      </c>
      <c r="M344" t="b">
        <v>1</v>
      </c>
      <c r="N344">
        <v>325</v>
      </c>
      <c r="O344" t="b">
        <v>1</v>
      </c>
      <c r="P344" s="8" t="s">
        <v>8267</v>
      </c>
      <c r="Q344" s="13" t="str">
        <f t="shared" si="35"/>
        <v>film &amp; video</v>
      </c>
      <c r="R344" s="13" t="str">
        <f t="shared" si="38"/>
        <v>documentary</v>
      </c>
      <c r="S344" s="6">
        <f t="shared" si="36"/>
        <v>0.99634937588675099</v>
      </c>
      <c r="T344" s="10">
        <f t="shared" si="37"/>
        <v>169.85083076923075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1">
        <f t="shared" si="33"/>
        <v>41956.916666666664</v>
      </c>
      <c r="L345" s="11">
        <f t="shared" si="34"/>
        <v>41926.529456018514</v>
      </c>
      <c r="M345" t="b">
        <v>1</v>
      </c>
      <c r="N345">
        <v>524</v>
      </c>
      <c r="O345" t="b">
        <v>1</v>
      </c>
      <c r="P345" s="8" t="s">
        <v>8267</v>
      </c>
      <c r="Q345" s="13" t="str">
        <f t="shared" si="35"/>
        <v>film &amp; video</v>
      </c>
      <c r="R345" s="13" t="str">
        <f t="shared" si="38"/>
        <v>documentary</v>
      </c>
      <c r="S345" s="6">
        <f t="shared" si="36"/>
        <v>0.98011701943800744</v>
      </c>
      <c r="T345" s="10">
        <f t="shared" si="37"/>
        <v>58.413339694656486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1">
        <f t="shared" si="33"/>
        <v>42155.888888888883</v>
      </c>
      <c r="L346" s="11">
        <f t="shared" si="34"/>
        <v>42111.762662037036</v>
      </c>
      <c r="M346" t="b">
        <v>1</v>
      </c>
      <c r="N346">
        <v>285</v>
      </c>
      <c r="O346" t="b">
        <v>1</v>
      </c>
      <c r="P346" s="8" t="s">
        <v>8267</v>
      </c>
      <c r="Q346" s="13" t="str">
        <f t="shared" si="35"/>
        <v>film &amp; video</v>
      </c>
      <c r="R346" s="13" t="str">
        <f t="shared" si="38"/>
        <v>documentary</v>
      </c>
      <c r="S346" s="6">
        <f t="shared" si="36"/>
        <v>0.97958944967541961</v>
      </c>
      <c r="T346" s="10">
        <f t="shared" si="37"/>
        <v>119.99298245614035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1">
        <f t="shared" si="33"/>
        <v>42144.735995370364</v>
      </c>
      <c r="L347" s="11">
        <f t="shared" si="34"/>
        <v>42114.735995370364</v>
      </c>
      <c r="M347" t="b">
        <v>1</v>
      </c>
      <c r="N347">
        <v>179</v>
      </c>
      <c r="O347" t="b">
        <v>1</v>
      </c>
      <c r="P347" s="8" t="s">
        <v>8267</v>
      </c>
      <c r="Q347" s="13" t="str">
        <f t="shared" si="35"/>
        <v>film &amp; video</v>
      </c>
      <c r="R347" s="13" t="str">
        <f t="shared" si="38"/>
        <v>documentary</v>
      </c>
      <c r="S347" s="6">
        <f t="shared" si="36"/>
        <v>0.81118881118881114</v>
      </c>
      <c r="T347" s="10">
        <f t="shared" si="37"/>
        <v>99.860335195530723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1">
        <f t="shared" si="33"/>
        <v>42291.291909722218</v>
      </c>
      <c r="L348" s="11">
        <f t="shared" si="34"/>
        <v>42261.291909722218</v>
      </c>
      <c r="M348" t="b">
        <v>1</v>
      </c>
      <c r="N348">
        <v>188</v>
      </c>
      <c r="O348" t="b">
        <v>1</v>
      </c>
      <c r="P348" s="8" t="s">
        <v>8267</v>
      </c>
      <c r="Q348" s="13" t="str">
        <f t="shared" si="35"/>
        <v>film &amp; video</v>
      </c>
      <c r="R348" s="13" t="str">
        <f t="shared" si="38"/>
        <v>documentary</v>
      </c>
      <c r="S348" s="6">
        <f t="shared" si="36"/>
        <v>0.5872376809279295</v>
      </c>
      <c r="T348" s="10">
        <f t="shared" si="37"/>
        <v>90.579148936170213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1">
        <f t="shared" si="33"/>
        <v>42322.32880787037</v>
      </c>
      <c r="L349" s="11">
        <f t="shared" si="34"/>
        <v>42292.287141203698</v>
      </c>
      <c r="M349" t="b">
        <v>1</v>
      </c>
      <c r="N349">
        <v>379</v>
      </c>
      <c r="O349" t="b">
        <v>1</v>
      </c>
      <c r="P349" s="8" t="s">
        <v>8267</v>
      </c>
      <c r="Q349" s="13" t="str">
        <f t="shared" si="35"/>
        <v>film &amp; video</v>
      </c>
      <c r="R349" s="13" t="str">
        <f t="shared" si="38"/>
        <v>documentary</v>
      </c>
      <c r="S349" s="6">
        <f t="shared" si="36"/>
        <v>0.89613363144712144</v>
      </c>
      <c r="T349" s="10">
        <f t="shared" si="37"/>
        <v>117.77361477572559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1">
        <f t="shared" si="33"/>
        <v>42237.378657407404</v>
      </c>
      <c r="L350" s="11">
        <f t="shared" si="34"/>
        <v>42207.378657407404</v>
      </c>
      <c r="M350" t="b">
        <v>1</v>
      </c>
      <c r="N350">
        <v>119</v>
      </c>
      <c r="O350" t="b">
        <v>1</v>
      </c>
      <c r="P350" s="8" t="s">
        <v>8267</v>
      </c>
      <c r="Q350" s="13" t="str">
        <f t="shared" si="35"/>
        <v>film &amp; video</v>
      </c>
      <c r="R350" s="13" t="str">
        <f t="shared" si="38"/>
        <v>documentary</v>
      </c>
      <c r="S350" s="6">
        <f t="shared" si="36"/>
        <v>0.970873786407767</v>
      </c>
      <c r="T350" s="10">
        <f t="shared" si="37"/>
        <v>86.554621848739501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1">
        <f t="shared" si="33"/>
        <v>42790.290601851848</v>
      </c>
      <c r="L351" s="11">
        <f t="shared" si="34"/>
        <v>42760.290601851848</v>
      </c>
      <c r="M351" t="b">
        <v>1</v>
      </c>
      <c r="N351">
        <v>167</v>
      </c>
      <c r="O351" t="b">
        <v>1</v>
      </c>
      <c r="P351" s="8" t="s">
        <v>8267</v>
      </c>
      <c r="Q351" s="13" t="str">
        <f t="shared" si="35"/>
        <v>film &amp; video</v>
      </c>
      <c r="R351" s="13" t="str">
        <f t="shared" si="38"/>
        <v>documentary</v>
      </c>
      <c r="S351" s="6">
        <f t="shared" si="36"/>
        <v>0.93777223294728651</v>
      </c>
      <c r="T351" s="10">
        <f t="shared" si="37"/>
        <v>71.899281437125751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1">
        <f t="shared" si="33"/>
        <v>42623.957638888889</v>
      </c>
      <c r="L352" s="11">
        <f t="shared" si="34"/>
        <v>42585.857743055552</v>
      </c>
      <c r="M352" t="b">
        <v>1</v>
      </c>
      <c r="N352">
        <v>221</v>
      </c>
      <c r="O352" t="b">
        <v>1</v>
      </c>
      <c r="P352" s="8" t="s">
        <v>8267</v>
      </c>
      <c r="Q352" s="13" t="str">
        <f t="shared" si="35"/>
        <v>film &amp; video</v>
      </c>
      <c r="R352" s="13" t="str">
        <f t="shared" si="38"/>
        <v>documentary</v>
      </c>
      <c r="S352" s="6">
        <f t="shared" si="36"/>
        <v>0.87138375740676188</v>
      </c>
      <c r="T352" s="10">
        <f t="shared" si="37"/>
        <v>129.81900452488688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1">
        <f t="shared" si="33"/>
        <v>42467.714745370373</v>
      </c>
      <c r="L353" s="11">
        <f t="shared" si="34"/>
        <v>42427.75641203703</v>
      </c>
      <c r="M353" t="b">
        <v>1</v>
      </c>
      <c r="N353">
        <v>964</v>
      </c>
      <c r="O353" t="b">
        <v>1</v>
      </c>
      <c r="P353" s="8" t="s">
        <v>8267</v>
      </c>
      <c r="Q353" s="13" t="str">
        <f t="shared" si="35"/>
        <v>film &amp; video</v>
      </c>
      <c r="R353" s="13" t="str">
        <f t="shared" si="38"/>
        <v>documentary</v>
      </c>
      <c r="S353" s="6">
        <f t="shared" si="36"/>
        <v>0.78529194382852918</v>
      </c>
      <c r="T353" s="10">
        <f t="shared" si="37"/>
        <v>44.912863070539416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1">
        <f t="shared" si="33"/>
        <v>41919.959120370368</v>
      </c>
      <c r="L354" s="11">
        <f t="shared" si="34"/>
        <v>41889.959120370368</v>
      </c>
      <c r="M354" t="b">
        <v>1</v>
      </c>
      <c r="N354">
        <v>286</v>
      </c>
      <c r="O354" t="b">
        <v>1</v>
      </c>
      <c r="P354" s="8" t="s">
        <v>8267</v>
      </c>
      <c r="Q354" s="13" t="str">
        <f t="shared" si="35"/>
        <v>film &amp; video</v>
      </c>
      <c r="R354" s="13" t="str">
        <f t="shared" si="38"/>
        <v>documentary</v>
      </c>
      <c r="S354" s="6">
        <f t="shared" si="36"/>
        <v>0.85792724776938911</v>
      </c>
      <c r="T354" s="10">
        <f t="shared" si="37"/>
        <v>40.755244755244753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1">
        <f t="shared" si="33"/>
        <v>42327.625219907401</v>
      </c>
      <c r="L355" s="11">
        <f t="shared" si="34"/>
        <v>42297.583553240744</v>
      </c>
      <c r="M355" t="b">
        <v>1</v>
      </c>
      <c r="N355">
        <v>613</v>
      </c>
      <c r="O355" t="b">
        <v>1</v>
      </c>
      <c r="P355" s="8" t="s">
        <v>8267</v>
      </c>
      <c r="Q355" s="13" t="str">
        <f t="shared" si="35"/>
        <v>film &amp; video</v>
      </c>
      <c r="R355" s="13" t="str">
        <f t="shared" si="38"/>
        <v>documentary</v>
      </c>
      <c r="S355" s="6">
        <f t="shared" si="36"/>
        <v>0.92065607125602222</v>
      </c>
      <c r="T355" s="10">
        <f t="shared" si="37"/>
        <v>103.52394779771615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1">
        <f t="shared" si="33"/>
        <v>42468.577789351846</v>
      </c>
      <c r="L356" s="11">
        <f t="shared" si="34"/>
        <v>42438.619456018518</v>
      </c>
      <c r="M356" t="b">
        <v>1</v>
      </c>
      <c r="N356">
        <v>29</v>
      </c>
      <c r="O356" t="b">
        <v>1</v>
      </c>
      <c r="P356" s="8" t="s">
        <v>8267</v>
      </c>
      <c r="Q356" s="13" t="str">
        <f t="shared" si="35"/>
        <v>film &amp; video</v>
      </c>
      <c r="R356" s="13" t="str">
        <f t="shared" si="38"/>
        <v>documentary</v>
      </c>
      <c r="S356" s="6">
        <f t="shared" si="36"/>
        <v>0.96206706981858159</v>
      </c>
      <c r="T356" s="10">
        <f t="shared" si="37"/>
        <v>125.44827586206897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1">
        <f t="shared" si="33"/>
        <v>41974.127245370364</v>
      </c>
      <c r="L357" s="11">
        <f t="shared" si="34"/>
        <v>41943.0855787037</v>
      </c>
      <c r="M357" t="b">
        <v>1</v>
      </c>
      <c r="N357">
        <v>165</v>
      </c>
      <c r="O357" t="b">
        <v>1</v>
      </c>
      <c r="P357" s="8" t="s">
        <v>8267</v>
      </c>
      <c r="Q357" s="13" t="str">
        <f t="shared" si="35"/>
        <v>film &amp; video</v>
      </c>
      <c r="R357" s="13" t="str">
        <f t="shared" si="38"/>
        <v>documentary</v>
      </c>
      <c r="S357" s="6">
        <f t="shared" si="36"/>
        <v>0.86016220201523719</v>
      </c>
      <c r="T357" s="10">
        <f t="shared" si="37"/>
        <v>246.60606060606059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1">
        <f t="shared" si="33"/>
        <v>42445.553159722222</v>
      </c>
      <c r="L358" s="11">
        <f t="shared" si="34"/>
        <v>42415.594826388886</v>
      </c>
      <c r="M358" t="b">
        <v>1</v>
      </c>
      <c r="N358">
        <v>97</v>
      </c>
      <c r="O358" t="b">
        <v>1</v>
      </c>
      <c r="P358" s="8" t="s">
        <v>8267</v>
      </c>
      <c r="Q358" s="13" t="str">
        <f t="shared" si="35"/>
        <v>film &amp; video</v>
      </c>
      <c r="R358" s="13" t="str">
        <f t="shared" si="38"/>
        <v>documentary</v>
      </c>
      <c r="S358" s="6">
        <f t="shared" si="36"/>
        <v>0.97378189622601086</v>
      </c>
      <c r="T358" s="10">
        <f t="shared" si="37"/>
        <v>79.401340206185566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1">
        <f t="shared" si="33"/>
        <v>42118.01385416666</v>
      </c>
      <c r="L359" s="11">
        <f t="shared" si="34"/>
        <v>42078.01385416666</v>
      </c>
      <c r="M359" t="b">
        <v>1</v>
      </c>
      <c r="N359">
        <v>303</v>
      </c>
      <c r="O359" t="b">
        <v>1</v>
      </c>
      <c r="P359" s="8" t="s">
        <v>8267</v>
      </c>
      <c r="Q359" s="13" t="str">
        <f t="shared" si="35"/>
        <v>film &amp; video</v>
      </c>
      <c r="R359" s="13" t="str">
        <f t="shared" si="38"/>
        <v>documentary</v>
      </c>
      <c r="S359" s="6">
        <f t="shared" si="36"/>
        <v>0.57471264367816088</v>
      </c>
      <c r="T359" s="10">
        <f t="shared" si="37"/>
        <v>86.138613861386133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1">
        <f t="shared" si="33"/>
        <v>42536.416666666664</v>
      </c>
      <c r="L360" s="11">
        <f t="shared" si="34"/>
        <v>42507.651863425919</v>
      </c>
      <c r="M360" t="b">
        <v>1</v>
      </c>
      <c r="N360">
        <v>267</v>
      </c>
      <c r="O360" t="b">
        <v>1</v>
      </c>
      <c r="P360" s="8" t="s">
        <v>8267</v>
      </c>
      <c r="Q360" s="13" t="str">
        <f t="shared" si="35"/>
        <v>film &amp; video</v>
      </c>
      <c r="R360" s="13" t="str">
        <f t="shared" si="38"/>
        <v>documentary</v>
      </c>
      <c r="S360" s="6">
        <f t="shared" si="36"/>
        <v>0.97004501008846811</v>
      </c>
      <c r="T360" s="10">
        <f t="shared" si="37"/>
        <v>193.04868913857678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1">
        <f t="shared" si="33"/>
        <v>41957.008333333331</v>
      </c>
      <c r="L361" s="11">
        <f t="shared" si="34"/>
        <v>41934.86215277778</v>
      </c>
      <c r="M361" t="b">
        <v>1</v>
      </c>
      <c r="N361">
        <v>302</v>
      </c>
      <c r="O361" t="b">
        <v>1</v>
      </c>
      <c r="P361" s="8" t="s">
        <v>8267</v>
      </c>
      <c r="Q361" s="13" t="str">
        <f t="shared" si="35"/>
        <v>film &amp; video</v>
      </c>
      <c r="R361" s="13" t="str">
        <f t="shared" si="38"/>
        <v>documentary</v>
      </c>
      <c r="S361" s="6">
        <f t="shared" si="36"/>
        <v>0.95369458128078821</v>
      </c>
      <c r="T361" s="10">
        <f t="shared" si="37"/>
        <v>84.023178807947019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1">
        <f t="shared" si="33"/>
        <v>42207.924305555549</v>
      </c>
      <c r="L362" s="11">
        <f t="shared" si="34"/>
        <v>42163.689583333333</v>
      </c>
      <c r="M362" t="b">
        <v>0</v>
      </c>
      <c r="N362">
        <v>87</v>
      </c>
      <c r="O362" t="b">
        <v>1</v>
      </c>
      <c r="P362" s="8" t="s">
        <v>8267</v>
      </c>
      <c r="Q362" s="13" t="str">
        <f t="shared" si="35"/>
        <v>film &amp; video</v>
      </c>
      <c r="R362" s="13" t="str">
        <f t="shared" si="38"/>
        <v>documentary</v>
      </c>
      <c r="S362" s="6">
        <f t="shared" si="36"/>
        <v>0.98643649815043155</v>
      </c>
      <c r="T362" s="10">
        <f t="shared" si="37"/>
        <v>139.82758620689654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1">
        <f t="shared" si="33"/>
        <v>41965.834560185183</v>
      </c>
      <c r="L363" s="11">
        <f t="shared" si="34"/>
        <v>41935.792893518512</v>
      </c>
      <c r="M363" t="b">
        <v>0</v>
      </c>
      <c r="N363">
        <v>354</v>
      </c>
      <c r="O363" t="b">
        <v>1</v>
      </c>
      <c r="P363" s="8" t="s">
        <v>8267</v>
      </c>
      <c r="Q363" s="13" t="str">
        <f t="shared" si="35"/>
        <v>film &amp; video</v>
      </c>
      <c r="R363" s="13" t="str">
        <f t="shared" si="38"/>
        <v>documentary</v>
      </c>
      <c r="S363" s="6">
        <f t="shared" si="36"/>
        <v>0.90027638485014905</v>
      </c>
      <c r="T363" s="10">
        <f t="shared" si="37"/>
        <v>109.82189265536722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1">
        <f t="shared" si="33"/>
        <v>41858.791666666664</v>
      </c>
      <c r="L364" s="11">
        <f t="shared" si="34"/>
        <v>41837.002210648148</v>
      </c>
      <c r="M364" t="b">
        <v>0</v>
      </c>
      <c r="N364">
        <v>86</v>
      </c>
      <c r="O364" t="b">
        <v>1</v>
      </c>
      <c r="P364" s="8" t="s">
        <v>8267</v>
      </c>
      <c r="Q364" s="13" t="str">
        <f t="shared" si="35"/>
        <v>film &amp; video</v>
      </c>
      <c r="R364" s="13" t="str">
        <f t="shared" si="38"/>
        <v>documentary</v>
      </c>
      <c r="S364" s="6">
        <f t="shared" si="36"/>
        <v>0.80541666666666667</v>
      </c>
      <c r="T364" s="10">
        <f t="shared" si="37"/>
        <v>139.53488372093022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1">
        <f t="shared" si="33"/>
        <v>40300.598611111105</v>
      </c>
      <c r="L365" s="11">
        <f t="shared" si="34"/>
        <v>40255.53629629629</v>
      </c>
      <c r="M365" t="b">
        <v>0</v>
      </c>
      <c r="N365">
        <v>26</v>
      </c>
      <c r="O365" t="b">
        <v>1</v>
      </c>
      <c r="P365" s="8" t="s">
        <v>8267</v>
      </c>
      <c r="Q365" s="13" t="str">
        <f t="shared" si="35"/>
        <v>film &amp; video</v>
      </c>
      <c r="R365" s="13" t="str">
        <f t="shared" si="38"/>
        <v>documentary</v>
      </c>
      <c r="S365" s="6">
        <f t="shared" si="36"/>
        <v>0.98684210526315785</v>
      </c>
      <c r="T365" s="10">
        <f t="shared" si="37"/>
        <v>347.84615384615387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1">
        <f t="shared" si="33"/>
        <v>41810.957638888889</v>
      </c>
      <c r="L366" s="11">
        <f t="shared" si="34"/>
        <v>41780.651296296295</v>
      </c>
      <c r="M366" t="b">
        <v>0</v>
      </c>
      <c r="N366">
        <v>113</v>
      </c>
      <c r="O366" t="b">
        <v>1</v>
      </c>
      <c r="P366" s="8" t="s">
        <v>8267</v>
      </c>
      <c r="Q366" s="13" t="str">
        <f t="shared" si="35"/>
        <v>film &amp; video</v>
      </c>
      <c r="R366" s="13" t="str">
        <f t="shared" si="38"/>
        <v>documentary</v>
      </c>
      <c r="S366" s="6">
        <f t="shared" si="36"/>
        <v>0.90775874366189879</v>
      </c>
      <c r="T366" s="10">
        <f t="shared" si="37"/>
        <v>68.24159292035398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1">
        <f t="shared" si="33"/>
        <v>41698.398136574069</v>
      </c>
      <c r="L367" s="11">
        <f t="shared" si="34"/>
        <v>41668.398136574069</v>
      </c>
      <c r="M367" t="b">
        <v>0</v>
      </c>
      <c r="N367">
        <v>65</v>
      </c>
      <c r="O367" t="b">
        <v>1</v>
      </c>
      <c r="P367" s="8" t="s">
        <v>8267</v>
      </c>
      <c r="Q367" s="13" t="str">
        <f t="shared" si="35"/>
        <v>film &amp; video</v>
      </c>
      <c r="R367" s="13" t="str">
        <f t="shared" si="38"/>
        <v>documentary</v>
      </c>
      <c r="S367" s="6">
        <f t="shared" si="36"/>
        <v>0.96178507309566552</v>
      </c>
      <c r="T367" s="10">
        <f t="shared" si="37"/>
        <v>239.93846153846152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1">
        <f t="shared" si="33"/>
        <v>41049.584699074076</v>
      </c>
      <c r="L368" s="11">
        <f t="shared" si="34"/>
        <v>41019.584699074076</v>
      </c>
      <c r="M368" t="b">
        <v>0</v>
      </c>
      <c r="N368">
        <v>134</v>
      </c>
      <c r="O368" t="b">
        <v>1</v>
      </c>
      <c r="P368" s="8" t="s">
        <v>8267</v>
      </c>
      <c r="Q368" s="13" t="str">
        <f t="shared" si="35"/>
        <v>film &amp; video</v>
      </c>
      <c r="R368" s="13" t="str">
        <f t="shared" si="38"/>
        <v>documentary</v>
      </c>
      <c r="S368" s="6">
        <f t="shared" si="36"/>
        <v>0.98701298701298701</v>
      </c>
      <c r="T368" s="10">
        <f t="shared" si="37"/>
        <v>287.31343283582089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1">
        <f t="shared" si="33"/>
        <v>41394.999305555553</v>
      </c>
      <c r="L369" s="11">
        <f t="shared" si="34"/>
        <v>41355.368958333333</v>
      </c>
      <c r="M369" t="b">
        <v>0</v>
      </c>
      <c r="N369">
        <v>119</v>
      </c>
      <c r="O369" t="b">
        <v>1</v>
      </c>
      <c r="P369" s="8" t="s">
        <v>8267</v>
      </c>
      <c r="Q369" s="13" t="str">
        <f t="shared" si="35"/>
        <v>film &amp; video</v>
      </c>
      <c r="R369" s="13" t="str">
        <f t="shared" si="38"/>
        <v>documentary</v>
      </c>
      <c r="S369" s="6">
        <f t="shared" si="36"/>
        <v>0.96758493702473436</v>
      </c>
      <c r="T369" s="10">
        <f t="shared" si="37"/>
        <v>86.84882352941176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1">
        <f t="shared" si="33"/>
        <v>42078.355578703697</v>
      </c>
      <c r="L370" s="11">
        <f t="shared" si="34"/>
        <v>42043.397245370368</v>
      </c>
      <c r="M370" t="b">
        <v>0</v>
      </c>
      <c r="N370">
        <v>159</v>
      </c>
      <c r="O370" t="b">
        <v>1</v>
      </c>
      <c r="P370" s="8" t="s">
        <v>8267</v>
      </c>
      <c r="Q370" s="13" t="str">
        <f t="shared" si="35"/>
        <v>film &amp; video</v>
      </c>
      <c r="R370" s="13" t="str">
        <f t="shared" si="38"/>
        <v>documentary</v>
      </c>
      <c r="S370" s="6">
        <f t="shared" si="36"/>
        <v>0.96050407253726755</v>
      </c>
      <c r="T370" s="10">
        <f t="shared" si="37"/>
        <v>81.84905660377359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1">
        <f t="shared" si="33"/>
        <v>40923.3433912037</v>
      </c>
      <c r="L371" s="11">
        <f t="shared" si="34"/>
        <v>40893.3433912037</v>
      </c>
      <c r="M371" t="b">
        <v>0</v>
      </c>
      <c r="N371">
        <v>167</v>
      </c>
      <c r="O371" t="b">
        <v>1</v>
      </c>
      <c r="P371" s="8" t="s">
        <v>8267</v>
      </c>
      <c r="Q371" s="13" t="str">
        <f t="shared" si="35"/>
        <v>film &amp; video</v>
      </c>
      <c r="R371" s="13" t="str">
        <f t="shared" si="38"/>
        <v>documentary</v>
      </c>
      <c r="S371" s="6">
        <f t="shared" si="36"/>
        <v>0.90780601442433928</v>
      </c>
      <c r="T371" s="10">
        <f t="shared" si="37"/>
        <v>42.874970059880241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1">
        <f t="shared" si="33"/>
        <v>42741.586805555555</v>
      </c>
      <c r="L372" s="11">
        <f t="shared" si="34"/>
        <v>42711.586805555555</v>
      </c>
      <c r="M372" t="b">
        <v>0</v>
      </c>
      <c r="N372">
        <v>43</v>
      </c>
      <c r="O372" t="b">
        <v>1</v>
      </c>
      <c r="P372" s="8" t="s">
        <v>8267</v>
      </c>
      <c r="Q372" s="13" t="str">
        <f t="shared" si="35"/>
        <v>film &amp; video</v>
      </c>
      <c r="R372" s="13" t="str">
        <f t="shared" si="38"/>
        <v>documentary</v>
      </c>
      <c r="S372" s="6">
        <f t="shared" si="36"/>
        <v>0.81953778069168992</v>
      </c>
      <c r="T372" s="10">
        <f t="shared" si="37"/>
        <v>709.41860465116281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1">
        <f t="shared" si="33"/>
        <v>41306.559479166666</v>
      </c>
      <c r="L373" s="11">
        <f t="shared" si="34"/>
        <v>41261.559479166666</v>
      </c>
      <c r="M373" t="b">
        <v>0</v>
      </c>
      <c r="N373">
        <v>1062</v>
      </c>
      <c r="O373" t="b">
        <v>1</v>
      </c>
      <c r="P373" s="8" t="s">
        <v>8267</v>
      </c>
      <c r="Q373" s="13" t="str">
        <f t="shared" si="35"/>
        <v>film &amp; video</v>
      </c>
      <c r="R373" s="13" t="str">
        <f t="shared" si="38"/>
        <v>documentary</v>
      </c>
      <c r="S373" s="6">
        <f t="shared" si="36"/>
        <v>0.87589706457697092</v>
      </c>
      <c r="T373" s="10">
        <f t="shared" si="37"/>
        <v>161.25517890772127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1">
        <f t="shared" si="33"/>
        <v>42465.458333333336</v>
      </c>
      <c r="L374" s="11">
        <f t="shared" si="34"/>
        <v>42425.368564814817</v>
      </c>
      <c r="M374" t="b">
        <v>0</v>
      </c>
      <c r="N374">
        <v>9</v>
      </c>
      <c r="O374" t="b">
        <v>1</v>
      </c>
      <c r="P374" s="8" t="s">
        <v>8267</v>
      </c>
      <c r="Q374" s="13" t="str">
        <f t="shared" si="35"/>
        <v>film &amp; video</v>
      </c>
      <c r="R374" s="13" t="str">
        <f t="shared" si="38"/>
        <v>documentary</v>
      </c>
      <c r="S374" s="6">
        <f t="shared" si="36"/>
        <v>0.7978723404255319</v>
      </c>
      <c r="T374" s="10">
        <f t="shared" si="37"/>
        <v>41.777777777777779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1">
        <f t="shared" si="33"/>
        <v>41108.703680555554</v>
      </c>
      <c r="L375" s="11">
        <f t="shared" si="34"/>
        <v>41078.703680555554</v>
      </c>
      <c r="M375" t="b">
        <v>0</v>
      </c>
      <c r="N375">
        <v>89</v>
      </c>
      <c r="O375" t="b">
        <v>1</v>
      </c>
      <c r="P375" s="8" t="s">
        <v>8267</v>
      </c>
      <c r="Q375" s="13" t="str">
        <f t="shared" si="35"/>
        <v>film &amp; video</v>
      </c>
      <c r="R375" s="13" t="str">
        <f t="shared" si="38"/>
        <v>documentary</v>
      </c>
      <c r="S375" s="6">
        <f t="shared" si="36"/>
        <v>0.9375</v>
      </c>
      <c r="T375" s="10">
        <f t="shared" si="37"/>
        <v>89.887640449438209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1">
        <f t="shared" si="33"/>
        <v>40802.680914351848</v>
      </c>
      <c r="L376" s="11">
        <f t="shared" si="34"/>
        <v>40757.680914351848</v>
      </c>
      <c r="M376" t="b">
        <v>0</v>
      </c>
      <c r="N376">
        <v>174</v>
      </c>
      <c r="O376" t="b">
        <v>1</v>
      </c>
      <c r="P376" s="8" t="s">
        <v>8267</v>
      </c>
      <c r="Q376" s="13" t="str">
        <f t="shared" si="35"/>
        <v>film &amp; video</v>
      </c>
      <c r="R376" s="13" t="str">
        <f t="shared" si="38"/>
        <v>documentary</v>
      </c>
      <c r="S376" s="6">
        <f t="shared" si="36"/>
        <v>0.76540375047837739</v>
      </c>
      <c r="T376" s="10">
        <f t="shared" si="37"/>
        <v>45.051724137931032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1">
        <f t="shared" si="33"/>
        <v>41699.512499999997</v>
      </c>
      <c r="L377" s="11">
        <f t="shared" si="34"/>
        <v>41657.77674768518</v>
      </c>
      <c r="M377" t="b">
        <v>0</v>
      </c>
      <c r="N377">
        <v>14</v>
      </c>
      <c r="O377" t="b">
        <v>1</v>
      </c>
      <c r="P377" s="8" t="s">
        <v>8267</v>
      </c>
      <c r="Q377" s="13" t="str">
        <f t="shared" si="35"/>
        <v>film &amp; video</v>
      </c>
      <c r="R377" s="13" t="str">
        <f t="shared" si="38"/>
        <v>documentary</v>
      </c>
      <c r="S377" s="6">
        <f t="shared" si="36"/>
        <v>0.83333333333333337</v>
      </c>
      <c r="T377" s="10">
        <f t="shared" si="37"/>
        <v>42.857142857142854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1">
        <f t="shared" si="33"/>
        <v>42607.244398148141</v>
      </c>
      <c r="L378" s="11">
        <f t="shared" si="34"/>
        <v>42576.244398148141</v>
      </c>
      <c r="M378" t="b">
        <v>0</v>
      </c>
      <c r="N378">
        <v>48</v>
      </c>
      <c r="O378" t="b">
        <v>1</v>
      </c>
      <c r="P378" s="8" t="s">
        <v>8267</v>
      </c>
      <c r="Q378" s="13" t="str">
        <f t="shared" si="35"/>
        <v>film &amp; video</v>
      </c>
      <c r="R378" s="13" t="str">
        <f t="shared" si="38"/>
        <v>documentary</v>
      </c>
      <c r="S378" s="6">
        <f t="shared" si="36"/>
        <v>0.94375963020030817</v>
      </c>
      <c r="T378" s="10">
        <f t="shared" si="37"/>
        <v>54.083333333333336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1">
        <f t="shared" si="33"/>
        <v>42322.084027777775</v>
      </c>
      <c r="L379" s="11">
        <f t="shared" si="34"/>
        <v>42292.042453703696</v>
      </c>
      <c r="M379" t="b">
        <v>0</v>
      </c>
      <c r="N379">
        <v>133</v>
      </c>
      <c r="O379" t="b">
        <v>1</v>
      </c>
      <c r="P379" s="8" t="s">
        <v>8267</v>
      </c>
      <c r="Q379" s="13" t="str">
        <f t="shared" si="35"/>
        <v>film &amp; video</v>
      </c>
      <c r="R379" s="13" t="str">
        <f t="shared" si="38"/>
        <v>documentary</v>
      </c>
      <c r="S379" s="6">
        <f t="shared" si="36"/>
        <v>0.87412587412587417</v>
      </c>
      <c r="T379" s="10">
        <f t="shared" si="37"/>
        <v>103.21804511278195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1">
        <f t="shared" si="33"/>
        <v>42394.786111111105</v>
      </c>
      <c r="L380" s="11">
        <f t="shared" si="34"/>
        <v>42370.363518518519</v>
      </c>
      <c r="M380" t="b">
        <v>0</v>
      </c>
      <c r="N380">
        <v>83</v>
      </c>
      <c r="O380" t="b">
        <v>1</v>
      </c>
      <c r="P380" s="8" t="s">
        <v>8267</v>
      </c>
      <c r="Q380" s="13" t="str">
        <f t="shared" si="35"/>
        <v>film &amp; video</v>
      </c>
      <c r="R380" s="13" t="str">
        <f t="shared" si="38"/>
        <v>documentary</v>
      </c>
      <c r="S380" s="6">
        <f t="shared" si="36"/>
        <v>0.8947211452430659</v>
      </c>
      <c r="T380" s="10">
        <f t="shared" si="37"/>
        <v>40.397590361445786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1">
        <f t="shared" si="33"/>
        <v>41032.479999999996</v>
      </c>
      <c r="L381" s="11">
        <f t="shared" si="34"/>
        <v>40987.479999999996</v>
      </c>
      <c r="M381" t="b">
        <v>0</v>
      </c>
      <c r="N381">
        <v>149</v>
      </c>
      <c r="O381" t="b">
        <v>1</v>
      </c>
      <c r="P381" s="8" t="s">
        <v>8267</v>
      </c>
      <c r="Q381" s="13" t="str">
        <f t="shared" si="35"/>
        <v>film &amp; video</v>
      </c>
      <c r="R381" s="13" t="str">
        <f t="shared" si="38"/>
        <v>documentary</v>
      </c>
      <c r="S381" s="6">
        <f t="shared" si="36"/>
        <v>0.86147484493452786</v>
      </c>
      <c r="T381" s="10">
        <f t="shared" si="37"/>
        <v>116.85906040268456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1">
        <f t="shared" si="33"/>
        <v>42392.511481481481</v>
      </c>
      <c r="L382" s="11">
        <f t="shared" si="34"/>
        <v>42367.511481481481</v>
      </c>
      <c r="M382" t="b">
        <v>0</v>
      </c>
      <c r="N382">
        <v>49</v>
      </c>
      <c r="O382" t="b">
        <v>1</v>
      </c>
      <c r="P382" s="8" t="s">
        <v>8267</v>
      </c>
      <c r="Q382" s="13" t="str">
        <f t="shared" si="35"/>
        <v>film &amp; video</v>
      </c>
      <c r="R382" s="13" t="str">
        <f t="shared" si="38"/>
        <v>documentary</v>
      </c>
      <c r="S382" s="6">
        <f t="shared" si="36"/>
        <v>0.70671378091872794</v>
      </c>
      <c r="T382" s="10">
        <f t="shared" si="37"/>
        <v>115.51020408163265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1">
        <f t="shared" si="33"/>
        <v>41120</v>
      </c>
      <c r="L383" s="11">
        <f t="shared" si="34"/>
        <v>41085.48978009259</v>
      </c>
      <c r="M383" t="b">
        <v>0</v>
      </c>
      <c r="N383">
        <v>251</v>
      </c>
      <c r="O383" t="b">
        <v>1</v>
      </c>
      <c r="P383" s="8" t="s">
        <v>8267</v>
      </c>
      <c r="Q383" s="13" t="str">
        <f t="shared" si="35"/>
        <v>film &amp; video</v>
      </c>
      <c r="R383" s="13" t="str">
        <f t="shared" si="38"/>
        <v>documentary</v>
      </c>
      <c r="S383" s="6">
        <f t="shared" si="36"/>
        <v>0.95483624558388236</v>
      </c>
      <c r="T383" s="10">
        <f t="shared" si="37"/>
        <v>104.31274900398407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1">
        <f t="shared" si="33"/>
        <v>41158.501157407409</v>
      </c>
      <c r="L384" s="11">
        <f t="shared" si="34"/>
        <v>41144.501157407409</v>
      </c>
      <c r="M384" t="b">
        <v>0</v>
      </c>
      <c r="N384">
        <v>22</v>
      </c>
      <c r="O384" t="b">
        <v>1</v>
      </c>
      <c r="P384" s="8" t="s">
        <v>8267</v>
      </c>
      <c r="Q384" s="13" t="str">
        <f t="shared" si="35"/>
        <v>film &amp; video</v>
      </c>
      <c r="R384" s="13" t="str">
        <f t="shared" si="38"/>
        <v>documentary</v>
      </c>
      <c r="S384" s="6">
        <f t="shared" si="36"/>
        <v>0.39087947882736157</v>
      </c>
      <c r="T384" s="10">
        <f t="shared" si="37"/>
        <v>69.772727272727266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1">
        <f t="shared" si="33"/>
        <v>41777.90924768518</v>
      </c>
      <c r="L385" s="11">
        <f t="shared" si="34"/>
        <v>41754.90924768518</v>
      </c>
      <c r="M385" t="b">
        <v>0</v>
      </c>
      <c r="N385">
        <v>48</v>
      </c>
      <c r="O385" t="b">
        <v>1</v>
      </c>
      <c r="P385" s="8" t="s">
        <v>8267</v>
      </c>
      <c r="Q385" s="13" t="str">
        <f t="shared" si="35"/>
        <v>film &amp; video</v>
      </c>
      <c r="R385" s="13" t="str">
        <f t="shared" si="38"/>
        <v>documentary</v>
      </c>
      <c r="S385" s="6">
        <f t="shared" si="36"/>
        <v>0.48377723970944309</v>
      </c>
      <c r="T385" s="10">
        <f t="shared" si="37"/>
        <v>43.020833333333336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1">
        <f t="shared" si="33"/>
        <v>42010.573460648149</v>
      </c>
      <c r="L386" s="11">
        <f t="shared" si="34"/>
        <v>41980.573460648149</v>
      </c>
      <c r="M386" t="b">
        <v>0</v>
      </c>
      <c r="N386">
        <v>383</v>
      </c>
      <c r="O386" t="b">
        <v>1</v>
      </c>
      <c r="P386" s="8" t="s">
        <v>8267</v>
      </c>
      <c r="Q386" s="13" t="str">
        <f t="shared" si="35"/>
        <v>film &amp; video</v>
      </c>
      <c r="R386" s="13" t="str">
        <f t="shared" si="38"/>
        <v>documentary</v>
      </c>
      <c r="S386" s="6">
        <f t="shared" si="36"/>
        <v>0.89202087328843493</v>
      </c>
      <c r="T386" s="10">
        <f t="shared" si="37"/>
        <v>58.540469973890339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1">
        <f t="shared" ref="K387:K450" si="39">(I387/86400)+25569+(-5/24)</f>
        <v>41964.41783564815</v>
      </c>
      <c r="L387" s="11">
        <f t="shared" ref="L387:L450" si="40">(J387/86400)+25569+(-5/24)</f>
        <v>41934.376168981478</v>
      </c>
      <c r="M387" t="b">
        <v>0</v>
      </c>
      <c r="N387">
        <v>237</v>
      </c>
      <c r="O387" t="b">
        <v>1</v>
      </c>
      <c r="P387" s="8" t="s">
        <v>8267</v>
      </c>
      <c r="Q387" s="13" t="str">
        <f t="shared" ref="Q387:Q450" si="41">LEFT(P387, SEARCH("/", P387)-1)</f>
        <v>film &amp; video</v>
      </c>
      <c r="R387" s="13" t="str">
        <f t="shared" si="38"/>
        <v>documentary</v>
      </c>
      <c r="S387" s="6">
        <f t="shared" ref="S387:S450" si="42">IFERROR(D387/E387,"N/A")</f>
        <v>0.94355645298258195</v>
      </c>
      <c r="T387" s="10">
        <f t="shared" ref="T387:T450" si="43">IFERROR(E387/N387,"N/A")</f>
        <v>111.79535864978902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1">
        <f t="shared" si="39"/>
        <v>42226.742951388886</v>
      </c>
      <c r="L388" s="11">
        <f t="shared" si="40"/>
        <v>42211.742951388886</v>
      </c>
      <c r="M388" t="b">
        <v>0</v>
      </c>
      <c r="N388">
        <v>13</v>
      </c>
      <c r="O388" t="b">
        <v>1</v>
      </c>
      <c r="P388" s="8" t="s">
        <v>8267</v>
      </c>
      <c r="Q388" s="13" t="str">
        <f t="shared" si="41"/>
        <v>film &amp; video</v>
      </c>
      <c r="R388" s="13" t="str">
        <f t="shared" ref="R388:R451" si="44">MID(P388,14,15)</f>
        <v>documentary</v>
      </c>
      <c r="S388" s="6">
        <f t="shared" si="42"/>
        <v>0.99833610648918469</v>
      </c>
      <c r="T388" s="10">
        <f t="shared" si="43"/>
        <v>46.230769230769234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1">
        <f t="shared" si="39"/>
        <v>42231.041666666664</v>
      </c>
      <c r="L389" s="11">
        <f t="shared" si="40"/>
        <v>42200.468263888884</v>
      </c>
      <c r="M389" t="b">
        <v>0</v>
      </c>
      <c r="N389">
        <v>562</v>
      </c>
      <c r="O389" t="b">
        <v>1</v>
      </c>
      <c r="P389" s="8" t="s">
        <v>8267</v>
      </c>
      <c r="Q389" s="13" t="str">
        <f t="shared" si="41"/>
        <v>film &amp; video</v>
      </c>
      <c r="R389" s="13" t="str">
        <f t="shared" si="44"/>
        <v>documentary</v>
      </c>
      <c r="S389" s="6">
        <f t="shared" si="42"/>
        <v>0.46731270598652169</v>
      </c>
      <c r="T389" s="10">
        <f t="shared" si="43"/>
        <v>144.69039145907473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1">
        <f t="shared" si="39"/>
        <v>42578.86782407407</v>
      </c>
      <c r="L390" s="11">
        <f t="shared" si="40"/>
        <v>42548.86782407407</v>
      </c>
      <c r="M390" t="b">
        <v>0</v>
      </c>
      <c r="N390">
        <v>71</v>
      </c>
      <c r="O390" t="b">
        <v>1</v>
      </c>
      <c r="P390" s="8" t="s">
        <v>8267</v>
      </c>
      <c r="Q390" s="13" t="str">
        <f t="shared" si="41"/>
        <v>film &amp; video</v>
      </c>
      <c r="R390" s="13" t="str">
        <f t="shared" si="44"/>
        <v>documentary</v>
      </c>
      <c r="S390" s="6">
        <f t="shared" si="42"/>
        <v>0.79264426125554854</v>
      </c>
      <c r="T390" s="10">
        <f t="shared" si="43"/>
        <v>88.845070422535215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1">
        <f t="shared" si="39"/>
        <v>41705.749305555553</v>
      </c>
      <c r="L391" s="11">
        <f t="shared" si="40"/>
        <v>41673.854745370372</v>
      </c>
      <c r="M391" t="b">
        <v>0</v>
      </c>
      <c r="N391">
        <v>1510</v>
      </c>
      <c r="O391" t="b">
        <v>1</v>
      </c>
      <c r="P391" s="8" t="s">
        <v>8267</v>
      </c>
      <c r="Q391" s="13" t="str">
        <f t="shared" si="41"/>
        <v>film &amp; video</v>
      </c>
      <c r="R391" s="13" t="str">
        <f t="shared" si="44"/>
        <v>documentary</v>
      </c>
      <c r="S391" s="6">
        <f t="shared" si="42"/>
        <v>0.55085653330429996</v>
      </c>
      <c r="T391" s="10">
        <f t="shared" si="43"/>
        <v>81.75107284768211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1">
        <f t="shared" si="39"/>
        <v>42131.828379629624</v>
      </c>
      <c r="L392" s="11">
        <f t="shared" si="40"/>
        <v>42111.828379629624</v>
      </c>
      <c r="M392" t="b">
        <v>0</v>
      </c>
      <c r="N392">
        <v>14</v>
      </c>
      <c r="O392" t="b">
        <v>1</v>
      </c>
      <c r="P392" s="8" t="s">
        <v>8267</v>
      </c>
      <c r="Q392" s="13" t="str">
        <f t="shared" si="41"/>
        <v>film &amp; video</v>
      </c>
      <c r="R392" s="13" t="str">
        <f t="shared" si="44"/>
        <v>documentary</v>
      </c>
      <c r="S392" s="6">
        <f t="shared" si="42"/>
        <v>1</v>
      </c>
      <c r="T392" s="10">
        <f t="shared" si="43"/>
        <v>71.428571428571431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1">
        <f t="shared" si="39"/>
        <v>40894.832638888889</v>
      </c>
      <c r="L393" s="11">
        <f t="shared" si="40"/>
        <v>40864.833923611106</v>
      </c>
      <c r="M393" t="b">
        <v>0</v>
      </c>
      <c r="N393">
        <v>193</v>
      </c>
      <c r="O393" t="b">
        <v>1</v>
      </c>
      <c r="P393" s="8" t="s">
        <v>8267</v>
      </c>
      <c r="Q393" s="13" t="str">
        <f t="shared" si="41"/>
        <v>film &amp; video</v>
      </c>
      <c r="R393" s="13" t="str">
        <f t="shared" si="44"/>
        <v>documentary</v>
      </c>
      <c r="S393" s="6">
        <f t="shared" si="42"/>
        <v>0.99393698439518929</v>
      </c>
      <c r="T393" s="10">
        <f t="shared" si="43"/>
        <v>104.25906735751295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1">
        <f t="shared" si="39"/>
        <v>40793.916666666664</v>
      </c>
      <c r="L394" s="11">
        <f t="shared" si="40"/>
        <v>40763.508923611109</v>
      </c>
      <c r="M394" t="b">
        <v>0</v>
      </c>
      <c r="N394">
        <v>206</v>
      </c>
      <c r="O394" t="b">
        <v>1</v>
      </c>
      <c r="P394" s="8" t="s">
        <v>8267</v>
      </c>
      <c r="Q394" s="13" t="str">
        <f t="shared" si="41"/>
        <v>film &amp; video</v>
      </c>
      <c r="R394" s="13" t="str">
        <f t="shared" si="44"/>
        <v>documentary</v>
      </c>
      <c r="S394" s="6">
        <f t="shared" si="42"/>
        <v>0.9910537311833717</v>
      </c>
      <c r="T394" s="10">
        <f t="shared" si="43"/>
        <v>90.616504854368927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1">
        <f t="shared" si="39"/>
        <v>41557.500601851847</v>
      </c>
      <c r="L395" s="11">
        <f t="shared" si="40"/>
        <v>41526.500601851847</v>
      </c>
      <c r="M395" t="b">
        <v>0</v>
      </c>
      <c r="N395">
        <v>351</v>
      </c>
      <c r="O395" t="b">
        <v>1</v>
      </c>
      <c r="P395" s="8" t="s">
        <v>8267</v>
      </c>
      <c r="Q395" s="13" t="str">
        <f t="shared" si="41"/>
        <v>film &amp; video</v>
      </c>
      <c r="R395" s="13" t="str">
        <f t="shared" si="44"/>
        <v>documentary</v>
      </c>
      <c r="S395" s="6">
        <f t="shared" si="42"/>
        <v>0.90541984318128321</v>
      </c>
      <c r="T395" s="10">
        <f t="shared" si="43"/>
        <v>157.33048433048432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1">
        <f t="shared" si="39"/>
        <v>42477.568078703705</v>
      </c>
      <c r="L396" s="11">
        <f t="shared" si="40"/>
        <v>42417.60974537037</v>
      </c>
      <c r="M396" t="b">
        <v>0</v>
      </c>
      <c r="N396">
        <v>50</v>
      </c>
      <c r="O396" t="b">
        <v>1</v>
      </c>
      <c r="P396" s="8" t="s">
        <v>8267</v>
      </c>
      <c r="Q396" s="13" t="str">
        <f t="shared" si="41"/>
        <v>film &amp; video</v>
      </c>
      <c r="R396" s="13" t="str">
        <f t="shared" si="44"/>
        <v>documentary</v>
      </c>
      <c r="S396" s="6">
        <f t="shared" si="42"/>
        <v>0.89370602776193198</v>
      </c>
      <c r="T396" s="10">
        <f t="shared" si="43"/>
        <v>105.18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1">
        <f t="shared" si="39"/>
        <v>41026.688888888886</v>
      </c>
      <c r="L397" s="11">
        <f t="shared" si="40"/>
        <v>40990.700925925921</v>
      </c>
      <c r="M397" t="b">
        <v>0</v>
      </c>
      <c r="N397">
        <v>184</v>
      </c>
      <c r="O397" t="b">
        <v>1</v>
      </c>
      <c r="P397" s="8" t="s">
        <v>8267</v>
      </c>
      <c r="Q397" s="13" t="str">
        <f t="shared" si="41"/>
        <v>film &amp; video</v>
      </c>
      <c r="R397" s="13" t="str">
        <f t="shared" si="44"/>
        <v>documentary</v>
      </c>
      <c r="S397" s="6">
        <f t="shared" si="42"/>
        <v>0.92554456728477608</v>
      </c>
      <c r="T397" s="10">
        <f t="shared" si="43"/>
        <v>58.719836956521746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1">
        <f t="shared" si="39"/>
        <v>41097.356550925928</v>
      </c>
      <c r="L398" s="11">
        <f t="shared" si="40"/>
        <v>41082.356550925928</v>
      </c>
      <c r="M398" t="b">
        <v>0</v>
      </c>
      <c r="N398">
        <v>196</v>
      </c>
      <c r="O398" t="b">
        <v>1</v>
      </c>
      <c r="P398" s="8" t="s">
        <v>8267</v>
      </c>
      <c r="Q398" s="13" t="str">
        <f t="shared" si="41"/>
        <v>film &amp; video</v>
      </c>
      <c r="R398" s="13" t="str">
        <f t="shared" si="44"/>
        <v>documentary</v>
      </c>
      <c r="S398" s="6">
        <f t="shared" si="42"/>
        <v>0.9375</v>
      </c>
      <c r="T398" s="10">
        <f t="shared" si="43"/>
        <v>81.632653061224488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1">
        <f t="shared" si="39"/>
        <v>40421.947222222218</v>
      </c>
      <c r="L399" s="11">
        <f t="shared" si="40"/>
        <v>40379.568101851852</v>
      </c>
      <c r="M399" t="b">
        <v>0</v>
      </c>
      <c r="N399">
        <v>229</v>
      </c>
      <c r="O399" t="b">
        <v>1</v>
      </c>
      <c r="P399" s="8" t="s">
        <v>8267</v>
      </c>
      <c r="Q399" s="13" t="str">
        <f t="shared" si="41"/>
        <v>film &amp; video</v>
      </c>
      <c r="R399" s="13" t="str">
        <f t="shared" si="44"/>
        <v>documentary</v>
      </c>
      <c r="S399" s="6">
        <f t="shared" si="42"/>
        <v>0.96246137663532971</v>
      </c>
      <c r="T399" s="10">
        <f t="shared" si="43"/>
        <v>56.460043668122275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1">
        <f t="shared" si="39"/>
        <v>42123.584791666661</v>
      </c>
      <c r="L400" s="11">
        <f t="shared" si="40"/>
        <v>42078.584791666661</v>
      </c>
      <c r="M400" t="b">
        <v>0</v>
      </c>
      <c r="N400">
        <v>67</v>
      </c>
      <c r="O400" t="b">
        <v>1</v>
      </c>
      <c r="P400" s="8" t="s">
        <v>8267</v>
      </c>
      <c r="Q400" s="13" t="str">
        <f t="shared" si="41"/>
        <v>film &amp; video</v>
      </c>
      <c r="R400" s="13" t="str">
        <f t="shared" si="44"/>
        <v>documentary</v>
      </c>
      <c r="S400" s="6">
        <f t="shared" si="42"/>
        <v>0.7989773090444231</v>
      </c>
      <c r="T400" s="10">
        <f t="shared" si="43"/>
        <v>140.1044776119403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1">
        <f t="shared" si="39"/>
        <v>42718.291666666664</v>
      </c>
      <c r="L401" s="11">
        <f t="shared" si="40"/>
        <v>42687.667442129627</v>
      </c>
      <c r="M401" t="b">
        <v>0</v>
      </c>
      <c r="N401">
        <v>95</v>
      </c>
      <c r="O401" t="b">
        <v>1</v>
      </c>
      <c r="P401" s="8" t="s">
        <v>8267</v>
      </c>
      <c r="Q401" s="13" t="str">
        <f t="shared" si="41"/>
        <v>film &amp; video</v>
      </c>
      <c r="R401" s="13" t="str">
        <f t="shared" si="44"/>
        <v>documentary</v>
      </c>
      <c r="S401" s="6">
        <f t="shared" si="42"/>
        <v>0.9362857544122466</v>
      </c>
      <c r="T401" s="10">
        <f t="shared" si="43"/>
        <v>224.85263157894738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1">
        <f t="shared" si="39"/>
        <v>41775.9375</v>
      </c>
      <c r="L402" s="11">
        <f t="shared" si="40"/>
        <v>41745.427627314813</v>
      </c>
      <c r="M402" t="b">
        <v>0</v>
      </c>
      <c r="N402">
        <v>62</v>
      </c>
      <c r="O402" t="b">
        <v>1</v>
      </c>
      <c r="P402" s="8" t="s">
        <v>8267</v>
      </c>
      <c r="Q402" s="13" t="str">
        <f t="shared" si="41"/>
        <v>film &amp; video</v>
      </c>
      <c r="R402" s="13" t="str">
        <f t="shared" si="44"/>
        <v>documentary</v>
      </c>
      <c r="S402" s="6">
        <f t="shared" si="42"/>
        <v>0.89045212706751853</v>
      </c>
      <c r="T402" s="10">
        <f t="shared" si="43"/>
        <v>181.13306451612902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1">
        <f t="shared" si="39"/>
        <v>40762.633912037032</v>
      </c>
      <c r="L403" s="11">
        <f t="shared" si="40"/>
        <v>40732.633912037032</v>
      </c>
      <c r="M403" t="b">
        <v>0</v>
      </c>
      <c r="N403">
        <v>73</v>
      </c>
      <c r="O403" t="b">
        <v>1</v>
      </c>
      <c r="P403" s="8" t="s">
        <v>8267</v>
      </c>
      <c r="Q403" s="13" t="str">
        <f t="shared" si="41"/>
        <v>film &amp; video</v>
      </c>
      <c r="R403" s="13" t="str">
        <f t="shared" si="44"/>
        <v>documentary</v>
      </c>
      <c r="S403" s="6">
        <f t="shared" si="42"/>
        <v>0.96327977497784456</v>
      </c>
      <c r="T403" s="10">
        <f t="shared" si="43"/>
        <v>711.04109589041093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1">
        <f t="shared" si="39"/>
        <v>42313.372881944444</v>
      </c>
      <c r="L404" s="11">
        <f t="shared" si="40"/>
        <v>42292.331215277773</v>
      </c>
      <c r="M404" t="b">
        <v>0</v>
      </c>
      <c r="N404">
        <v>43</v>
      </c>
      <c r="O404" t="b">
        <v>1</v>
      </c>
      <c r="P404" s="8" t="s">
        <v>8267</v>
      </c>
      <c r="Q404" s="13" t="str">
        <f t="shared" si="41"/>
        <v>film &amp; video</v>
      </c>
      <c r="R404" s="13" t="str">
        <f t="shared" si="44"/>
        <v>documentary</v>
      </c>
      <c r="S404" s="6">
        <f t="shared" si="42"/>
        <v>0.70596540769502292</v>
      </c>
      <c r="T404" s="10">
        <f t="shared" si="43"/>
        <v>65.883720930232556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1">
        <f t="shared" si="39"/>
        <v>40765.088888888888</v>
      </c>
      <c r="L405" s="11">
        <f t="shared" si="40"/>
        <v>40718.102326388886</v>
      </c>
      <c r="M405" t="b">
        <v>0</v>
      </c>
      <c r="N405">
        <v>70</v>
      </c>
      <c r="O405" t="b">
        <v>1</v>
      </c>
      <c r="P405" s="8" t="s">
        <v>8267</v>
      </c>
      <c r="Q405" s="13" t="str">
        <f t="shared" si="41"/>
        <v>film &amp; video</v>
      </c>
      <c r="R405" s="13" t="str">
        <f t="shared" si="44"/>
        <v>documentary</v>
      </c>
      <c r="S405" s="6">
        <f t="shared" si="42"/>
        <v>0.95002850085502566</v>
      </c>
      <c r="T405" s="10">
        <f t="shared" si="43"/>
        <v>75.185714285714283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1">
        <f t="shared" si="39"/>
        <v>41675.75277777778</v>
      </c>
      <c r="L406" s="11">
        <f t="shared" si="40"/>
        <v>41646.419699074067</v>
      </c>
      <c r="M406" t="b">
        <v>0</v>
      </c>
      <c r="N406">
        <v>271</v>
      </c>
      <c r="O406" t="b">
        <v>1</v>
      </c>
      <c r="P406" s="8" t="s">
        <v>8267</v>
      </c>
      <c r="Q406" s="13" t="str">
        <f t="shared" si="41"/>
        <v>film &amp; video</v>
      </c>
      <c r="R406" s="13" t="str">
        <f t="shared" si="44"/>
        <v>documentary</v>
      </c>
      <c r="S406" s="6">
        <f t="shared" si="42"/>
        <v>0.97001274873898347</v>
      </c>
      <c r="T406" s="10">
        <f t="shared" si="43"/>
        <v>133.14391143911439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1">
        <f t="shared" si="39"/>
        <v>41703.876608796294</v>
      </c>
      <c r="L407" s="11">
        <f t="shared" si="40"/>
        <v>41673.876608796294</v>
      </c>
      <c r="M407" t="b">
        <v>0</v>
      </c>
      <c r="N407">
        <v>55</v>
      </c>
      <c r="O407" t="b">
        <v>1</v>
      </c>
      <c r="P407" s="8" t="s">
        <v>8267</v>
      </c>
      <c r="Q407" s="13" t="str">
        <f t="shared" si="41"/>
        <v>film &amp; video</v>
      </c>
      <c r="R407" s="13" t="str">
        <f t="shared" si="44"/>
        <v>documentary</v>
      </c>
      <c r="S407" s="6">
        <f t="shared" si="42"/>
        <v>0.92885375494071143</v>
      </c>
      <c r="T407" s="10">
        <f t="shared" si="43"/>
        <v>55.2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1">
        <f t="shared" si="39"/>
        <v>40672.040972222218</v>
      </c>
      <c r="L408" s="11">
        <f t="shared" si="40"/>
        <v>40637.95413194444</v>
      </c>
      <c r="M408" t="b">
        <v>0</v>
      </c>
      <c r="N408">
        <v>35</v>
      </c>
      <c r="O408" t="b">
        <v>1</v>
      </c>
      <c r="P408" s="8" t="s">
        <v>8267</v>
      </c>
      <c r="Q408" s="13" t="str">
        <f t="shared" si="41"/>
        <v>film &amp; video</v>
      </c>
      <c r="R408" s="13" t="str">
        <f t="shared" si="44"/>
        <v>documentary</v>
      </c>
      <c r="S408" s="6">
        <f t="shared" si="42"/>
        <v>0.92846508142307171</v>
      </c>
      <c r="T408" s="10">
        <f t="shared" si="43"/>
        <v>86.163714285714292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1">
        <f t="shared" si="39"/>
        <v>40866.704282407409</v>
      </c>
      <c r="L409" s="11">
        <f t="shared" si="40"/>
        <v>40806.662615740737</v>
      </c>
      <c r="M409" t="b">
        <v>0</v>
      </c>
      <c r="N409">
        <v>22</v>
      </c>
      <c r="O409" t="b">
        <v>1</v>
      </c>
      <c r="P409" s="8" t="s">
        <v>8267</v>
      </c>
      <c r="Q409" s="13" t="str">
        <f t="shared" si="41"/>
        <v>film &amp; video</v>
      </c>
      <c r="R409" s="13" t="str">
        <f t="shared" si="44"/>
        <v>documentary</v>
      </c>
      <c r="S409" s="6">
        <f t="shared" si="42"/>
        <v>0.98473658296405708</v>
      </c>
      <c r="T409" s="10">
        <f t="shared" si="43"/>
        <v>92.318181818181813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1">
        <f t="shared" si="39"/>
        <v>41583.569328703699</v>
      </c>
      <c r="L410" s="11">
        <f t="shared" si="40"/>
        <v>41543.527662037035</v>
      </c>
      <c r="M410" t="b">
        <v>0</v>
      </c>
      <c r="N410">
        <v>38</v>
      </c>
      <c r="O410" t="b">
        <v>1</v>
      </c>
      <c r="P410" s="8" t="s">
        <v>8267</v>
      </c>
      <c r="Q410" s="13" t="str">
        <f t="shared" si="41"/>
        <v>film &amp; video</v>
      </c>
      <c r="R410" s="13" t="str">
        <f t="shared" si="44"/>
        <v>documentary</v>
      </c>
      <c r="S410" s="6">
        <f t="shared" si="42"/>
        <v>0.9858270925001561</v>
      </c>
      <c r="T410" s="10">
        <f t="shared" si="43"/>
        <v>160.16473684210527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1">
        <f t="shared" si="39"/>
        <v>42573.654444444437</v>
      </c>
      <c r="L411" s="11">
        <f t="shared" si="40"/>
        <v>42543.654444444437</v>
      </c>
      <c r="M411" t="b">
        <v>0</v>
      </c>
      <c r="N411">
        <v>15</v>
      </c>
      <c r="O411" t="b">
        <v>1</v>
      </c>
      <c r="P411" s="8" t="s">
        <v>8267</v>
      </c>
      <c r="Q411" s="13" t="str">
        <f t="shared" si="41"/>
        <v>film &amp; video</v>
      </c>
      <c r="R411" s="13" t="str">
        <f t="shared" si="44"/>
        <v>documentary</v>
      </c>
      <c r="S411" s="6">
        <f t="shared" si="42"/>
        <v>0.73099415204678364</v>
      </c>
      <c r="T411" s="10">
        <f t="shared" si="43"/>
        <v>45.6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1">
        <f t="shared" si="39"/>
        <v>42173.773113425923</v>
      </c>
      <c r="L412" s="11">
        <f t="shared" si="40"/>
        <v>42113.773113425923</v>
      </c>
      <c r="M412" t="b">
        <v>0</v>
      </c>
      <c r="N412">
        <v>7</v>
      </c>
      <c r="O412" t="b">
        <v>1</v>
      </c>
      <c r="P412" s="8" t="s">
        <v>8267</v>
      </c>
      <c r="Q412" s="13" t="str">
        <f t="shared" si="41"/>
        <v>film &amp; video</v>
      </c>
      <c r="R412" s="13" t="str">
        <f t="shared" si="44"/>
        <v>documentary</v>
      </c>
      <c r="S412" s="6">
        <f t="shared" si="42"/>
        <v>0.77942322681215903</v>
      </c>
      <c r="T412" s="10">
        <f t="shared" si="43"/>
        <v>183.28571428571428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1">
        <f t="shared" si="39"/>
        <v>41630</v>
      </c>
      <c r="L413" s="11">
        <f t="shared" si="40"/>
        <v>41597.967638888884</v>
      </c>
      <c r="M413" t="b">
        <v>0</v>
      </c>
      <c r="N413">
        <v>241</v>
      </c>
      <c r="O413" t="b">
        <v>1</v>
      </c>
      <c r="P413" s="8" t="s">
        <v>8267</v>
      </c>
      <c r="Q413" s="13" t="str">
        <f t="shared" si="41"/>
        <v>film &amp; video</v>
      </c>
      <c r="R413" s="13" t="str">
        <f t="shared" si="44"/>
        <v>documentary</v>
      </c>
      <c r="S413" s="6">
        <f t="shared" si="42"/>
        <v>0.98960910440376049</v>
      </c>
      <c r="T413" s="10">
        <f t="shared" si="43"/>
        <v>125.78838174273859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1">
        <f t="shared" si="39"/>
        <v>41115.534467592588</v>
      </c>
      <c r="L414" s="11">
        <f t="shared" si="40"/>
        <v>41099.534467592588</v>
      </c>
      <c r="M414" t="b">
        <v>0</v>
      </c>
      <c r="N414">
        <v>55</v>
      </c>
      <c r="O414" t="b">
        <v>1</v>
      </c>
      <c r="P414" s="8" t="s">
        <v>8267</v>
      </c>
      <c r="Q414" s="13" t="str">
        <f t="shared" si="41"/>
        <v>film &amp; video</v>
      </c>
      <c r="R414" s="13" t="str">
        <f t="shared" si="44"/>
        <v>documentary</v>
      </c>
      <c r="S414" s="6">
        <f t="shared" si="42"/>
        <v>0.78839482812992745</v>
      </c>
      <c r="T414" s="10">
        <f t="shared" si="43"/>
        <v>57.654545454545456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1">
        <f t="shared" si="39"/>
        <v>41109.66910879629</v>
      </c>
      <c r="L415" s="11">
        <f t="shared" si="40"/>
        <v>41079.66910879629</v>
      </c>
      <c r="M415" t="b">
        <v>0</v>
      </c>
      <c r="N415">
        <v>171</v>
      </c>
      <c r="O415" t="b">
        <v>1</v>
      </c>
      <c r="P415" s="8" t="s">
        <v>8267</v>
      </c>
      <c r="Q415" s="13" t="str">
        <f t="shared" si="41"/>
        <v>film &amp; video</v>
      </c>
      <c r="R415" s="13" t="str">
        <f t="shared" si="44"/>
        <v>documentary</v>
      </c>
      <c r="S415" s="6">
        <f t="shared" si="42"/>
        <v>0.95160211136718464</v>
      </c>
      <c r="T415" s="10">
        <f t="shared" si="43"/>
        <v>78.660818713450297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1">
        <f t="shared" si="39"/>
        <v>41558.85491898148</v>
      </c>
      <c r="L416" s="11">
        <f t="shared" si="40"/>
        <v>41528.85491898148</v>
      </c>
      <c r="M416" t="b">
        <v>0</v>
      </c>
      <c r="N416">
        <v>208</v>
      </c>
      <c r="O416" t="b">
        <v>1</v>
      </c>
      <c r="P416" s="8" t="s">
        <v>8267</v>
      </c>
      <c r="Q416" s="13" t="str">
        <f t="shared" si="41"/>
        <v>film &amp; video</v>
      </c>
      <c r="R416" s="13" t="str">
        <f t="shared" si="44"/>
        <v>documentary</v>
      </c>
      <c r="S416" s="6">
        <f t="shared" si="42"/>
        <v>0.97225141896153033</v>
      </c>
      <c r="T416" s="10">
        <f t="shared" si="43"/>
        <v>91.480769230769226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1">
        <f t="shared" si="39"/>
        <v>41929.291666666664</v>
      </c>
      <c r="L417" s="11">
        <f t="shared" si="40"/>
        <v>41904.643541666665</v>
      </c>
      <c r="M417" t="b">
        <v>0</v>
      </c>
      <c r="N417">
        <v>21</v>
      </c>
      <c r="O417" t="b">
        <v>1</v>
      </c>
      <c r="P417" s="8" t="s">
        <v>8267</v>
      </c>
      <c r="Q417" s="13" t="str">
        <f t="shared" si="41"/>
        <v>film &amp; video</v>
      </c>
      <c r="R417" s="13" t="str">
        <f t="shared" si="44"/>
        <v>documentary</v>
      </c>
      <c r="S417" s="6">
        <f t="shared" si="42"/>
        <v>0.97897990294113535</v>
      </c>
      <c r="T417" s="10">
        <f t="shared" si="43"/>
        <v>68.09809523809524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1">
        <f t="shared" si="39"/>
        <v>41678.187858796293</v>
      </c>
      <c r="L418" s="11">
        <f t="shared" si="40"/>
        <v>41648.187858796293</v>
      </c>
      <c r="M418" t="b">
        <v>0</v>
      </c>
      <c r="N418">
        <v>25</v>
      </c>
      <c r="O418" t="b">
        <v>1</v>
      </c>
      <c r="P418" s="8" t="s">
        <v>8267</v>
      </c>
      <c r="Q418" s="13" t="str">
        <f t="shared" si="41"/>
        <v>film &amp; video</v>
      </c>
      <c r="R418" s="13" t="str">
        <f t="shared" si="44"/>
        <v>documentary</v>
      </c>
      <c r="S418" s="6">
        <f t="shared" si="42"/>
        <v>0.83182910902784124</v>
      </c>
      <c r="T418" s="10">
        <f t="shared" si="43"/>
        <v>48.086800000000004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1">
        <f t="shared" si="39"/>
        <v>41371.981249999997</v>
      </c>
      <c r="L419" s="11">
        <f t="shared" si="40"/>
        <v>41360.762268518512</v>
      </c>
      <c r="M419" t="b">
        <v>0</v>
      </c>
      <c r="N419">
        <v>52</v>
      </c>
      <c r="O419" t="b">
        <v>1</v>
      </c>
      <c r="P419" s="8" t="s">
        <v>8267</v>
      </c>
      <c r="Q419" s="13" t="str">
        <f t="shared" si="41"/>
        <v>film &amp; video</v>
      </c>
      <c r="R419" s="13" t="str">
        <f t="shared" si="44"/>
        <v>documentary</v>
      </c>
      <c r="S419" s="6">
        <f t="shared" si="42"/>
        <v>0.99752992589777689</v>
      </c>
      <c r="T419" s="10">
        <f t="shared" si="43"/>
        <v>202.42307692307693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1">
        <f t="shared" si="39"/>
        <v>42208.07403935185</v>
      </c>
      <c r="L420" s="11">
        <f t="shared" si="40"/>
        <v>42178.07403935185</v>
      </c>
      <c r="M420" t="b">
        <v>0</v>
      </c>
      <c r="N420">
        <v>104</v>
      </c>
      <c r="O420" t="b">
        <v>1</v>
      </c>
      <c r="P420" s="8" t="s">
        <v>8267</v>
      </c>
      <c r="Q420" s="13" t="str">
        <f t="shared" si="41"/>
        <v>film &amp; video</v>
      </c>
      <c r="R420" s="13" t="str">
        <f t="shared" si="44"/>
        <v>documentary</v>
      </c>
      <c r="S420" s="6">
        <f t="shared" si="42"/>
        <v>0.99370064767988642</v>
      </c>
      <c r="T420" s="10">
        <f t="shared" si="43"/>
        <v>216.75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1">
        <f t="shared" si="39"/>
        <v>41454.634108796294</v>
      </c>
      <c r="L421" s="11">
        <f t="shared" si="40"/>
        <v>41394.634108796294</v>
      </c>
      <c r="M421" t="b">
        <v>0</v>
      </c>
      <c r="N421">
        <v>73</v>
      </c>
      <c r="O421" t="b">
        <v>1</v>
      </c>
      <c r="P421" s="8" t="s">
        <v>8267</v>
      </c>
      <c r="Q421" s="13" t="str">
        <f t="shared" si="41"/>
        <v>film &amp; video</v>
      </c>
      <c r="R421" s="13" t="str">
        <f t="shared" si="44"/>
        <v>documentary</v>
      </c>
      <c r="S421" s="6">
        <f t="shared" si="42"/>
        <v>0.99564405724953331</v>
      </c>
      <c r="T421" s="10">
        <f t="shared" si="43"/>
        <v>110.06849315068493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1">
        <f t="shared" si="39"/>
        <v>41711.986469907402</v>
      </c>
      <c r="L422" s="11">
        <f t="shared" si="40"/>
        <v>41682.028136574074</v>
      </c>
      <c r="M422" t="b">
        <v>0</v>
      </c>
      <c r="N422">
        <v>3</v>
      </c>
      <c r="O422" t="b">
        <v>0</v>
      </c>
      <c r="P422" s="8" t="s">
        <v>8268</v>
      </c>
      <c r="Q422" s="13" t="str">
        <f t="shared" si="41"/>
        <v>film &amp; video</v>
      </c>
      <c r="R422" s="13" t="str">
        <f t="shared" si="44"/>
        <v>animation</v>
      </c>
      <c r="S422" s="6">
        <f t="shared" si="42"/>
        <v>227.58620689655172</v>
      </c>
      <c r="T422" s="10">
        <f t="shared" si="43"/>
        <v>4.833333333333333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1">
        <f t="shared" si="39"/>
        <v>42237.283055555548</v>
      </c>
      <c r="L423" s="11">
        <f t="shared" si="40"/>
        <v>42177.283055555548</v>
      </c>
      <c r="M423" t="b">
        <v>0</v>
      </c>
      <c r="N423">
        <v>6</v>
      </c>
      <c r="O423" t="b">
        <v>0</v>
      </c>
      <c r="P423" s="8" t="s">
        <v>8268</v>
      </c>
      <c r="Q423" s="13" t="str">
        <f t="shared" si="41"/>
        <v>film &amp; video</v>
      </c>
      <c r="R423" s="13" t="str">
        <f t="shared" si="44"/>
        <v>animation</v>
      </c>
      <c r="S423" s="6">
        <f t="shared" si="42"/>
        <v>49.833887043189371</v>
      </c>
      <c r="T423" s="10">
        <f t="shared" si="43"/>
        <v>50.166666666666664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1">
        <f t="shared" si="39"/>
        <v>41893.052048611113</v>
      </c>
      <c r="L424" s="11">
        <f t="shared" si="40"/>
        <v>41863.052048611113</v>
      </c>
      <c r="M424" t="b">
        <v>0</v>
      </c>
      <c r="N424">
        <v>12</v>
      </c>
      <c r="O424" t="b">
        <v>0</v>
      </c>
      <c r="P424" s="8" t="s">
        <v>8268</v>
      </c>
      <c r="Q424" s="13" t="str">
        <f t="shared" si="41"/>
        <v>film &amp; video</v>
      </c>
      <c r="R424" s="13" t="str">
        <f t="shared" si="44"/>
        <v>animation</v>
      </c>
      <c r="S424" s="6">
        <f t="shared" si="42"/>
        <v>93.023255813953483</v>
      </c>
      <c r="T424" s="10">
        <f t="shared" si="43"/>
        <v>35.833333333333336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1">
        <f t="shared" si="39"/>
        <v>41430.717939814815</v>
      </c>
      <c r="L425" s="11">
        <f t="shared" si="40"/>
        <v>41400.717939814815</v>
      </c>
      <c r="M425" t="b">
        <v>0</v>
      </c>
      <c r="N425">
        <v>13</v>
      </c>
      <c r="O425" t="b">
        <v>0</v>
      </c>
      <c r="P425" s="8" t="s">
        <v>8268</v>
      </c>
      <c r="Q425" s="13" t="str">
        <f t="shared" si="41"/>
        <v>film &amp; video</v>
      </c>
      <c r="R425" s="13" t="str">
        <f t="shared" si="44"/>
        <v>animation</v>
      </c>
      <c r="S425" s="6">
        <f t="shared" si="42"/>
        <v>130.718954248366</v>
      </c>
      <c r="T425" s="10">
        <f t="shared" si="43"/>
        <v>11.76923076923077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1">
        <f t="shared" si="39"/>
        <v>40994.126145833332</v>
      </c>
      <c r="L426" s="11">
        <f t="shared" si="40"/>
        <v>40934.167812499996</v>
      </c>
      <c r="M426" t="b">
        <v>0</v>
      </c>
      <c r="N426">
        <v>5</v>
      </c>
      <c r="O426" t="b">
        <v>0</v>
      </c>
      <c r="P426" s="8" t="s">
        <v>8268</v>
      </c>
      <c r="Q426" s="13" t="str">
        <f t="shared" si="41"/>
        <v>film &amp; video</v>
      </c>
      <c r="R426" s="13" t="str">
        <f t="shared" si="44"/>
        <v>animation</v>
      </c>
      <c r="S426" s="6">
        <f t="shared" si="42"/>
        <v>14.713094654242274</v>
      </c>
      <c r="T426" s="10">
        <f t="shared" si="43"/>
        <v>40.78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1">
        <f t="shared" si="39"/>
        <v>42335.694490740738</v>
      </c>
      <c r="L427" s="11">
        <f t="shared" si="40"/>
        <v>42275.652824074066</v>
      </c>
      <c r="M427" t="b">
        <v>0</v>
      </c>
      <c r="N427">
        <v>2</v>
      </c>
      <c r="O427" t="b">
        <v>0</v>
      </c>
      <c r="P427" s="8" t="s">
        <v>8268</v>
      </c>
      <c r="Q427" s="13" t="str">
        <f t="shared" si="41"/>
        <v>film &amp; video</v>
      </c>
      <c r="R427" s="13" t="str">
        <f t="shared" si="44"/>
        <v>animation</v>
      </c>
      <c r="S427" s="6">
        <f t="shared" si="42"/>
        <v>8333.3333333333339</v>
      </c>
      <c r="T427" s="10">
        <f t="shared" si="43"/>
        <v>3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1">
        <f t="shared" si="39"/>
        <v>42430.503634259258</v>
      </c>
      <c r="L428" s="11">
        <f t="shared" si="40"/>
        <v>42400.503634259258</v>
      </c>
      <c r="M428" t="b">
        <v>0</v>
      </c>
      <c r="N428">
        <v>8</v>
      </c>
      <c r="O428" t="b">
        <v>0</v>
      </c>
      <c r="P428" s="8" t="s">
        <v>8268</v>
      </c>
      <c r="Q428" s="13" t="str">
        <f t="shared" si="41"/>
        <v>film &amp; video</v>
      </c>
      <c r="R428" s="13" t="str">
        <f t="shared" si="44"/>
        <v>animation</v>
      </c>
      <c r="S428" s="6">
        <f t="shared" si="42"/>
        <v>75.187969924812023</v>
      </c>
      <c r="T428" s="10">
        <f t="shared" si="43"/>
        <v>16.625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1">
        <f t="shared" si="39"/>
        <v>42299.582638888889</v>
      </c>
      <c r="L429" s="11">
        <f t="shared" si="40"/>
        <v>42285.700694444444</v>
      </c>
      <c r="M429" t="b">
        <v>0</v>
      </c>
      <c r="N429">
        <v>0</v>
      </c>
      <c r="O429" t="b">
        <v>0</v>
      </c>
      <c r="P429" s="8" t="s">
        <v>8268</v>
      </c>
      <c r="Q429" s="13" t="str">
        <f t="shared" si="41"/>
        <v>film &amp; video</v>
      </c>
      <c r="R429" s="13" t="str">
        <f t="shared" si="44"/>
        <v>animation</v>
      </c>
      <c r="S429" s="6" t="str">
        <f t="shared" si="42"/>
        <v>N/A</v>
      </c>
      <c r="T429" s="10" t="str">
        <f t="shared" si="43"/>
        <v>N/A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1">
        <f t="shared" si="39"/>
        <v>41806.708333333328</v>
      </c>
      <c r="L430" s="11">
        <f t="shared" si="40"/>
        <v>41778.558391203704</v>
      </c>
      <c r="M430" t="b">
        <v>0</v>
      </c>
      <c r="N430">
        <v>13</v>
      </c>
      <c r="O430" t="b">
        <v>0</v>
      </c>
      <c r="P430" s="8" t="s">
        <v>8268</v>
      </c>
      <c r="Q430" s="13" t="str">
        <f t="shared" si="41"/>
        <v>film &amp; video</v>
      </c>
      <c r="R430" s="13" t="str">
        <f t="shared" si="44"/>
        <v>animation</v>
      </c>
      <c r="S430" s="6">
        <f t="shared" si="42"/>
        <v>17.751479289940828</v>
      </c>
      <c r="T430" s="10">
        <f t="shared" si="43"/>
        <v>52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1">
        <f t="shared" si="39"/>
        <v>40143.999305555553</v>
      </c>
      <c r="L431" s="11">
        <f t="shared" si="40"/>
        <v>40070.693078703705</v>
      </c>
      <c r="M431" t="b">
        <v>0</v>
      </c>
      <c r="N431">
        <v>0</v>
      </c>
      <c r="O431" t="b">
        <v>0</v>
      </c>
      <c r="P431" s="8" t="s">
        <v>8268</v>
      </c>
      <c r="Q431" s="13" t="str">
        <f t="shared" si="41"/>
        <v>film &amp; video</v>
      </c>
      <c r="R431" s="13" t="str">
        <f t="shared" si="44"/>
        <v>animation</v>
      </c>
      <c r="S431" s="6" t="str">
        <f t="shared" si="42"/>
        <v>N/A</v>
      </c>
      <c r="T431" s="10" t="str">
        <f t="shared" si="43"/>
        <v>N/A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1">
        <f t="shared" si="39"/>
        <v>41527.898923611108</v>
      </c>
      <c r="L432" s="11">
        <f t="shared" si="40"/>
        <v>41512.898923611108</v>
      </c>
      <c r="M432" t="b">
        <v>0</v>
      </c>
      <c r="N432">
        <v>5</v>
      </c>
      <c r="O432" t="b">
        <v>0</v>
      </c>
      <c r="P432" s="8" t="s">
        <v>8268</v>
      </c>
      <c r="Q432" s="13" t="str">
        <f t="shared" si="41"/>
        <v>film &amp; video</v>
      </c>
      <c r="R432" s="13" t="str">
        <f t="shared" si="44"/>
        <v>animation</v>
      </c>
      <c r="S432" s="6">
        <f t="shared" si="42"/>
        <v>41.666666666666664</v>
      </c>
      <c r="T432" s="10">
        <f t="shared" si="43"/>
        <v>4.8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1">
        <f t="shared" si="39"/>
        <v>42556.662997685184</v>
      </c>
      <c r="L433" s="11">
        <f t="shared" si="40"/>
        <v>42526.662997685184</v>
      </c>
      <c r="M433" t="b">
        <v>0</v>
      </c>
      <c r="N433">
        <v>8</v>
      </c>
      <c r="O433" t="b">
        <v>0</v>
      </c>
      <c r="P433" s="8" t="s">
        <v>8268</v>
      </c>
      <c r="Q433" s="13" t="str">
        <f t="shared" si="41"/>
        <v>film &amp; video</v>
      </c>
      <c r="R433" s="13" t="str">
        <f t="shared" si="44"/>
        <v>animation</v>
      </c>
      <c r="S433" s="6">
        <f t="shared" si="42"/>
        <v>7.2289156626506026</v>
      </c>
      <c r="T433" s="10">
        <f t="shared" si="43"/>
        <v>51.875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1">
        <f t="shared" si="39"/>
        <v>42298.51829861111</v>
      </c>
      <c r="L434" s="11">
        <f t="shared" si="40"/>
        <v>42238.51829861111</v>
      </c>
      <c r="M434" t="b">
        <v>0</v>
      </c>
      <c r="N434">
        <v>8</v>
      </c>
      <c r="O434" t="b">
        <v>0</v>
      </c>
      <c r="P434" s="8" t="s">
        <v>8268</v>
      </c>
      <c r="Q434" s="13" t="str">
        <f t="shared" si="41"/>
        <v>film &amp; video</v>
      </c>
      <c r="R434" s="13" t="str">
        <f t="shared" si="44"/>
        <v>animation</v>
      </c>
      <c r="S434" s="6">
        <f t="shared" si="42"/>
        <v>10.526315789473685</v>
      </c>
      <c r="T434" s="10">
        <f t="shared" si="43"/>
        <v>71.25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1">
        <f t="shared" si="39"/>
        <v>42288.421550925923</v>
      </c>
      <c r="L435" s="11">
        <f t="shared" si="40"/>
        <v>42228.421550925923</v>
      </c>
      <c r="M435" t="b">
        <v>0</v>
      </c>
      <c r="N435">
        <v>0</v>
      </c>
      <c r="O435" t="b">
        <v>0</v>
      </c>
      <c r="P435" s="8" t="s">
        <v>8268</v>
      </c>
      <c r="Q435" s="13" t="str">
        <f t="shared" si="41"/>
        <v>film &amp; video</v>
      </c>
      <c r="R435" s="13" t="str">
        <f t="shared" si="44"/>
        <v>animation</v>
      </c>
      <c r="S435" s="6" t="str">
        <f t="shared" si="42"/>
        <v>N/A</v>
      </c>
      <c r="T435" s="10" t="str">
        <f t="shared" si="43"/>
        <v>N/A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1">
        <f t="shared" si="39"/>
        <v>41609.667847222219</v>
      </c>
      <c r="L436" s="11">
        <f t="shared" si="40"/>
        <v>41576.626180555555</v>
      </c>
      <c r="M436" t="b">
        <v>0</v>
      </c>
      <c r="N436">
        <v>2</v>
      </c>
      <c r="O436" t="b">
        <v>0</v>
      </c>
      <c r="P436" s="8" t="s">
        <v>8268</v>
      </c>
      <c r="Q436" s="13" t="str">
        <f t="shared" si="41"/>
        <v>film &amp; video</v>
      </c>
      <c r="R436" s="13" t="str">
        <f t="shared" si="44"/>
        <v>animation</v>
      </c>
      <c r="S436" s="6">
        <f t="shared" si="42"/>
        <v>20</v>
      </c>
      <c r="T436" s="10">
        <f t="shared" si="43"/>
        <v>62.5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1">
        <f t="shared" si="39"/>
        <v>41530.539120370369</v>
      </c>
      <c r="L437" s="11">
        <f t="shared" si="40"/>
        <v>41500.539120370369</v>
      </c>
      <c r="M437" t="b">
        <v>0</v>
      </c>
      <c r="N437">
        <v>3</v>
      </c>
      <c r="O437" t="b">
        <v>0</v>
      </c>
      <c r="P437" s="8" t="s">
        <v>8268</v>
      </c>
      <c r="Q437" s="13" t="str">
        <f t="shared" si="41"/>
        <v>film &amp; video</v>
      </c>
      <c r="R437" s="13" t="str">
        <f t="shared" si="44"/>
        <v>animation</v>
      </c>
      <c r="S437" s="6">
        <f t="shared" si="42"/>
        <v>36666.666666666664</v>
      </c>
      <c r="T437" s="10">
        <f t="shared" si="43"/>
        <v>1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1">
        <f t="shared" si="39"/>
        <v>41486.154085648144</v>
      </c>
      <c r="L438" s="11">
        <f t="shared" si="40"/>
        <v>41456.154085648144</v>
      </c>
      <c r="M438" t="b">
        <v>0</v>
      </c>
      <c r="N438">
        <v>0</v>
      </c>
      <c r="O438" t="b">
        <v>0</v>
      </c>
      <c r="P438" s="8" t="s">
        <v>8268</v>
      </c>
      <c r="Q438" s="13" t="str">
        <f t="shared" si="41"/>
        <v>film &amp; video</v>
      </c>
      <c r="R438" s="13" t="str">
        <f t="shared" si="44"/>
        <v>animation</v>
      </c>
      <c r="S438" s="6" t="str">
        <f t="shared" si="42"/>
        <v>N/A</v>
      </c>
      <c r="T438" s="10" t="str">
        <f t="shared" si="43"/>
        <v>N/A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1">
        <f t="shared" si="39"/>
        <v>42651.110254629624</v>
      </c>
      <c r="L439" s="11">
        <f t="shared" si="40"/>
        <v>42591.110254629624</v>
      </c>
      <c r="M439" t="b">
        <v>0</v>
      </c>
      <c r="N439">
        <v>0</v>
      </c>
      <c r="O439" t="b">
        <v>0</v>
      </c>
      <c r="P439" s="8" t="s">
        <v>8268</v>
      </c>
      <c r="Q439" s="13" t="str">
        <f t="shared" si="41"/>
        <v>film &amp; video</v>
      </c>
      <c r="R439" s="13" t="str">
        <f t="shared" si="44"/>
        <v>animation</v>
      </c>
      <c r="S439" s="6" t="str">
        <f t="shared" si="42"/>
        <v>N/A</v>
      </c>
      <c r="T439" s="10" t="str">
        <f t="shared" si="43"/>
        <v>N/A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1">
        <f t="shared" si="39"/>
        <v>42326.094421296293</v>
      </c>
      <c r="L440" s="11">
        <f t="shared" si="40"/>
        <v>42296.052754629629</v>
      </c>
      <c r="M440" t="b">
        <v>0</v>
      </c>
      <c r="N440">
        <v>11</v>
      </c>
      <c r="O440" t="b">
        <v>0</v>
      </c>
      <c r="P440" s="8" t="s">
        <v>8268</v>
      </c>
      <c r="Q440" s="13" t="str">
        <f t="shared" si="41"/>
        <v>film &amp; video</v>
      </c>
      <c r="R440" s="13" t="str">
        <f t="shared" si="44"/>
        <v>animation</v>
      </c>
      <c r="S440" s="6">
        <f t="shared" si="42"/>
        <v>10.660980810234541</v>
      </c>
      <c r="T440" s="10">
        <f t="shared" si="43"/>
        <v>170.54545454545453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1">
        <f t="shared" si="39"/>
        <v>41929.553449074076</v>
      </c>
      <c r="L441" s="11">
        <f t="shared" si="40"/>
        <v>41919.553449074076</v>
      </c>
      <c r="M441" t="b">
        <v>0</v>
      </c>
      <c r="N441">
        <v>0</v>
      </c>
      <c r="O441" t="b">
        <v>0</v>
      </c>
      <c r="P441" s="8" t="s">
        <v>8268</v>
      </c>
      <c r="Q441" s="13" t="str">
        <f t="shared" si="41"/>
        <v>film &amp; video</v>
      </c>
      <c r="R441" s="13" t="str">
        <f t="shared" si="44"/>
        <v>animation</v>
      </c>
      <c r="S441" s="6" t="str">
        <f t="shared" si="42"/>
        <v>N/A</v>
      </c>
      <c r="T441" s="10" t="str">
        <f t="shared" si="43"/>
        <v>N/A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1">
        <f t="shared" si="39"/>
        <v>42453.735567129632</v>
      </c>
      <c r="L442" s="11">
        <f t="shared" si="40"/>
        <v>42423.777233796289</v>
      </c>
      <c r="M442" t="b">
        <v>0</v>
      </c>
      <c r="N442">
        <v>1</v>
      </c>
      <c r="O442" t="b">
        <v>0</v>
      </c>
      <c r="P442" s="8" t="s">
        <v>8268</v>
      </c>
      <c r="Q442" s="13" t="str">
        <f t="shared" si="41"/>
        <v>film &amp; video</v>
      </c>
      <c r="R442" s="13" t="str">
        <f t="shared" si="44"/>
        <v>animation</v>
      </c>
      <c r="S442" s="6">
        <f t="shared" si="42"/>
        <v>1000</v>
      </c>
      <c r="T442" s="10">
        <f t="shared" si="43"/>
        <v>5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1">
        <f t="shared" si="39"/>
        <v>41580.585601851846</v>
      </c>
      <c r="L443" s="11">
        <f t="shared" si="40"/>
        <v>41550.585601851846</v>
      </c>
      <c r="M443" t="b">
        <v>0</v>
      </c>
      <c r="N443">
        <v>0</v>
      </c>
      <c r="O443" t="b">
        <v>0</v>
      </c>
      <c r="P443" s="8" t="s">
        <v>8268</v>
      </c>
      <c r="Q443" s="13" t="str">
        <f t="shared" si="41"/>
        <v>film &amp; video</v>
      </c>
      <c r="R443" s="13" t="str">
        <f t="shared" si="44"/>
        <v>animation</v>
      </c>
      <c r="S443" s="6" t="str">
        <f t="shared" si="42"/>
        <v>N/A</v>
      </c>
      <c r="T443" s="10" t="str">
        <f t="shared" si="43"/>
        <v>N/A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1">
        <f t="shared" si="39"/>
        <v>42054.680358796293</v>
      </c>
      <c r="L444" s="11">
        <f t="shared" si="40"/>
        <v>42024.680358796293</v>
      </c>
      <c r="M444" t="b">
        <v>0</v>
      </c>
      <c r="N444">
        <v>17</v>
      </c>
      <c r="O444" t="b">
        <v>0</v>
      </c>
      <c r="P444" s="8" t="s">
        <v>8268</v>
      </c>
      <c r="Q444" s="13" t="str">
        <f t="shared" si="41"/>
        <v>film &amp; video</v>
      </c>
      <c r="R444" s="13" t="str">
        <f t="shared" si="44"/>
        <v>animation</v>
      </c>
      <c r="S444" s="6">
        <f t="shared" si="42"/>
        <v>2.5407263488267824</v>
      </c>
      <c r="T444" s="10">
        <f t="shared" si="43"/>
        <v>393.58823529411762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1">
        <f t="shared" si="39"/>
        <v>41679.806724537033</v>
      </c>
      <c r="L445" s="11">
        <f t="shared" si="40"/>
        <v>41649.806724537033</v>
      </c>
      <c r="M445" t="b">
        <v>0</v>
      </c>
      <c r="N445">
        <v>2</v>
      </c>
      <c r="O445" t="b">
        <v>0</v>
      </c>
      <c r="P445" s="8" t="s">
        <v>8268</v>
      </c>
      <c r="Q445" s="13" t="str">
        <f t="shared" si="41"/>
        <v>film &amp; video</v>
      </c>
      <c r="R445" s="13" t="str">
        <f t="shared" si="44"/>
        <v>animation</v>
      </c>
      <c r="S445" s="6">
        <f t="shared" si="42"/>
        <v>1000</v>
      </c>
      <c r="T445" s="10">
        <f t="shared" si="43"/>
        <v>5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1">
        <f t="shared" si="39"/>
        <v>40954.69862268518</v>
      </c>
      <c r="L446" s="11">
        <f t="shared" si="40"/>
        <v>40894.69862268518</v>
      </c>
      <c r="M446" t="b">
        <v>0</v>
      </c>
      <c r="N446">
        <v>1</v>
      </c>
      <c r="O446" t="b">
        <v>0</v>
      </c>
      <c r="P446" s="8" t="s">
        <v>8268</v>
      </c>
      <c r="Q446" s="13" t="str">
        <f t="shared" si="41"/>
        <v>film &amp; video</v>
      </c>
      <c r="R446" s="13" t="str">
        <f t="shared" si="44"/>
        <v>animation</v>
      </c>
      <c r="S446" s="6">
        <f t="shared" si="42"/>
        <v>20</v>
      </c>
      <c r="T446" s="10">
        <f t="shared" si="43"/>
        <v>50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1">
        <f t="shared" si="39"/>
        <v>42145.127025462956</v>
      </c>
      <c r="L447" s="11">
        <f t="shared" si="40"/>
        <v>42130.127025462956</v>
      </c>
      <c r="M447" t="b">
        <v>0</v>
      </c>
      <c r="N447">
        <v>2</v>
      </c>
      <c r="O447" t="b">
        <v>0</v>
      </c>
      <c r="P447" s="8" t="s">
        <v>8268</v>
      </c>
      <c r="Q447" s="13" t="str">
        <f t="shared" si="41"/>
        <v>film &amp; video</v>
      </c>
      <c r="R447" s="13" t="str">
        <f t="shared" si="44"/>
        <v>animation</v>
      </c>
      <c r="S447" s="6">
        <f t="shared" si="42"/>
        <v>30000</v>
      </c>
      <c r="T447" s="10">
        <f t="shared" si="43"/>
        <v>1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1">
        <f t="shared" si="39"/>
        <v>42066.875231481477</v>
      </c>
      <c r="L448" s="11">
        <f t="shared" si="40"/>
        <v>42036.875231481477</v>
      </c>
      <c r="M448" t="b">
        <v>0</v>
      </c>
      <c r="N448">
        <v>16</v>
      </c>
      <c r="O448" t="b">
        <v>0</v>
      </c>
      <c r="P448" s="8" t="s">
        <v>8268</v>
      </c>
      <c r="Q448" s="13" t="str">
        <f t="shared" si="41"/>
        <v>film &amp; video</v>
      </c>
      <c r="R448" s="13" t="str">
        <f t="shared" si="44"/>
        <v>animation</v>
      </c>
      <c r="S448" s="6">
        <f t="shared" si="42"/>
        <v>13.70757180156658</v>
      </c>
      <c r="T448" s="10">
        <f t="shared" si="43"/>
        <v>47.875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1">
        <f t="shared" si="39"/>
        <v>41356.305127314808</v>
      </c>
      <c r="L449" s="11">
        <f t="shared" si="40"/>
        <v>41331.34679398148</v>
      </c>
      <c r="M449" t="b">
        <v>0</v>
      </c>
      <c r="N449">
        <v>1</v>
      </c>
      <c r="O449" t="b">
        <v>0</v>
      </c>
      <c r="P449" s="8" t="s">
        <v>8268</v>
      </c>
      <c r="Q449" s="13" t="str">
        <f t="shared" si="41"/>
        <v>film &amp; video</v>
      </c>
      <c r="R449" s="13" t="str">
        <f t="shared" si="44"/>
        <v>animation</v>
      </c>
      <c r="S449" s="6">
        <f t="shared" si="42"/>
        <v>6000</v>
      </c>
      <c r="T449" s="10">
        <f t="shared" si="43"/>
        <v>5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1">
        <f t="shared" si="39"/>
        <v>41773.549710648142</v>
      </c>
      <c r="L450" s="11">
        <f t="shared" si="40"/>
        <v>41753.549710648142</v>
      </c>
      <c r="M450" t="b">
        <v>0</v>
      </c>
      <c r="N450">
        <v>4</v>
      </c>
      <c r="O450" t="b">
        <v>0</v>
      </c>
      <c r="P450" s="8" t="s">
        <v>8268</v>
      </c>
      <c r="Q450" s="13" t="str">
        <f t="shared" si="41"/>
        <v>film &amp; video</v>
      </c>
      <c r="R450" s="13" t="str">
        <f t="shared" si="44"/>
        <v>animation</v>
      </c>
      <c r="S450" s="6">
        <f t="shared" si="42"/>
        <v>30.484087306426044</v>
      </c>
      <c r="T450" s="10">
        <f t="shared" si="43"/>
        <v>20.502500000000001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1">
        <f t="shared" ref="K451:K514" si="45">(I451/86400)+25569+(-5/24)</f>
        <v>41564.359780092593</v>
      </c>
      <c r="L451" s="11">
        <f t="shared" ref="L451:L514" si="46">(J451/86400)+25569+(-5/24)</f>
        <v>41534.359780092593</v>
      </c>
      <c r="M451" t="b">
        <v>0</v>
      </c>
      <c r="N451">
        <v>5</v>
      </c>
      <c r="O451" t="b">
        <v>0</v>
      </c>
      <c r="P451" s="8" t="s">
        <v>8268</v>
      </c>
      <c r="Q451" s="13" t="str">
        <f t="shared" ref="Q451:Q514" si="47">LEFT(P451, SEARCH("/", P451)-1)</f>
        <v>film &amp; video</v>
      </c>
      <c r="R451" s="13" t="str">
        <f t="shared" si="44"/>
        <v>animation</v>
      </c>
      <c r="S451" s="6">
        <f t="shared" ref="S451:S514" si="48">IFERROR(D451/E451,"N/A")</f>
        <v>44.444444444444443</v>
      </c>
      <c r="T451" s="10">
        <f t="shared" ref="T451:T514" si="49">IFERROR(E451/N451,"N/A")</f>
        <v>9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1">
        <f t="shared" si="45"/>
        <v>41684.73842592592</v>
      </c>
      <c r="L452" s="11">
        <f t="shared" si="46"/>
        <v>41654.73842592592</v>
      </c>
      <c r="M452" t="b">
        <v>0</v>
      </c>
      <c r="N452">
        <v>7</v>
      </c>
      <c r="O452" t="b">
        <v>0</v>
      </c>
      <c r="P452" s="8" t="s">
        <v>8268</v>
      </c>
      <c r="Q452" s="13" t="str">
        <f t="shared" si="47"/>
        <v>film &amp; video</v>
      </c>
      <c r="R452" s="13" t="str">
        <f t="shared" ref="R452:R515" si="50">MID(P452,14,15)</f>
        <v>animation</v>
      </c>
      <c r="S452" s="6">
        <f t="shared" si="48"/>
        <v>126.26262626262626</v>
      </c>
      <c r="T452" s="10">
        <f t="shared" si="49"/>
        <v>56.571428571428569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1">
        <f t="shared" si="45"/>
        <v>41664.506840277776</v>
      </c>
      <c r="L453" s="11">
        <f t="shared" si="46"/>
        <v>41634.506840277776</v>
      </c>
      <c r="M453" t="b">
        <v>0</v>
      </c>
      <c r="N453">
        <v>0</v>
      </c>
      <c r="O453" t="b">
        <v>0</v>
      </c>
      <c r="P453" s="8" t="s">
        <v>8268</v>
      </c>
      <c r="Q453" s="13" t="str">
        <f t="shared" si="47"/>
        <v>film &amp; video</v>
      </c>
      <c r="R453" s="13" t="str">
        <f t="shared" si="50"/>
        <v>animation</v>
      </c>
      <c r="S453" s="6" t="str">
        <f t="shared" si="48"/>
        <v>N/A</v>
      </c>
      <c r="T453" s="10" t="str">
        <f t="shared" si="49"/>
        <v>N/A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1">
        <f t="shared" si="45"/>
        <v>42137.49554398148</v>
      </c>
      <c r="L454" s="11">
        <f t="shared" si="46"/>
        <v>42107.49554398148</v>
      </c>
      <c r="M454" t="b">
        <v>0</v>
      </c>
      <c r="N454">
        <v>12</v>
      </c>
      <c r="O454" t="b">
        <v>0</v>
      </c>
      <c r="P454" s="8" t="s">
        <v>8268</v>
      </c>
      <c r="Q454" s="13" t="str">
        <f t="shared" si="47"/>
        <v>film &amp; video</v>
      </c>
      <c r="R454" s="13" t="str">
        <f t="shared" si="50"/>
        <v>animation</v>
      </c>
      <c r="S454" s="6">
        <f t="shared" si="48"/>
        <v>1.5625</v>
      </c>
      <c r="T454" s="10">
        <f t="shared" si="49"/>
        <v>40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1">
        <f t="shared" si="45"/>
        <v>42054.616655092592</v>
      </c>
      <c r="L455" s="11">
        <f t="shared" si="46"/>
        <v>42038.616655092592</v>
      </c>
      <c r="M455" t="b">
        <v>0</v>
      </c>
      <c r="N455">
        <v>2</v>
      </c>
      <c r="O455" t="b">
        <v>0</v>
      </c>
      <c r="P455" s="8" t="s">
        <v>8268</v>
      </c>
      <c r="Q455" s="13" t="str">
        <f t="shared" si="47"/>
        <v>film &amp; video</v>
      </c>
      <c r="R455" s="13" t="str">
        <f t="shared" si="50"/>
        <v>animation</v>
      </c>
      <c r="S455" s="6">
        <f t="shared" si="48"/>
        <v>3649.0384615384614</v>
      </c>
      <c r="T455" s="10">
        <f t="shared" si="49"/>
        <v>13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1">
        <f t="shared" si="45"/>
        <v>41969.343055555553</v>
      </c>
      <c r="L456" s="11">
        <f t="shared" si="46"/>
        <v>41938.508923611109</v>
      </c>
      <c r="M456" t="b">
        <v>0</v>
      </c>
      <c r="N456">
        <v>5</v>
      </c>
      <c r="O456" t="b">
        <v>0</v>
      </c>
      <c r="P456" s="8" t="s">
        <v>8268</v>
      </c>
      <c r="Q456" s="13" t="str">
        <f t="shared" si="47"/>
        <v>film &amp; video</v>
      </c>
      <c r="R456" s="13" t="str">
        <f t="shared" si="50"/>
        <v>animation</v>
      </c>
      <c r="S456" s="6">
        <f t="shared" si="48"/>
        <v>121.95121951219512</v>
      </c>
      <c r="T456" s="10">
        <f t="shared" si="49"/>
        <v>16.399999999999999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1">
        <f t="shared" si="45"/>
        <v>41015.813194444439</v>
      </c>
      <c r="L457" s="11">
        <f t="shared" si="46"/>
        <v>40970.794236111113</v>
      </c>
      <c r="M457" t="b">
        <v>0</v>
      </c>
      <c r="N457">
        <v>2</v>
      </c>
      <c r="O457" t="b">
        <v>0</v>
      </c>
      <c r="P457" s="8" t="s">
        <v>8268</v>
      </c>
      <c r="Q457" s="13" t="str">
        <f t="shared" si="47"/>
        <v>film &amp; video</v>
      </c>
      <c r="R457" s="13" t="str">
        <f t="shared" si="50"/>
        <v>animation</v>
      </c>
      <c r="S457" s="6">
        <f t="shared" si="48"/>
        <v>1444.4444444444443</v>
      </c>
      <c r="T457" s="10">
        <f t="shared" si="49"/>
        <v>22.5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1">
        <f t="shared" si="45"/>
        <v>41568.957638888889</v>
      </c>
      <c r="L458" s="11">
        <f t="shared" si="46"/>
        <v>41547.486122685186</v>
      </c>
      <c r="M458" t="b">
        <v>0</v>
      </c>
      <c r="N458">
        <v>3</v>
      </c>
      <c r="O458" t="b">
        <v>0</v>
      </c>
      <c r="P458" s="8" t="s">
        <v>8268</v>
      </c>
      <c r="Q458" s="13" t="str">
        <f t="shared" si="47"/>
        <v>film &amp; video</v>
      </c>
      <c r="R458" s="13" t="str">
        <f t="shared" si="50"/>
        <v>animation</v>
      </c>
      <c r="S458" s="6">
        <f t="shared" si="48"/>
        <v>145.70491803278688</v>
      </c>
      <c r="T458" s="10">
        <f t="shared" si="49"/>
        <v>20.333333333333332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1">
        <f t="shared" si="45"/>
        <v>41867.559166666666</v>
      </c>
      <c r="L459" s="11">
        <f t="shared" si="46"/>
        <v>41837.559166666666</v>
      </c>
      <c r="M459" t="b">
        <v>0</v>
      </c>
      <c r="N459">
        <v>0</v>
      </c>
      <c r="O459" t="b">
        <v>0</v>
      </c>
      <c r="P459" s="8" t="s">
        <v>8268</v>
      </c>
      <c r="Q459" s="13" t="str">
        <f t="shared" si="47"/>
        <v>film &amp; video</v>
      </c>
      <c r="R459" s="13" t="str">
        <f t="shared" si="50"/>
        <v>animation</v>
      </c>
      <c r="S459" s="6" t="str">
        <f t="shared" si="48"/>
        <v>N/A</v>
      </c>
      <c r="T459" s="10" t="str">
        <f t="shared" si="49"/>
        <v>N/A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1">
        <f t="shared" si="45"/>
        <v>41408.491435185184</v>
      </c>
      <c r="L460" s="11">
        <f t="shared" si="46"/>
        <v>41378.491435185184</v>
      </c>
      <c r="M460" t="b">
        <v>0</v>
      </c>
      <c r="N460">
        <v>49</v>
      </c>
      <c r="O460" t="b">
        <v>0</v>
      </c>
      <c r="P460" s="8" t="s">
        <v>8268</v>
      </c>
      <c r="Q460" s="13" t="str">
        <f t="shared" si="47"/>
        <v>film &amp; video</v>
      </c>
      <c r="R460" s="13" t="str">
        <f t="shared" si="50"/>
        <v>animation</v>
      </c>
      <c r="S460" s="6">
        <f t="shared" si="48"/>
        <v>12.180267965895249</v>
      </c>
      <c r="T460" s="10">
        <f t="shared" si="49"/>
        <v>16.755102040816325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1">
        <f t="shared" si="45"/>
        <v>40860.473692129628</v>
      </c>
      <c r="L461" s="11">
        <f t="shared" si="46"/>
        <v>40800.432025462964</v>
      </c>
      <c r="M461" t="b">
        <v>0</v>
      </c>
      <c r="N461">
        <v>1</v>
      </c>
      <c r="O461" t="b">
        <v>0</v>
      </c>
      <c r="P461" s="8" t="s">
        <v>8268</v>
      </c>
      <c r="Q461" s="13" t="str">
        <f t="shared" si="47"/>
        <v>film &amp; video</v>
      </c>
      <c r="R461" s="13" t="str">
        <f t="shared" si="50"/>
        <v>animation</v>
      </c>
      <c r="S461" s="6">
        <f t="shared" si="48"/>
        <v>1560</v>
      </c>
      <c r="T461" s="10">
        <f t="shared" si="49"/>
        <v>25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1">
        <f t="shared" si="45"/>
        <v>41790.958333333328</v>
      </c>
      <c r="L462" s="11">
        <f t="shared" si="46"/>
        <v>41759.334201388883</v>
      </c>
      <c r="M462" t="b">
        <v>0</v>
      </c>
      <c r="N462">
        <v>2</v>
      </c>
      <c r="O462" t="b">
        <v>0</v>
      </c>
      <c r="P462" s="8" t="s">
        <v>8268</v>
      </c>
      <c r="Q462" s="13" t="str">
        <f t="shared" si="47"/>
        <v>film &amp; video</v>
      </c>
      <c r="R462" s="13" t="str">
        <f t="shared" si="50"/>
        <v>animation</v>
      </c>
      <c r="S462" s="6">
        <f t="shared" si="48"/>
        <v>340</v>
      </c>
      <c r="T462" s="10">
        <f t="shared" si="49"/>
        <v>12.5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1">
        <f t="shared" si="45"/>
        <v>41427.638506944444</v>
      </c>
      <c r="L463" s="11">
        <f t="shared" si="46"/>
        <v>41407.638506944444</v>
      </c>
      <c r="M463" t="b">
        <v>0</v>
      </c>
      <c r="N463">
        <v>0</v>
      </c>
      <c r="O463" t="b">
        <v>0</v>
      </c>
      <c r="P463" s="8" t="s">
        <v>8268</v>
      </c>
      <c r="Q463" s="13" t="str">
        <f t="shared" si="47"/>
        <v>film &amp; video</v>
      </c>
      <c r="R463" s="13" t="str">
        <f t="shared" si="50"/>
        <v>animation</v>
      </c>
      <c r="S463" s="6" t="str">
        <f t="shared" si="48"/>
        <v>N/A</v>
      </c>
      <c r="T463" s="10" t="str">
        <f t="shared" si="49"/>
        <v>N/A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1">
        <f t="shared" si="45"/>
        <v>40764.918298611105</v>
      </c>
      <c r="L464" s="11">
        <f t="shared" si="46"/>
        <v>40704.918298611105</v>
      </c>
      <c r="M464" t="b">
        <v>0</v>
      </c>
      <c r="N464">
        <v>0</v>
      </c>
      <c r="O464" t="b">
        <v>0</v>
      </c>
      <c r="P464" s="8" t="s">
        <v>8268</v>
      </c>
      <c r="Q464" s="13" t="str">
        <f t="shared" si="47"/>
        <v>film &amp; video</v>
      </c>
      <c r="R464" s="13" t="str">
        <f t="shared" si="50"/>
        <v>animation</v>
      </c>
      <c r="S464" s="6" t="str">
        <f t="shared" si="48"/>
        <v>N/A</v>
      </c>
      <c r="T464" s="10" t="str">
        <f t="shared" si="49"/>
        <v>N/A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1">
        <f t="shared" si="45"/>
        <v>40810.501770833333</v>
      </c>
      <c r="L465" s="11">
        <f t="shared" si="46"/>
        <v>40750.501770833333</v>
      </c>
      <c r="M465" t="b">
        <v>0</v>
      </c>
      <c r="N465">
        <v>11</v>
      </c>
      <c r="O465" t="b">
        <v>0</v>
      </c>
      <c r="P465" s="8" t="s">
        <v>8268</v>
      </c>
      <c r="Q465" s="13" t="str">
        <f t="shared" si="47"/>
        <v>film &amp; video</v>
      </c>
      <c r="R465" s="13" t="str">
        <f t="shared" si="50"/>
        <v>animation</v>
      </c>
      <c r="S465" s="6">
        <f t="shared" si="48"/>
        <v>44</v>
      </c>
      <c r="T465" s="10">
        <f t="shared" si="49"/>
        <v>113.63636363636364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1">
        <f t="shared" si="45"/>
        <v>42508.640451388885</v>
      </c>
      <c r="L466" s="11">
        <f t="shared" si="46"/>
        <v>42488.640451388885</v>
      </c>
      <c r="M466" t="b">
        <v>0</v>
      </c>
      <c r="N466">
        <v>1</v>
      </c>
      <c r="O466" t="b">
        <v>0</v>
      </c>
      <c r="P466" s="8" t="s">
        <v>8268</v>
      </c>
      <c r="Q466" s="13" t="str">
        <f t="shared" si="47"/>
        <v>film &amp; video</v>
      </c>
      <c r="R466" s="13" t="str">
        <f t="shared" si="50"/>
        <v>animation</v>
      </c>
      <c r="S466" s="6">
        <f t="shared" si="48"/>
        <v>1010</v>
      </c>
      <c r="T466" s="10">
        <f t="shared" si="49"/>
        <v>1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1">
        <f t="shared" si="45"/>
        <v>41816.911736111106</v>
      </c>
      <c r="L467" s="11">
        <f t="shared" si="46"/>
        <v>41800.911736111106</v>
      </c>
      <c r="M467" t="b">
        <v>0</v>
      </c>
      <c r="N467">
        <v>8</v>
      </c>
      <c r="O467" t="b">
        <v>0</v>
      </c>
      <c r="P467" s="8" t="s">
        <v>8268</v>
      </c>
      <c r="Q467" s="13" t="str">
        <f t="shared" si="47"/>
        <v>film &amp; video</v>
      </c>
      <c r="R467" s="13" t="str">
        <f t="shared" si="50"/>
        <v>animation</v>
      </c>
      <c r="S467" s="6">
        <f t="shared" si="48"/>
        <v>3.7101449275362319</v>
      </c>
      <c r="T467" s="10">
        <f t="shared" si="49"/>
        <v>17.25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1">
        <f t="shared" si="45"/>
        <v>41159.734537037039</v>
      </c>
      <c r="L468" s="11">
        <f t="shared" si="46"/>
        <v>41129.734537037039</v>
      </c>
      <c r="M468" t="b">
        <v>0</v>
      </c>
      <c r="N468">
        <v>5</v>
      </c>
      <c r="O468" t="b">
        <v>0</v>
      </c>
      <c r="P468" s="8" t="s">
        <v>8268</v>
      </c>
      <c r="Q468" s="13" t="str">
        <f t="shared" si="47"/>
        <v>film &amp; video</v>
      </c>
      <c r="R468" s="13" t="str">
        <f t="shared" si="50"/>
        <v>animation</v>
      </c>
      <c r="S468" s="6">
        <f t="shared" si="48"/>
        <v>131.57894736842104</v>
      </c>
      <c r="T468" s="10">
        <f t="shared" si="49"/>
        <v>15.2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1">
        <f t="shared" si="45"/>
        <v>41180.471458333333</v>
      </c>
      <c r="L469" s="11">
        <f t="shared" si="46"/>
        <v>41135.471458333333</v>
      </c>
      <c r="M469" t="b">
        <v>0</v>
      </c>
      <c r="N469">
        <v>39</v>
      </c>
      <c r="O469" t="b">
        <v>0</v>
      </c>
      <c r="P469" s="8" t="s">
        <v>8268</v>
      </c>
      <c r="Q469" s="13" t="str">
        <f t="shared" si="47"/>
        <v>film &amp; video</v>
      </c>
      <c r="R469" s="13" t="str">
        <f t="shared" si="50"/>
        <v>animation</v>
      </c>
      <c r="S469" s="6">
        <f t="shared" si="48"/>
        <v>4.6349942062572422</v>
      </c>
      <c r="T469" s="10">
        <f t="shared" si="49"/>
        <v>110.64102564102564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1">
        <f t="shared" si="45"/>
        <v>41100.952141203699</v>
      </c>
      <c r="L470" s="11">
        <f t="shared" si="46"/>
        <v>41040.959293981483</v>
      </c>
      <c r="M470" t="b">
        <v>0</v>
      </c>
      <c r="N470">
        <v>0</v>
      </c>
      <c r="O470" t="b">
        <v>0</v>
      </c>
      <c r="P470" s="8" t="s">
        <v>8268</v>
      </c>
      <c r="Q470" s="13" t="str">
        <f t="shared" si="47"/>
        <v>film &amp; video</v>
      </c>
      <c r="R470" s="13" t="str">
        <f t="shared" si="50"/>
        <v>animation</v>
      </c>
      <c r="S470" s="6" t="str">
        <f t="shared" si="48"/>
        <v>N/A</v>
      </c>
      <c r="T470" s="10" t="str">
        <f t="shared" si="49"/>
        <v>N/A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1">
        <f t="shared" si="45"/>
        <v>41887.781527777777</v>
      </c>
      <c r="L471" s="11">
        <f t="shared" si="46"/>
        <v>41827.781527777777</v>
      </c>
      <c r="M471" t="b">
        <v>0</v>
      </c>
      <c r="N471">
        <v>0</v>
      </c>
      <c r="O471" t="b">
        <v>0</v>
      </c>
      <c r="P471" s="8" t="s">
        <v>8268</v>
      </c>
      <c r="Q471" s="13" t="str">
        <f t="shared" si="47"/>
        <v>film &amp; video</v>
      </c>
      <c r="R471" s="13" t="str">
        <f t="shared" si="50"/>
        <v>animation</v>
      </c>
      <c r="S471" s="6" t="str">
        <f t="shared" si="48"/>
        <v>N/A</v>
      </c>
      <c r="T471" s="10" t="str">
        <f t="shared" si="49"/>
        <v>N/A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1">
        <f t="shared" si="45"/>
        <v>41654.958333333328</v>
      </c>
      <c r="L472" s="11">
        <f t="shared" si="46"/>
        <v>41604.959363425922</v>
      </c>
      <c r="M472" t="b">
        <v>0</v>
      </c>
      <c r="N472">
        <v>2</v>
      </c>
      <c r="O472" t="b">
        <v>0</v>
      </c>
      <c r="P472" s="8" t="s">
        <v>8268</v>
      </c>
      <c r="Q472" s="13" t="str">
        <f t="shared" si="47"/>
        <v>film &amp; video</v>
      </c>
      <c r="R472" s="13" t="str">
        <f t="shared" si="50"/>
        <v>animation</v>
      </c>
      <c r="S472" s="6">
        <f t="shared" si="48"/>
        <v>98.039215686274517</v>
      </c>
      <c r="T472" s="10">
        <f t="shared" si="49"/>
        <v>25.5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1">
        <f t="shared" si="45"/>
        <v>41748.471979166665</v>
      </c>
      <c r="L473" s="11">
        <f t="shared" si="46"/>
        <v>41703.513645833329</v>
      </c>
      <c r="M473" t="b">
        <v>0</v>
      </c>
      <c r="N473">
        <v>170</v>
      </c>
      <c r="O473" t="b">
        <v>0</v>
      </c>
      <c r="P473" s="8" t="s">
        <v>8268</v>
      </c>
      <c r="Q473" s="13" t="str">
        <f t="shared" si="47"/>
        <v>film &amp; video</v>
      </c>
      <c r="R473" s="13" t="str">
        <f t="shared" si="50"/>
        <v>animation</v>
      </c>
      <c r="S473" s="6">
        <f t="shared" si="48"/>
        <v>8.4085002293227333</v>
      </c>
      <c r="T473" s="10">
        <f t="shared" si="49"/>
        <v>38.476470588235294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1">
        <f t="shared" si="45"/>
        <v>41874.714328703703</v>
      </c>
      <c r="L474" s="11">
        <f t="shared" si="46"/>
        <v>41844.714328703703</v>
      </c>
      <c r="M474" t="b">
        <v>0</v>
      </c>
      <c r="N474">
        <v>5</v>
      </c>
      <c r="O474" t="b">
        <v>0</v>
      </c>
      <c r="P474" s="8" t="s">
        <v>8268</v>
      </c>
      <c r="Q474" s="13" t="str">
        <f t="shared" si="47"/>
        <v>film &amp; video</v>
      </c>
      <c r="R474" s="13" t="str">
        <f t="shared" si="50"/>
        <v>animation</v>
      </c>
      <c r="S474" s="6">
        <f t="shared" si="48"/>
        <v>5.6737588652482271</v>
      </c>
      <c r="T474" s="10">
        <f t="shared" si="49"/>
        <v>28.2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1">
        <f t="shared" si="45"/>
        <v>41899.489803240736</v>
      </c>
      <c r="L475" s="11">
        <f t="shared" si="46"/>
        <v>41869.489803240736</v>
      </c>
      <c r="M475" t="b">
        <v>0</v>
      </c>
      <c r="N475">
        <v>14</v>
      </c>
      <c r="O475" t="b">
        <v>0</v>
      </c>
      <c r="P475" s="8" t="s">
        <v>8268</v>
      </c>
      <c r="Q475" s="13" t="str">
        <f t="shared" si="47"/>
        <v>film &amp; video</v>
      </c>
      <c r="R475" s="13" t="str">
        <f t="shared" si="50"/>
        <v>animation</v>
      </c>
      <c r="S475" s="6">
        <f t="shared" si="48"/>
        <v>34.843205574912893</v>
      </c>
      <c r="T475" s="10">
        <f t="shared" si="49"/>
        <v>61.5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1">
        <f t="shared" si="45"/>
        <v>42783.120706018519</v>
      </c>
      <c r="L476" s="11">
        <f t="shared" si="46"/>
        <v>42753.120706018519</v>
      </c>
      <c r="M476" t="b">
        <v>0</v>
      </c>
      <c r="N476">
        <v>1</v>
      </c>
      <c r="O476" t="b">
        <v>0</v>
      </c>
      <c r="P476" s="8" t="s">
        <v>8268</v>
      </c>
      <c r="Q476" s="13" t="str">
        <f t="shared" si="47"/>
        <v>film &amp; video</v>
      </c>
      <c r="R476" s="13" t="str">
        <f t="shared" si="50"/>
        <v>animation</v>
      </c>
      <c r="S476" s="6">
        <f t="shared" si="48"/>
        <v>3300</v>
      </c>
      <c r="T476" s="10">
        <f t="shared" si="49"/>
        <v>1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1">
        <f t="shared" si="45"/>
        <v>42129.877812500003</v>
      </c>
      <c r="L477" s="11">
        <f t="shared" si="46"/>
        <v>42099.877812500003</v>
      </c>
      <c r="M477" t="b">
        <v>0</v>
      </c>
      <c r="N477">
        <v>0</v>
      </c>
      <c r="O477" t="b">
        <v>0</v>
      </c>
      <c r="P477" s="8" t="s">
        <v>8268</v>
      </c>
      <c r="Q477" s="13" t="str">
        <f t="shared" si="47"/>
        <v>film &amp; video</v>
      </c>
      <c r="R477" s="13" t="str">
        <f t="shared" si="50"/>
        <v>animation</v>
      </c>
      <c r="S477" s="6" t="str">
        <f t="shared" si="48"/>
        <v>N/A</v>
      </c>
      <c r="T477" s="10" t="str">
        <f t="shared" si="49"/>
        <v>N/A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1">
        <f t="shared" si="45"/>
        <v>41792.957638888889</v>
      </c>
      <c r="L478" s="11">
        <f t="shared" si="46"/>
        <v>41757.76667824074</v>
      </c>
      <c r="M478" t="b">
        <v>0</v>
      </c>
      <c r="N478">
        <v>124</v>
      </c>
      <c r="O478" t="b">
        <v>0</v>
      </c>
      <c r="P478" s="8" t="s">
        <v>8268</v>
      </c>
      <c r="Q478" s="13" t="str">
        <f t="shared" si="47"/>
        <v>film &amp; video</v>
      </c>
      <c r="R478" s="13" t="str">
        <f t="shared" si="50"/>
        <v>animation</v>
      </c>
      <c r="S478" s="6">
        <f t="shared" si="48"/>
        <v>44.837657110131474</v>
      </c>
      <c r="T478" s="10">
        <f t="shared" si="49"/>
        <v>39.569274193548388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1">
        <f t="shared" si="45"/>
        <v>41047.626550925925</v>
      </c>
      <c r="L479" s="11">
        <f t="shared" si="46"/>
        <v>40987.626550925925</v>
      </c>
      <c r="M479" t="b">
        <v>0</v>
      </c>
      <c r="N479">
        <v>0</v>
      </c>
      <c r="O479" t="b">
        <v>0</v>
      </c>
      <c r="P479" s="8" t="s">
        <v>8268</v>
      </c>
      <c r="Q479" s="13" t="str">
        <f t="shared" si="47"/>
        <v>film &amp; video</v>
      </c>
      <c r="R479" s="13" t="str">
        <f t="shared" si="50"/>
        <v>animation</v>
      </c>
      <c r="S479" s="6" t="str">
        <f t="shared" si="48"/>
        <v>N/A</v>
      </c>
      <c r="T479" s="10" t="str">
        <f t="shared" si="49"/>
        <v>N/A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1">
        <f t="shared" si="45"/>
        <v>42095.660983796297</v>
      </c>
      <c r="L480" s="11">
        <f t="shared" si="46"/>
        <v>42065.702650462961</v>
      </c>
      <c r="M480" t="b">
        <v>0</v>
      </c>
      <c r="N480">
        <v>0</v>
      </c>
      <c r="O480" t="b">
        <v>0</v>
      </c>
      <c r="P480" s="8" t="s">
        <v>8268</v>
      </c>
      <c r="Q480" s="13" t="str">
        <f t="shared" si="47"/>
        <v>film &amp; video</v>
      </c>
      <c r="R480" s="13" t="str">
        <f t="shared" si="50"/>
        <v>animation</v>
      </c>
      <c r="S480" s="6" t="str">
        <f t="shared" si="48"/>
        <v>N/A</v>
      </c>
      <c r="T480" s="10" t="str">
        <f t="shared" si="49"/>
        <v>N/A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1">
        <f t="shared" si="45"/>
        <v>41964.24114583333</v>
      </c>
      <c r="L481" s="11">
        <f t="shared" si="46"/>
        <v>41904.199479166666</v>
      </c>
      <c r="M481" t="b">
        <v>0</v>
      </c>
      <c r="N481">
        <v>55</v>
      </c>
      <c r="O481" t="b">
        <v>0</v>
      </c>
      <c r="P481" s="8" t="s">
        <v>8268</v>
      </c>
      <c r="Q481" s="13" t="str">
        <f t="shared" si="47"/>
        <v>film &amp; video</v>
      </c>
      <c r="R481" s="13" t="str">
        <f t="shared" si="50"/>
        <v>animation</v>
      </c>
      <c r="S481" s="6">
        <f t="shared" si="48"/>
        <v>3.0712530712530715</v>
      </c>
      <c r="T481" s="10">
        <f t="shared" si="49"/>
        <v>88.8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1">
        <f t="shared" si="45"/>
        <v>41495.29184027778</v>
      </c>
      <c r="L482" s="11">
        <f t="shared" si="46"/>
        <v>41465.29184027778</v>
      </c>
      <c r="M482" t="b">
        <v>0</v>
      </c>
      <c r="N482">
        <v>140</v>
      </c>
      <c r="O482" t="b">
        <v>0</v>
      </c>
      <c r="P482" s="8" t="s">
        <v>8268</v>
      </c>
      <c r="Q482" s="13" t="str">
        <f t="shared" si="47"/>
        <v>film &amp; video</v>
      </c>
      <c r="R482" s="13" t="str">
        <f t="shared" si="50"/>
        <v>animation</v>
      </c>
      <c r="S482" s="6">
        <f t="shared" si="48"/>
        <v>5.1519835136527563</v>
      </c>
      <c r="T482" s="10">
        <f t="shared" si="49"/>
        <v>55.457142857142856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1">
        <f t="shared" si="45"/>
        <v>41192.46399305555</v>
      </c>
      <c r="L483" s="11">
        <f t="shared" si="46"/>
        <v>41162.46399305555</v>
      </c>
      <c r="M483" t="b">
        <v>0</v>
      </c>
      <c r="N483">
        <v>21</v>
      </c>
      <c r="O483" t="b">
        <v>0</v>
      </c>
      <c r="P483" s="8" t="s">
        <v>8268</v>
      </c>
      <c r="Q483" s="13" t="str">
        <f t="shared" si="47"/>
        <v>film &amp; video</v>
      </c>
      <c r="R483" s="13" t="str">
        <f t="shared" si="50"/>
        <v>animation</v>
      </c>
      <c r="S483" s="6">
        <f t="shared" si="48"/>
        <v>16.393442622950818</v>
      </c>
      <c r="T483" s="10">
        <f t="shared" si="49"/>
        <v>87.142857142857139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1">
        <f t="shared" si="45"/>
        <v>42474.398611111108</v>
      </c>
      <c r="L484" s="11">
        <f t="shared" si="46"/>
        <v>42447.688541666663</v>
      </c>
      <c r="M484" t="b">
        <v>0</v>
      </c>
      <c r="N484">
        <v>1</v>
      </c>
      <c r="O484" t="b">
        <v>0</v>
      </c>
      <c r="P484" s="8" t="s">
        <v>8268</v>
      </c>
      <c r="Q484" s="13" t="str">
        <f t="shared" si="47"/>
        <v>film &amp; video</v>
      </c>
      <c r="R484" s="13" t="str">
        <f t="shared" si="50"/>
        <v>animation</v>
      </c>
      <c r="S484" s="6">
        <f t="shared" si="48"/>
        <v>1000</v>
      </c>
      <c r="T484" s="10">
        <f t="shared" si="49"/>
        <v>10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1">
        <f t="shared" si="45"/>
        <v>41302.989259259259</v>
      </c>
      <c r="L485" s="11">
        <f t="shared" si="46"/>
        <v>41242.989259259259</v>
      </c>
      <c r="M485" t="b">
        <v>0</v>
      </c>
      <c r="N485">
        <v>147</v>
      </c>
      <c r="O485" t="b">
        <v>0</v>
      </c>
      <c r="P485" s="8" t="s">
        <v>8268</v>
      </c>
      <c r="Q485" s="13" t="str">
        <f t="shared" si="47"/>
        <v>film &amp; video</v>
      </c>
      <c r="R485" s="13" t="str">
        <f t="shared" si="50"/>
        <v>animation</v>
      </c>
      <c r="S485" s="6">
        <f t="shared" si="48"/>
        <v>1.9920318725099602</v>
      </c>
      <c r="T485" s="10">
        <f t="shared" si="49"/>
        <v>51.224489795918366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1">
        <f t="shared" si="45"/>
        <v>42313.772824074076</v>
      </c>
      <c r="L486" s="11">
        <f t="shared" si="46"/>
        <v>42272.731157407405</v>
      </c>
      <c r="M486" t="b">
        <v>0</v>
      </c>
      <c r="N486">
        <v>11</v>
      </c>
      <c r="O486" t="b">
        <v>0</v>
      </c>
      <c r="P486" s="8" t="s">
        <v>8268</v>
      </c>
      <c r="Q486" s="13" t="str">
        <f t="shared" si="47"/>
        <v>film &amp; video</v>
      </c>
      <c r="R486" s="13" t="str">
        <f t="shared" si="50"/>
        <v>animation</v>
      </c>
      <c r="S486" s="6">
        <f t="shared" si="48"/>
        <v>536.91275167785238</v>
      </c>
      <c r="T486" s="10">
        <f t="shared" si="49"/>
        <v>13.545454545454545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1">
        <f t="shared" si="45"/>
        <v>41411.297442129631</v>
      </c>
      <c r="L487" s="11">
        <f t="shared" si="46"/>
        <v>41381.297442129631</v>
      </c>
      <c r="M487" t="b">
        <v>0</v>
      </c>
      <c r="N487">
        <v>125</v>
      </c>
      <c r="O487" t="b">
        <v>0</v>
      </c>
      <c r="P487" s="8" t="s">
        <v>8268</v>
      </c>
      <c r="Q487" s="13" t="str">
        <f t="shared" si="47"/>
        <v>film &amp; video</v>
      </c>
      <c r="R487" s="13" t="str">
        <f t="shared" si="50"/>
        <v>animation</v>
      </c>
      <c r="S487" s="6">
        <f t="shared" si="48"/>
        <v>4.5647569876644765</v>
      </c>
      <c r="T487" s="10">
        <f t="shared" si="49"/>
        <v>66.520080000000007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1">
        <f t="shared" si="45"/>
        <v>41791.734247685185</v>
      </c>
      <c r="L488" s="11">
        <f t="shared" si="46"/>
        <v>41761.734247685185</v>
      </c>
      <c r="M488" t="b">
        <v>0</v>
      </c>
      <c r="N488">
        <v>1</v>
      </c>
      <c r="O488" t="b">
        <v>0</v>
      </c>
      <c r="P488" s="8" t="s">
        <v>8268</v>
      </c>
      <c r="Q488" s="13" t="str">
        <f t="shared" si="47"/>
        <v>film &amp; video</v>
      </c>
      <c r="R488" s="13" t="str">
        <f t="shared" si="50"/>
        <v>animation</v>
      </c>
      <c r="S488" s="6">
        <f t="shared" si="48"/>
        <v>11000</v>
      </c>
      <c r="T488" s="10">
        <f t="shared" si="49"/>
        <v>50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1">
        <f t="shared" si="45"/>
        <v>42729.428171296291</v>
      </c>
      <c r="L489" s="11">
        <f t="shared" si="46"/>
        <v>42669.386504629627</v>
      </c>
      <c r="M489" t="b">
        <v>0</v>
      </c>
      <c r="N489">
        <v>0</v>
      </c>
      <c r="O489" t="b">
        <v>0</v>
      </c>
      <c r="P489" s="8" t="s">
        <v>8268</v>
      </c>
      <c r="Q489" s="13" t="str">
        <f t="shared" si="47"/>
        <v>film &amp; video</v>
      </c>
      <c r="R489" s="13" t="str">
        <f t="shared" si="50"/>
        <v>animation</v>
      </c>
      <c r="S489" s="6" t="str">
        <f t="shared" si="48"/>
        <v>N/A</v>
      </c>
      <c r="T489" s="10" t="str">
        <f t="shared" si="49"/>
        <v>N/A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1">
        <f t="shared" si="45"/>
        <v>42743.84606481481</v>
      </c>
      <c r="L490" s="11">
        <f t="shared" si="46"/>
        <v>42713.84606481481</v>
      </c>
      <c r="M490" t="b">
        <v>0</v>
      </c>
      <c r="N490">
        <v>0</v>
      </c>
      <c r="O490" t="b">
        <v>0</v>
      </c>
      <c r="P490" s="8" t="s">
        <v>8268</v>
      </c>
      <c r="Q490" s="13" t="str">
        <f t="shared" si="47"/>
        <v>film &amp; video</v>
      </c>
      <c r="R490" s="13" t="str">
        <f t="shared" si="50"/>
        <v>animation</v>
      </c>
      <c r="S490" s="6" t="str">
        <f t="shared" si="48"/>
        <v>N/A</v>
      </c>
      <c r="T490" s="10" t="str">
        <f t="shared" si="49"/>
        <v>N/A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1">
        <f t="shared" si="45"/>
        <v>40913.272916666661</v>
      </c>
      <c r="L491" s="11">
        <f t="shared" si="46"/>
        <v>40882.273333333331</v>
      </c>
      <c r="M491" t="b">
        <v>0</v>
      </c>
      <c r="N491">
        <v>3</v>
      </c>
      <c r="O491" t="b">
        <v>0</v>
      </c>
      <c r="P491" s="8" t="s">
        <v>8268</v>
      </c>
      <c r="Q491" s="13" t="str">
        <f t="shared" si="47"/>
        <v>film &amp; video</v>
      </c>
      <c r="R491" s="13" t="str">
        <f t="shared" si="50"/>
        <v>animation</v>
      </c>
      <c r="S491" s="6">
        <f t="shared" si="48"/>
        <v>348.82325581395349</v>
      </c>
      <c r="T491" s="10">
        <f t="shared" si="49"/>
        <v>71.666666666666671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1">
        <f t="shared" si="45"/>
        <v>41143.760243055549</v>
      </c>
      <c r="L492" s="11">
        <f t="shared" si="46"/>
        <v>41113.760243055549</v>
      </c>
      <c r="M492" t="b">
        <v>0</v>
      </c>
      <c r="N492">
        <v>0</v>
      </c>
      <c r="O492" t="b">
        <v>0</v>
      </c>
      <c r="P492" s="8" t="s">
        <v>8268</v>
      </c>
      <c r="Q492" s="13" t="str">
        <f t="shared" si="47"/>
        <v>film &amp; video</v>
      </c>
      <c r="R492" s="13" t="str">
        <f t="shared" si="50"/>
        <v>animation</v>
      </c>
      <c r="S492" s="6" t="str">
        <f t="shared" si="48"/>
        <v>N/A</v>
      </c>
      <c r="T492" s="10" t="str">
        <f t="shared" si="49"/>
        <v>N/A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1">
        <f t="shared" si="45"/>
        <v>42396.774293981478</v>
      </c>
      <c r="L493" s="11">
        <f t="shared" si="46"/>
        <v>42366.774293981478</v>
      </c>
      <c r="M493" t="b">
        <v>0</v>
      </c>
      <c r="N493">
        <v>0</v>
      </c>
      <c r="O493" t="b">
        <v>0</v>
      </c>
      <c r="P493" s="8" t="s">
        <v>8268</v>
      </c>
      <c r="Q493" s="13" t="str">
        <f t="shared" si="47"/>
        <v>film &amp; video</v>
      </c>
      <c r="R493" s="13" t="str">
        <f t="shared" si="50"/>
        <v>animation</v>
      </c>
      <c r="S493" s="6" t="str">
        <f t="shared" si="48"/>
        <v>N/A</v>
      </c>
      <c r="T493" s="10" t="str">
        <f t="shared" si="49"/>
        <v>N/A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1">
        <f t="shared" si="45"/>
        <v>42655.826736111114</v>
      </c>
      <c r="L494" s="11">
        <f t="shared" si="46"/>
        <v>42595.826736111114</v>
      </c>
      <c r="M494" t="b">
        <v>0</v>
      </c>
      <c r="N494">
        <v>0</v>
      </c>
      <c r="O494" t="b">
        <v>0</v>
      </c>
      <c r="P494" s="8" t="s">
        <v>8268</v>
      </c>
      <c r="Q494" s="13" t="str">
        <f t="shared" si="47"/>
        <v>film &amp; video</v>
      </c>
      <c r="R494" s="13" t="str">
        <f t="shared" si="50"/>
        <v>animation</v>
      </c>
      <c r="S494" s="6" t="str">
        <f t="shared" si="48"/>
        <v>N/A</v>
      </c>
      <c r="T494" s="10" t="str">
        <f t="shared" si="49"/>
        <v>N/A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1">
        <f t="shared" si="45"/>
        <v>42144.517800925925</v>
      </c>
      <c r="L495" s="11">
        <f t="shared" si="46"/>
        <v>42114.517800925925</v>
      </c>
      <c r="M495" t="b">
        <v>0</v>
      </c>
      <c r="N495">
        <v>0</v>
      </c>
      <c r="O495" t="b">
        <v>0</v>
      </c>
      <c r="P495" s="8" t="s">
        <v>8268</v>
      </c>
      <c r="Q495" s="13" t="str">
        <f t="shared" si="47"/>
        <v>film &amp; video</v>
      </c>
      <c r="R495" s="13" t="str">
        <f t="shared" si="50"/>
        <v>animation</v>
      </c>
      <c r="S495" s="6" t="str">
        <f t="shared" si="48"/>
        <v>N/A</v>
      </c>
      <c r="T495" s="10" t="str">
        <f t="shared" si="49"/>
        <v>N/A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1">
        <f t="shared" si="45"/>
        <v>41822.916666666664</v>
      </c>
      <c r="L496" s="11">
        <f t="shared" si="46"/>
        <v>41799.62228009259</v>
      </c>
      <c r="M496" t="b">
        <v>0</v>
      </c>
      <c r="N496">
        <v>3</v>
      </c>
      <c r="O496" t="b">
        <v>0</v>
      </c>
      <c r="P496" s="8" t="s">
        <v>8268</v>
      </c>
      <c r="Q496" s="13" t="str">
        <f t="shared" si="47"/>
        <v>film &amp; video</v>
      </c>
      <c r="R496" s="13" t="str">
        <f t="shared" si="50"/>
        <v>animation</v>
      </c>
      <c r="S496" s="6">
        <f t="shared" si="48"/>
        <v>645.16129032258061</v>
      </c>
      <c r="T496" s="10">
        <f t="shared" si="49"/>
        <v>10.333333333333334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1">
        <f t="shared" si="45"/>
        <v>42201.619270833333</v>
      </c>
      <c r="L497" s="11">
        <f t="shared" si="46"/>
        <v>42171.619270833333</v>
      </c>
      <c r="M497" t="b">
        <v>0</v>
      </c>
      <c r="N497">
        <v>0</v>
      </c>
      <c r="O497" t="b">
        <v>0</v>
      </c>
      <c r="P497" s="8" t="s">
        <v>8268</v>
      </c>
      <c r="Q497" s="13" t="str">
        <f t="shared" si="47"/>
        <v>film &amp; video</v>
      </c>
      <c r="R497" s="13" t="str">
        <f t="shared" si="50"/>
        <v>animation</v>
      </c>
      <c r="S497" s="6" t="str">
        <f t="shared" si="48"/>
        <v>N/A</v>
      </c>
      <c r="T497" s="10" t="str">
        <f t="shared" si="49"/>
        <v>N/A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1">
        <f t="shared" si="45"/>
        <v>41680.723078703704</v>
      </c>
      <c r="L498" s="11">
        <f t="shared" si="46"/>
        <v>41620.723078703704</v>
      </c>
      <c r="M498" t="b">
        <v>0</v>
      </c>
      <c r="N498">
        <v>1</v>
      </c>
      <c r="O498" t="b">
        <v>0</v>
      </c>
      <c r="P498" s="8" t="s">
        <v>8268</v>
      </c>
      <c r="Q498" s="13" t="str">
        <f t="shared" si="47"/>
        <v>film &amp; video</v>
      </c>
      <c r="R498" s="13" t="str">
        <f t="shared" si="50"/>
        <v>animation</v>
      </c>
      <c r="S498" s="6">
        <f t="shared" si="48"/>
        <v>60000</v>
      </c>
      <c r="T498" s="10">
        <f t="shared" si="49"/>
        <v>1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1">
        <f t="shared" si="45"/>
        <v>41997.999999999993</v>
      </c>
      <c r="L499" s="11">
        <f t="shared" si="46"/>
        <v>41944.829456018517</v>
      </c>
      <c r="M499" t="b">
        <v>0</v>
      </c>
      <c r="N499">
        <v>3</v>
      </c>
      <c r="O499" t="b">
        <v>0</v>
      </c>
      <c r="P499" s="8" t="s">
        <v>8268</v>
      </c>
      <c r="Q499" s="13" t="str">
        <f t="shared" si="47"/>
        <v>film &amp; video</v>
      </c>
      <c r="R499" s="13" t="str">
        <f t="shared" si="50"/>
        <v>animation</v>
      </c>
      <c r="S499" s="6">
        <f t="shared" si="48"/>
        <v>149.33333333333334</v>
      </c>
      <c r="T499" s="10">
        <f t="shared" si="49"/>
        <v>10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1">
        <f t="shared" si="45"/>
        <v>40900.553807870368</v>
      </c>
      <c r="L500" s="11">
        <f t="shared" si="46"/>
        <v>40858.553807870368</v>
      </c>
      <c r="M500" t="b">
        <v>0</v>
      </c>
      <c r="N500">
        <v>22</v>
      </c>
      <c r="O500" t="b">
        <v>0</v>
      </c>
      <c r="P500" s="8" t="s">
        <v>8268</v>
      </c>
      <c r="Q500" s="13" t="str">
        <f t="shared" si="47"/>
        <v>film &amp; video</v>
      </c>
      <c r="R500" s="13" t="str">
        <f t="shared" si="50"/>
        <v>animation</v>
      </c>
      <c r="S500" s="6">
        <f t="shared" si="48"/>
        <v>21.74615898463594</v>
      </c>
      <c r="T500" s="10">
        <f t="shared" si="49"/>
        <v>136.09090909090909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1">
        <f t="shared" si="45"/>
        <v>40098.665972222218</v>
      </c>
      <c r="L501" s="11">
        <f t="shared" si="46"/>
        <v>40043.687129629623</v>
      </c>
      <c r="M501" t="b">
        <v>0</v>
      </c>
      <c r="N501">
        <v>26</v>
      </c>
      <c r="O501" t="b">
        <v>0</v>
      </c>
      <c r="P501" s="8" t="s">
        <v>8268</v>
      </c>
      <c r="Q501" s="13" t="str">
        <f t="shared" si="47"/>
        <v>film &amp; video</v>
      </c>
      <c r="R501" s="13" t="str">
        <f t="shared" si="50"/>
        <v>animation</v>
      </c>
      <c r="S501" s="6">
        <f t="shared" si="48"/>
        <v>10.471204188481675</v>
      </c>
      <c r="T501" s="10">
        <f t="shared" si="49"/>
        <v>73.461538461538467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1">
        <f t="shared" si="45"/>
        <v>40306.719444444439</v>
      </c>
      <c r="L502" s="11">
        <f t="shared" si="46"/>
        <v>40247.677673611106</v>
      </c>
      <c r="M502" t="b">
        <v>0</v>
      </c>
      <c r="N502">
        <v>4</v>
      </c>
      <c r="O502" t="b">
        <v>0</v>
      </c>
      <c r="P502" s="8" t="s">
        <v>8268</v>
      </c>
      <c r="Q502" s="13" t="str">
        <f t="shared" si="47"/>
        <v>film &amp; video</v>
      </c>
      <c r="R502" s="13" t="str">
        <f t="shared" si="50"/>
        <v>animation</v>
      </c>
      <c r="S502" s="6">
        <f t="shared" si="48"/>
        <v>30.232558139534884</v>
      </c>
      <c r="T502" s="10">
        <f t="shared" si="49"/>
        <v>53.75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1">
        <f t="shared" si="45"/>
        <v>40733.026053240741</v>
      </c>
      <c r="L503" s="11">
        <f t="shared" si="46"/>
        <v>40703.026053240741</v>
      </c>
      <c r="M503" t="b">
        <v>0</v>
      </c>
      <c r="N503">
        <v>0</v>
      </c>
      <c r="O503" t="b">
        <v>0</v>
      </c>
      <c r="P503" s="8" t="s">
        <v>8268</v>
      </c>
      <c r="Q503" s="13" t="str">
        <f t="shared" si="47"/>
        <v>film &amp; video</v>
      </c>
      <c r="R503" s="13" t="str">
        <f t="shared" si="50"/>
        <v>animation</v>
      </c>
      <c r="S503" s="6" t="str">
        <f t="shared" si="48"/>
        <v>N/A</v>
      </c>
      <c r="T503" s="10" t="str">
        <f t="shared" si="49"/>
        <v>N/A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1">
        <f t="shared" si="45"/>
        <v>40986.303530092591</v>
      </c>
      <c r="L504" s="11">
        <f t="shared" si="46"/>
        <v>40956.345196759255</v>
      </c>
      <c r="M504" t="b">
        <v>0</v>
      </c>
      <c r="N504">
        <v>4</v>
      </c>
      <c r="O504" t="b">
        <v>0</v>
      </c>
      <c r="P504" s="8" t="s">
        <v>8268</v>
      </c>
      <c r="Q504" s="13" t="str">
        <f t="shared" si="47"/>
        <v>film &amp; video</v>
      </c>
      <c r="R504" s="13" t="str">
        <f t="shared" si="50"/>
        <v>animation</v>
      </c>
      <c r="S504" s="6">
        <f t="shared" si="48"/>
        <v>86.956521739130437</v>
      </c>
      <c r="T504" s="10">
        <f t="shared" si="49"/>
        <v>57.5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1">
        <f t="shared" si="45"/>
        <v>42021.318321759252</v>
      </c>
      <c r="L505" s="11">
        <f t="shared" si="46"/>
        <v>41991.318321759252</v>
      </c>
      <c r="M505" t="b">
        <v>0</v>
      </c>
      <c r="N505">
        <v>9</v>
      </c>
      <c r="O505" t="b">
        <v>0</v>
      </c>
      <c r="P505" s="8" t="s">
        <v>8268</v>
      </c>
      <c r="Q505" s="13" t="str">
        <f t="shared" si="47"/>
        <v>film &amp; video</v>
      </c>
      <c r="R505" s="13" t="str">
        <f t="shared" si="50"/>
        <v>animation</v>
      </c>
      <c r="S505" s="6">
        <f t="shared" si="48"/>
        <v>57.017543859649123</v>
      </c>
      <c r="T505" s="10">
        <f t="shared" si="49"/>
        <v>12.666666666666666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1">
        <f t="shared" si="45"/>
        <v>41009.73364583333</v>
      </c>
      <c r="L506" s="11">
        <f t="shared" si="46"/>
        <v>40949.775312499994</v>
      </c>
      <c r="M506" t="b">
        <v>0</v>
      </c>
      <c r="N506">
        <v>5</v>
      </c>
      <c r="O506" t="b">
        <v>0</v>
      </c>
      <c r="P506" s="8" t="s">
        <v>8268</v>
      </c>
      <c r="Q506" s="13" t="str">
        <f t="shared" si="47"/>
        <v>film &amp; video</v>
      </c>
      <c r="R506" s="13" t="str">
        <f t="shared" si="50"/>
        <v>animation</v>
      </c>
      <c r="S506" s="6">
        <f t="shared" si="48"/>
        <v>73.134328358208961</v>
      </c>
      <c r="T506" s="10">
        <f t="shared" si="49"/>
        <v>67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1">
        <f t="shared" si="45"/>
        <v>42362.889884259253</v>
      </c>
      <c r="L507" s="11">
        <f t="shared" si="46"/>
        <v>42317.889884259253</v>
      </c>
      <c r="M507" t="b">
        <v>0</v>
      </c>
      <c r="N507">
        <v>14</v>
      </c>
      <c r="O507" t="b">
        <v>0</v>
      </c>
      <c r="P507" s="8" t="s">
        <v>8268</v>
      </c>
      <c r="Q507" s="13" t="str">
        <f t="shared" si="47"/>
        <v>film &amp; video</v>
      </c>
      <c r="R507" s="13" t="str">
        <f t="shared" si="50"/>
        <v>animation</v>
      </c>
      <c r="S507" s="6">
        <f t="shared" si="48"/>
        <v>230.76923076923077</v>
      </c>
      <c r="T507" s="10">
        <f t="shared" si="49"/>
        <v>3.7142857142857144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1">
        <f t="shared" si="45"/>
        <v>41496.343981481477</v>
      </c>
      <c r="L508" s="11">
        <f t="shared" si="46"/>
        <v>41466.343981481477</v>
      </c>
      <c r="M508" t="b">
        <v>0</v>
      </c>
      <c r="N508">
        <v>1</v>
      </c>
      <c r="O508" t="b">
        <v>0</v>
      </c>
      <c r="P508" s="8" t="s">
        <v>8268</v>
      </c>
      <c r="Q508" s="13" t="str">
        <f t="shared" si="47"/>
        <v>film &amp; video</v>
      </c>
      <c r="R508" s="13" t="str">
        <f t="shared" si="50"/>
        <v>animation</v>
      </c>
      <c r="S508" s="6">
        <f t="shared" si="48"/>
        <v>800</v>
      </c>
      <c r="T508" s="10">
        <f t="shared" si="49"/>
        <v>250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1">
        <f t="shared" si="45"/>
        <v>41201.750659722216</v>
      </c>
      <c r="L509" s="11">
        <f t="shared" si="46"/>
        <v>41156.750659722216</v>
      </c>
      <c r="M509" t="b">
        <v>0</v>
      </c>
      <c r="N509">
        <v>10</v>
      </c>
      <c r="O509" t="b">
        <v>0</v>
      </c>
      <c r="P509" s="8" t="s">
        <v>8268</v>
      </c>
      <c r="Q509" s="13" t="str">
        <f t="shared" si="47"/>
        <v>film &amp; video</v>
      </c>
      <c r="R509" s="13" t="str">
        <f t="shared" si="50"/>
        <v>animation</v>
      </c>
      <c r="S509" s="6">
        <f t="shared" si="48"/>
        <v>31.25</v>
      </c>
      <c r="T509" s="10">
        <f t="shared" si="49"/>
        <v>64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1">
        <f t="shared" si="45"/>
        <v>41054.384722222218</v>
      </c>
      <c r="L510" s="11">
        <f t="shared" si="46"/>
        <v>40994.815983796296</v>
      </c>
      <c r="M510" t="b">
        <v>0</v>
      </c>
      <c r="N510">
        <v>3</v>
      </c>
      <c r="O510" t="b">
        <v>0</v>
      </c>
      <c r="P510" s="8" t="s">
        <v>8268</v>
      </c>
      <c r="Q510" s="13" t="str">
        <f t="shared" si="47"/>
        <v>film &amp; video</v>
      </c>
      <c r="R510" s="13" t="str">
        <f t="shared" si="50"/>
        <v>animation</v>
      </c>
      <c r="S510" s="6">
        <f t="shared" si="48"/>
        <v>125</v>
      </c>
      <c r="T510" s="10">
        <f t="shared" si="49"/>
        <v>133.33333333333334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1">
        <f t="shared" si="45"/>
        <v>42183.423263888886</v>
      </c>
      <c r="L511" s="11">
        <f t="shared" si="46"/>
        <v>42153.423263888886</v>
      </c>
      <c r="M511" t="b">
        <v>0</v>
      </c>
      <c r="N511">
        <v>1</v>
      </c>
      <c r="O511" t="b">
        <v>0</v>
      </c>
      <c r="P511" s="8" t="s">
        <v>8268</v>
      </c>
      <c r="Q511" s="13" t="str">
        <f t="shared" si="47"/>
        <v>film &amp; video</v>
      </c>
      <c r="R511" s="13" t="str">
        <f t="shared" si="50"/>
        <v>animation</v>
      </c>
      <c r="S511" s="6">
        <f t="shared" si="48"/>
        <v>500</v>
      </c>
      <c r="T511" s="10">
        <f t="shared" si="49"/>
        <v>10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1">
        <f t="shared" si="45"/>
        <v>42429.968043981477</v>
      </c>
      <c r="L512" s="11">
        <f t="shared" si="46"/>
        <v>42399.968043981477</v>
      </c>
      <c r="M512" t="b">
        <v>0</v>
      </c>
      <c r="N512">
        <v>0</v>
      </c>
      <c r="O512" t="b">
        <v>0</v>
      </c>
      <c r="P512" s="8" t="s">
        <v>8268</v>
      </c>
      <c r="Q512" s="13" t="str">
        <f t="shared" si="47"/>
        <v>film &amp; video</v>
      </c>
      <c r="R512" s="13" t="str">
        <f t="shared" si="50"/>
        <v>animation</v>
      </c>
      <c r="S512" s="6" t="str">
        <f t="shared" si="48"/>
        <v>N/A</v>
      </c>
      <c r="T512" s="10" t="str">
        <f t="shared" si="49"/>
        <v>N/A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1">
        <f t="shared" si="45"/>
        <v>41370.053032407406</v>
      </c>
      <c r="L513" s="11">
        <f t="shared" si="46"/>
        <v>41340.09469907407</v>
      </c>
      <c r="M513" t="b">
        <v>0</v>
      </c>
      <c r="N513">
        <v>5</v>
      </c>
      <c r="O513" t="b">
        <v>0</v>
      </c>
      <c r="P513" s="8" t="s">
        <v>8268</v>
      </c>
      <c r="Q513" s="13" t="str">
        <f t="shared" si="47"/>
        <v>film &amp; video</v>
      </c>
      <c r="R513" s="13" t="str">
        <f t="shared" si="50"/>
        <v>animation</v>
      </c>
      <c r="S513" s="6">
        <f t="shared" si="48"/>
        <v>33.333333333333336</v>
      </c>
      <c r="T513" s="10">
        <f t="shared" si="49"/>
        <v>30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1">
        <f t="shared" si="45"/>
        <v>42694.575543981475</v>
      </c>
      <c r="L514" s="11">
        <f t="shared" si="46"/>
        <v>42649.533877314818</v>
      </c>
      <c r="M514" t="b">
        <v>0</v>
      </c>
      <c r="N514">
        <v>2</v>
      </c>
      <c r="O514" t="b">
        <v>0</v>
      </c>
      <c r="P514" s="8" t="s">
        <v>8268</v>
      </c>
      <c r="Q514" s="13" t="str">
        <f t="shared" si="47"/>
        <v>film &amp; video</v>
      </c>
      <c r="R514" s="13" t="str">
        <f t="shared" si="50"/>
        <v>animation</v>
      </c>
      <c r="S514" s="6">
        <f t="shared" si="48"/>
        <v>727.27272727272725</v>
      </c>
      <c r="T514" s="10">
        <f t="shared" si="49"/>
        <v>5.5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1">
        <f t="shared" ref="K515:K521" si="51">(I515/86400)+25569+(-5/24)</f>
        <v>42597.083333333336</v>
      </c>
      <c r="L515" s="11">
        <f t="shared" ref="L515:L521" si="52">(J515/86400)+25569+(-5/24)</f>
        <v>42552.445659722223</v>
      </c>
      <c r="M515" t="b">
        <v>0</v>
      </c>
      <c r="N515">
        <v>68</v>
      </c>
      <c r="O515" t="b">
        <v>0</v>
      </c>
      <c r="P515" s="8" t="s">
        <v>8268</v>
      </c>
      <c r="Q515" s="13" t="str">
        <f t="shared" ref="Q515:Q578" si="53">LEFT(P515, SEARCH("/", P515)-1)</f>
        <v>film &amp; video</v>
      </c>
      <c r="R515" s="13" t="str">
        <f t="shared" si="50"/>
        <v>animation</v>
      </c>
      <c r="S515" s="6">
        <f t="shared" ref="S515:S521" si="54">IFERROR(D515/E515,"N/A")</f>
        <v>7.181844297615628</v>
      </c>
      <c r="T515" s="10">
        <f t="shared" ref="T515:T521" si="55">IFERROR(E515/N515,"N/A")</f>
        <v>102.38235294117646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1">
        <f t="shared" si="51"/>
        <v>41860.405636574069</v>
      </c>
      <c r="L516" s="11">
        <f t="shared" si="52"/>
        <v>41830.405636574069</v>
      </c>
      <c r="M516" t="b">
        <v>0</v>
      </c>
      <c r="N516">
        <v>3</v>
      </c>
      <c r="O516" t="b">
        <v>0</v>
      </c>
      <c r="P516" s="8" t="s">
        <v>8268</v>
      </c>
      <c r="Q516" s="13" t="str">
        <f t="shared" si="53"/>
        <v>film &amp; video</v>
      </c>
      <c r="R516" s="13" t="str">
        <f t="shared" ref="R516:R521" si="56">MID(P516,14,15)</f>
        <v>animation</v>
      </c>
      <c r="S516" s="6">
        <f t="shared" si="54"/>
        <v>30</v>
      </c>
      <c r="T516" s="10">
        <f t="shared" si="55"/>
        <v>16.666666666666668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1">
        <f t="shared" si="51"/>
        <v>42367.282418981478</v>
      </c>
      <c r="L517" s="11">
        <f t="shared" si="52"/>
        <v>42327.282418981478</v>
      </c>
      <c r="M517" t="b">
        <v>0</v>
      </c>
      <c r="N517">
        <v>34</v>
      </c>
      <c r="O517" t="b">
        <v>0</v>
      </c>
      <c r="P517" s="8" t="s">
        <v>8268</v>
      </c>
      <c r="Q517" s="13" t="str">
        <f t="shared" si="53"/>
        <v>film &amp; video</v>
      </c>
      <c r="R517" s="13" t="str">
        <f t="shared" si="56"/>
        <v>animation</v>
      </c>
      <c r="S517" s="6">
        <f t="shared" si="54"/>
        <v>3.9349316457750194</v>
      </c>
      <c r="T517" s="10">
        <f t="shared" si="55"/>
        <v>725.02941176470586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1">
        <f t="shared" si="51"/>
        <v>42151.570370370369</v>
      </c>
      <c r="L518" s="11">
        <f t="shared" si="52"/>
        <v>42091.570370370369</v>
      </c>
      <c r="M518" t="b">
        <v>0</v>
      </c>
      <c r="N518">
        <v>0</v>
      </c>
      <c r="O518" t="b">
        <v>0</v>
      </c>
      <c r="P518" s="8" t="s">
        <v>8268</v>
      </c>
      <c r="Q518" s="13" t="str">
        <f t="shared" si="53"/>
        <v>film &amp; video</v>
      </c>
      <c r="R518" s="13" t="str">
        <f t="shared" si="56"/>
        <v>animation</v>
      </c>
      <c r="S518" s="6" t="str">
        <f t="shared" si="54"/>
        <v>N/A</v>
      </c>
      <c r="T518" s="10" t="str">
        <f t="shared" si="55"/>
        <v>N/A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1">
        <f t="shared" si="51"/>
        <v>42768.406956018516</v>
      </c>
      <c r="L519" s="11">
        <f t="shared" si="52"/>
        <v>42738.406956018516</v>
      </c>
      <c r="M519" t="b">
        <v>0</v>
      </c>
      <c r="N519">
        <v>3</v>
      </c>
      <c r="O519" t="b">
        <v>0</v>
      </c>
      <c r="P519" s="8" t="s">
        <v>8268</v>
      </c>
      <c r="Q519" s="13" t="str">
        <f t="shared" si="53"/>
        <v>film &amp; video</v>
      </c>
      <c r="R519" s="13" t="str">
        <f t="shared" si="56"/>
        <v>animation</v>
      </c>
      <c r="S519" s="6">
        <f t="shared" si="54"/>
        <v>73.170731707317074</v>
      </c>
      <c r="T519" s="10">
        <f t="shared" si="55"/>
        <v>68.333333333333329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1">
        <f t="shared" si="51"/>
        <v>42253.406944444439</v>
      </c>
      <c r="L520" s="11">
        <f t="shared" si="52"/>
        <v>42223.407685185179</v>
      </c>
      <c r="M520" t="b">
        <v>0</v>
      </c>
      <c r="N520">
        <v>0</v>
      </c>
      <c r="O520" t="b">
        <v>0</v>
      </c>
      <c r="P520" s="8" t="s">
        <v>8268</v>
      </c>
      <c r="Q520" s="13" t="str">
        <f t="shared" si="53"/>
        <v>film &amp; video</v>
      </c>
      <c r="R520" s="13" t="str">
        <f t="shared" si="56"/>
        <v>animation</v>
      </c>
      <c r="S520" s="6" t="str">
        <f t="shared" si="54"/>
        <v>N/A</v>
      </c>
      <c r="T520" s="10" t="str">
        <f t="shared" si="55"/>
        <v>N/A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1">
        <f t="shared" si="51"/>
        <v>41248.183113425919</v>
      </c>
      <c r="L521" s="11">
        <f t="shared" si="52"/>
        <v>41218.183113425919</v>
      </c>
      <c r="M521" t="b">
        <v>0</v>
      </c>
      <c r="N521">
        <v>70</v>
      </c>
      <c r="O521" t="b">
        <v>0</v>
      </c>
      <c r="P521" s="8" t="s">
        <v>8268</v>
      </c>
      <c r="Q521" s="13" t="str">
        <f t="shared" si="53"/>
        <v>film &amp; video</v>
      </c>
      <c r="R521" s="13" t="str">
        <f t="shared" si="56"/>
        <v>animation</v>
      </c>
      <c r="S521" s="6">
        <f t="shared" si="54"/>
        <v>4.3703568827385286</v>
      </c>
      <c r="T521" s="10">
        <f t="shared" si="55"/>
        <v>39.228571428571428</v>
      </c>
    </row>
    <row r="522" spans="1:20" ht="43.2" x14ac:dyDescent="0.3">
      <c r="A522">
        <v>2701</v>
      </c>
      <c r="B522" s="3" t="s">
        <v>2701</v>
      </c>
      <c r="C522" s="3" t="s">
        <v>6811</v>
      </c>
      <c r="D522">
        <v>3400</v>
      </c>
      <c r="E522">
        <v>1570</v>
      </c>
      <c r="F522" t="s">
        <v>8222</v>
      </c>
      <c r="G522" t="s">
        <v>8241</v>
      </c>
      <c r="H522" t="s">
        <v>8249</v>
      </c>
      <c r="I522">
        <v>1491586534</v>
      </c>
      <c r="J522">
        <v>1488911734</v>
      </c>
      <c r="K522" s="11">
        <f t="shared" ref="K522:K585" si="57">(I522/86400)+25569+(-5/24)</f>
        <v>42832.524699074071</v>
      </c>
      <c r="L522" s="11">
        <f t="shared" ref="L522:L585" si="58">(J522/86400)+25569+(-5/24)</f>
        <v>42801.566365740735</v>
      </c>
      <c r="M522" t="b">
        <v>0</v>
      </c>
      <c r="N522">
        <v>46</v>
      </c>
      <c r="O522" t="b">
        <v>0</v>
      </c>
      <c r="P522" s="8" t="s">
        <v>8301</v>
      </c>
      <c r="Q522" s="13" t="str">
        <f t="shared" si="53"/>
        <v>theater</v>
      </c>
      <c r="R522" s="13" t="str">
        <f>RIGHT(P522,6)</f>
        <v>spaces</v>
      </c>
      <c r="S522" s="6">
        <f t="shared" ref="S522:S585" si="59">IFERROR(D522/E522,"N/A")</f>
        <v>2.1656050955414012</v>
      </c>
      <c r="T522" s="10">
        <f t="shared" ref="T522:T585" si="60">IFERROR(E522/N522,"N/A")</f>
        <v>34.130434782608695</v>
      </c>
    </row>
    <row r="523" spans="1:20" ht="43.2" x14ac:dyDescent="0.3">
      <c r="A523">
        <v>1284</v>
      </c>
      <c r="B523" s="3" t="s">
        <v>1285</v>
      </c>
      <c r="C523" s="3" t="s">
        <v>5394</v>
      </c>
      <c r="D523">
        <v>2000</v>
      </c>
      <c r="E523">
        <v>2020</v>
      </c>
      <c r="F523" t="s">
        <v>8219</v>
      </c>
      <c r="G523" t="s">
        <v>8224</v>
      </c>
      <c r="H523" t="s">
        <v>8246</v>
      </c>
      <c r="I523">
        <v>1483203540</v>
      </c>
      <c r="J523">
        <v>1481175482</v>
      </c>
      <c r="K523" s="11">
        <f t="shared" si="57"/>
        <v>42735.499305555553</v>
      </c>
      <c r="L523" s="11">
        <f t="shared" si="58"/>
        <v>42712.026412037034</v>
      </c>
      <c r="M523" t="b">
        <v>0</v>
      </c>
      <c r="N523">
        <v>31</v>
      </c>
      <c r="O523" t="b">
        <v>1</v>
      </c>
      <c r="P523" s="8" t="s">
        <v>8269</v>
      </c>
      <c r="Q523" s="13" t="str">
        <f t="shared" si="53"/>
        <v>theater</v>
      </c>
      <c r="R523" s="13" t="str">
        <f>RIGHT(P523,5)</f>
        <v>plays</v>
      </c>
      <c r="S523" s="6">
        <f t="shared" si="59"/>
        <v>0.99009900990099009</v>
      </c>
      <c r="T523" s="10">
        <f t="shared" si="60"/>
        <v>65.161290322580641</v>
      </c>
    </row>
    <row r="524" spans="1:20" ht="43.2" x14ac:dyDescent="0.3">
      <c r="A524">
        <v>521</v>
      </c>
      <c r="B524" s="3" t="s">
        <v>522</v>
      </c>
      <c r="C524" s="3" t="s">
        <v>4631</v>
      </c>
      <c r="D524">
        <v>5000</v>
      </c>
      <c r="E524">
        <v>5232</v>
      </c>
      <c r="F524" t="s">
        <v>8219</v>
      </c>
      <c r="G524" t="s">
        <v>8224</v>
      </c>
      <c r="H524" t="s">
        <v>8246</v>
      </c>
      <c r="I524">
        <v>1477976340</v>
      </c>
      <c r="J524">
        <v>1475460819</v>
      </c>
      <c r="K524" s="11">
        <f t="shared" si="57"/>
        <v>42674.999305555553</v>
      </c>
      <c r="L524" s="11">
        <f t="shared" si="58"/>
        <v>42645.884479166663</v>
      </c>
      <c r="M524" t="b">
        <v>0</v>
      </c>
      <c r="N524">
        <v>56</v>
      </c>
      <c r="O524" t="b">
        <v>1</v>
      </c>
      <c r="P524" s="8" t="s">
        <v>8269</v>
      </c>
      <c r="Q524" s="13" t="str">
        <f t="shared" si="53"/>
        <v>theater</v>
      </c>
      <c r="R524" s="13" t="str">
        <f t="shared" ref="R524:R541" si="61">MID(P524,9,15)</f>
        <v>plays</v>
      </c>
      <c r="S524" s="6">
        <f t="shared" si="59"/>
        <v>0.95565749235474007</v>
      </c>
      <c r="T524" s="10">
        <f t="shared" si="60"/>
        <v>93.428571428571431</v>
      </c>
    </row>
    <row r="525" spans="1:20" ht="43.2" x14ac:dyDescent="0.3">
      <c r="A525">
        <v>522</v>
      </c>
      <c r="B525" s="3" t="s">
        <v>523</v>
      </c>
      <c r="C525" s="3" t="s">
        <v>4632</v>
      </c>
      <c r="D525">
        <v>3000</v>
      </c>
      <c r="E525">
        <v>3440</v>
      </c>
      <c r="F525" t="s">
        <v>8219</v>
      </c>
      <c r="G525" t="s">
        <v>8224</v>
      </c>
      <c r="H525" t="s">
        <v>8246</v>
      </c>
      <c r="I525">
        <v>1458518325</v>
      </c>
      <c r="J525">
        <v>1456793925</v>
      </c>
      <c r="K525" s="11">
        <f t="shared" si="57"/>
        <v>42449.790798611109</v>
      </c>
      <c r="L525" s="11">
        <f t="shared" si="58"/>
        <v>42429.832465277774</v>
      </c>
      <c r="M525" t="b">
        <v>0</v>
      </c>
      <c r="N525">
        <v>31</v>
      </c>
      <c r="O525" t="b">
        <v>1</v>
      </c>
      <c r="P525" s="8" t="s">
        <v>8269</v>
      </c>
      <c r="Q525" s="13" t="str">
        <f t="shared" si="53"/>
        <v>theater</v>
      </c>
      <c r="R525" s="13" t="str">
        <f t="shared" si="61"/>
        <v>plays</v>
      </c>
      <c r="S525" s="6">
        <f t="shared" si="59"/>
        <v>0.87209302325581395</v>
      </c>
      <c r="T525" s="10">
        <f t="shared" si="60"/>
        <v>110.96774193548387</v>
      </c>
    </row>
    <row r="526" spans="1:20" ht="43.2" x14ac:dyDescent="0.3">
      <c r="A526">
        <v>523</v>
      </c>
      <c r="B526" s="3" t="s">
        <v>524</v>
      </c>
      <c r="C526" s="3" t="s">
        <v>4633</v>
      </c>
      <c r="D526">
        <v>5000</v>
      </c>
      <c r="E526">
        <v>6030</v>
      </c>
      <c r="F526" t="s">
        <v>8219</v>
      </c>
      <c r="G526" t="s">
        <v>8224</v>
      </c>
      <c r="H526" t="s">
        <v>8246</v>
      </c>
      <c r="I526">
        <v>1442805076</v>
      </c>
      <c r="J526">
        <v>1440213076</v>
      </c>
      <c r="K526" s="11">
        <f t="shared" si="57"/>
        <v>42267.924490740734</v>
      </c>
      <c r="L526" s="11">
        <f t="shared" si="58"/>
        <v>42237.924490740734</v>
      </c>
      <c r="M526" t="b">
        <v>0</v>
      </c>
      <c r="N526">
        <v>84</v>
      </c>
      <c r="O526" t="b">
        <v>1</v>
      </c>
      <c r="P526" s="8" t="s">
        <v>8269</v>
      </c>
      <c r="Q526" s="13" t="str">
        <f t="shared" si="53"/>
        <v>theater</v>
      </c>
      <c r="R526" s="13" t="str">
        <f t="shared" si="61"/>
        <v>plays</v>
      </c>
      <c r="S526" s="6">
        <f t="shared" si="59"/>
        <v>0.82918739635157546</v>
      </c>
      <c r="T526" s="10">
        <f t="shared" si="60"/>
        <v>71.785714285714292</v>
      </c>
    </row>
    <row r="527" spans="1:20" ht="43.2" x14ac:dyDescent="0.3">
      <c r="A527">
        <v>524</v>
      </c>
      <c r="B527" s="3" t="s">
        <v>525</v>
      </c>
      <c r="C527" s="3" t="s">
        <v>4634</v>
      </c>
      <c r="D527">
        <v>3500</v>
      </c>
      <c r="E527">
        <v>3803.55</v>
      </c>
      <c r="F527" t="s">
        <v>8219</v>
      </c>
      <c r="G527" t="s">
        <v>8225</v>
      </c>
      <c r="H527" t="s">
        <v>8247</v>
      </c>
      <c r="I527">
        <v>1464801169</v>
      </c>
      <c r="J527">
        <v>1462209169</v>
      </c>
      <c r="K527" s="11">
        <f t="shared" si="57"/>
        <v>42522.508900462963</v>
      </c>
      <c r="L527" s="11">
        <f t="shared" si="58"/>
        <v>42492.508900462963</v>
      </c>
      <c r="M527" t="b">
        <v>0</v>
      </c>
      <c r="N527">
        <v>130</v>
      </c>
      <c r="O527" t="b">
        <v>1</v>
      </c>
      <c r="P527" s="8" t="s">
        <v>8269</v>
      </c>
      <c r="Q527" s="13" t="str">
        <f t="shared" si="53"/>
        <v>theater</v>
      </c>
      <c r="R527" s="13" t="str">
        <f t="shared" si="61"/>
        <v>plays</v>
      </c>
      <c r="S527" s="6">
        <f t="shared" si="59"/>
        <v>0.92019297761301933</v>
      </c>
      <c r="T527" s="10">
        <f t="shared" si="60"/>
        <v>29.258076923076924</v>
      </c>
    </row>
    <row r="528" spans="1:20" ht="57.6" x14ac:dyDescent="0.3">
      <c r="A528">
        <v>525</v>
      </c>
      <c r="B528" s="3" t="s">
        <v>526</v>
      </c>
      <c r="C528" s="3" t="s">
        <v>4635</v>
      </c>
      <c r="D528">
        <v>12000</v>
      </c>
      <c r="E528">
        <v>12000</v>
      </c>
      <c r="F528" t="s">
        <v>8219</v>
      </c>
      <c r="G528" t="s">
        <v>8224</v>
      </c>
      <c r="H528" t="s">
        <v>8246</v>
      </c>
      <c r="I528">
        <v>1410601041</v>
      </c>
      <c r="J528">
        <v>1406713041</v>
      </c>
      <c r="K528" s="11">
        <f t="shared" si="57"/>
        <v>41895.192604166667</v>
      </c>
      <c r="L528" s="11">
        <f t="shared" si="58"/>
        <v>41850.192604166667</v>
      </c>
      <c r="M528" t="b">
        <v>0</v>
      </c>
      <c r="N528">
        <v>12</v>
      </c>
      <c r="O528" t="b">
        <v>1</v>
      </c>
      <c r="P528" s="8" t="s">
        <v>8269</v>
      </c>
      <c r="Q528" s="13" t="str">
        <f t="shared" si="53"/>
        <v>theater</v>
      </c>
      <c r="R528" s="13" t="str">
        <f t="shared" si="61"/>
        <v>plays</v>
      </c>
      <c r="S528" s="6">
        <f t="shared" si="59"/>
        <v>1</v>
      </c>
      <c r="T528" s="10">
        <f t="shared" si="60"/>
        <v>1000</v>
      </c>
    </row>
    <row r="529" spans="1:20" ht="43.2" x14ac:dyDescent="0.3">
      <c r="A529">
        <v>526</v>
      </c>
      <c r="B529" s="3" t="s">
        <v>527</v>
      </c>
      <c r="C529" s="3" t="s">
        <v>4636</v>
      </c>
      <c r="D529">
        <v>1500</v>
      </c>
      <c r="E529">
        <v>1710</v>
      </c>
      <c r="F529" t="s">
        <v>8219</v>
      </c>
      <c r="G529" t="s">
        <v>8225</v>
      </c>
      <c r="H529" t="s">
        <v>8247</v>
      </c>
      <c r="I529">
        <v>1438966800</v>
      </c>
      <c r="J529">
        <v>1436278344</v>
      </c>
      <c r="K529" s="11">
        <f t="shared" si="57"/>
        <v>42223.499999999993</v>
      </c>
      <c r="L529" s="11">
        <f t="shared" si="58"/>
        <v>42192.383611111109</v>
      </c>
      <c r="M529" t="b">
        <v>0</v>
      </c>
      <c r="N529">
        <v>23</v>
      </c>
      <c r="O529" t="b">
        <v>1</v>
      </c>
      <c r="P529" s="8" t="s">
        <v>8269</v>
      </c>
      <c r="Q529" s="13" t="str">
        <f t="shared" si="53"/>
        <v>theater</v>
      </c>
      <c r="R529" s="13" t="str">
        <f t="shared" si="61"/>
        <v>plays</v>
      </c>
      <c r="S529" s="6">
        <f t="shared" si="59"/>
        <v>0.8771929824561403</v>
      </c>
      <c r="T529" s="10">
        <f t="shared" si="60"/>
        <v>74.347826086956516</v>
      </c>
    </row>
    <row r="530" spans="1:20" ht="57.6" x14ac:dyDescent="0.3">
      <c r="A530">
        <v>527</v>
      </c>
      <c r="B530" s="3" t="s">
        <v>528</v>
      </c>
      <c r="C530" s="3" t="s">
        <v>4637</v>
      </c>
      <c r="D530">
        <v>10000</v>
      </c>
      <c r="E530">
        <v>10085</v>
      </c>
      <c r="F530" t="s">
        <v>8219</v>
      </c>
      <c r="G530" t="s">
        <v>8224</v>
      </c>
      <c r="H530" t="s">
        <v>8246</v>
      </c>
      <c r="I530">
        <v>1487347500</v>
      </c>
      <c r="J530">
        <v>1484715366</v>
      </c>
      <c r="K530" s="11">
        <f t="shared" si="57"/>
        <v>42783.461805555555</v>
      </c>
      <c r="L530" s="11">
        <f t="shared" si="58"/>
        <v>42752.997291666667</v>
      </c>
      <c r="M530" t="b">
        <v>0</v>
      </c>
      <c r="N530">
        <v>158</v>
      </c>
      <c r="O530" t="b">
        <v>1</v>
      </c>
      <c r="P530" s="8" t="s">
        <v>8269</v>
      </c>
      <c r="Q530" s="13" t="str">
        <f t="shared" si="53"/>
        <v>theater</v>
      </c>
      <c r="R530" s="13" t="str">
        <f t="shared" si="61"/>
        <v>plays</v>
      </c>
      <c r="S530" s="6">
        <f t="shared" si="59"/>
        <v>0.99157164105106599</v>
      </c>
      <c r="T530" s="10">
        <f t="shared" si="60"/>
        <v>63.829113924050631</v>
      </c>
    </row>
    <row r="531" spans="1:20" ht="28.8" x14ac:dyDescent="0.3">
      <c r="A531">
        <v>528</v>
      </c>
      <c r="B531" s="3" t="s">
        <v>529</v>
      </c>
      <c r="C531" s="3" t="s">
        <v>4638</v>
      </c>
      <c r="D531">
        <v>1150</v>
      </c>
      <c r="E531">
        <v>1330</v>
      </c>
      <c r="F531" t="s">
        <v>8219</v>
      </c>
      <c r="G531" t="s">
        <v>8224</v>
      </c>
      <c r="H531" t="s">
        <v>8246</v>
      </c>
      <c r="I531">
        <v>1434921600</v>
      </c>
      <c r="J531">
        <v>1433109907</v>
      </c>
      <c r="K531" s="11">
        <f t="shared" si="57"/>
        <v>42176.680555555555</v>
      </c>
      <c r="L531" s="11">
        <f t="shared" si="58"/>
        <v>42155.71188657407</v>
      </c>
      <c r="M531" t="b">
        <v>0</v>
      </c>
      <c r="N531">
        <v>30</v>
      </c>
      <c r="O531" t="b">
        <v>1</v>
      </c>
      <c r="P531" s="8" t="s">
        <v>8269</v>
      </c>
      <c r="Q531" s="13" t="str">
        <f t="shared" si="53"/>
        <v>theater</v>
      </c>
      <c r="R531" s="13" t="str">
        <f t="shared" si="61"/>
        <v>plays</v>
      </c>
      <c r="S531" s="6">
        <f t="shared" si="59"/>
        <v>0.86466165413533835</v>
      </c>
      <c r="T531" s="10">
        <f t="shared" si="60"/>
        <v>44.333333333333336</v>
      </c>
    </row>
    <row r="532" spans="1:20" ht="43.2" x14ac:dyDescent="0.3">
      <c r="A532">
        <v>529</v>
      </c>
      <c r="B532" s="3" t="s">
        <v>530</v>
      </c>
      <c r="C532" s="3" t="s">
        <v>4639</v>
      </c>
      <c r="D532">
        <v>1200</v>
      </c>
      <c r="E532">
        <v>1565</v>
      </c>
      <c r="F532" t="s">
        <v>8219</v>
      </c>
      <c r="G532" t="s">
        <v>8229</v>
      </c>
      <c r="H532" t="s">
        <v>8251</v>
      </c>
      <c r="I532">
        <v>1484110800</v>
      </c>
      <c r="J532">
        <v>1482281094</v>
      </c>
      <c r="K532" s="11">
        <f t="shared" si="57"/>
        <v>42745.999999999993</v>
      </c>
      <c r="L532" s="11">
        <f t="shared" si="58"/>
        <v>42724.822847222218</v>
      </c>
      <c r="M532" t="b">
        <v>0</v>
      </c>
      <c r="N532">
        <v>18</v>
      </c>
      <c r="O532" t="b">
        <v>1</v>
      </c>
      <c r="P532" s="8" t="s">
        <v>8269</v>
      </c>
      <c r="Q532" s="13" t="str">
        <f t="shared" si="53"/>
        <v>theater</v>
      </c>
      <c r="R532" s="13" t="str">
        <f t="shared" si="61"/>
        <v>plays</v>
      </c>
      <c r="S532" s="6">
        <f t="shared" si="59"/>
        <v>0.76677316293929709</v>
      </c>
      <c r="T532" s="10">
        <f t="shared" si="60"/>
        <v>86.944444444444443</v>
      </c>
    </row>
    <row r="533" spans="1:20" ht="43.2" x14ac:dyDescent="0.3">
      <c r="A533">
        <v>530</v>
      </c>
      <c r="B533" s="3" t="s">
        <v>531</v>
      </c>
      <c r="C533" s="3" t="s">
        <v>4640</v>
      </c>
      <c r="D533">
        <v>3405</v>
      </c>
      <c r="E533">
        <v>3670</v>
      </c>
      <c r="F533" t="s">
        <v>8219</v>
      </c>
      <c r="G533" t="s">
        <v>8224</v>
      </c>
      <c r="H533" t="s">
        <v>8246</v>
      </c>
      <c r="I533">
        <v>1435111200</v>
      </c>
      <c r="J533">
        <v>1433254268</v>
      </c>
      <c r="K533" s="11">
        <f t="shared" si="57"/>
        <v>42178.874999999993</v>
      </c>
      <c r="L533" s="11">
        <f t="shared" si="58"/>
        <v>42157.382731481477</v>
      </c>
      <c r="M533" t="b">
        <v>0</v>
      </c>
      <c r="N533">
        <v>29</v>
      </c>
      <c r="O533" t="b">
        <v>1</v>
      </c>
      <c r="P533" s="8" t="s">
        <v>8269</v>
      </c>
      <c r="Q533" s="13" t="str">
        <f t="shared" si="53"/>
        <v>theater</v>
      </c>
      <c r="R533" s="13" t="str">
        <f t="shared" si="61"/>
        <v>plays</v>
      </c>
      <c r="S533" s="6">
        <f t="shared" si="59"/>
        <v>0.92779291553133514</v>
      </c>
      <c r="T533" s="10">
        <f t="shared" si="60"/>
        <v>126.55172413793103</v>
      </c>
    </row>
    <row r="534" spans="1:20" ht="43.2" x14ac:dyDescent="0.3">
      <c r="A534">
        <v>531</v>
      </c>
      <c r="B534" s="3" t="s">
        <v>532</v>
      </c>
      <c r="C534" s="3" t="s">
        <v>4641</v>
      </c>
      <c r="D534">
        <v>4000</v>
      </c>
      <c r="E534">
        <v>4000</v>
      </c>
      <c r="F534" t="s">
        <v>8219</v>
      </c>
      <c r="G534" t="s">
        <v>8224</v>
      </c>
      <c r="H534" t="s">
        <v>8246</v>
      </c>
      <c r="I534">
        <v>1481957940</v>
      </c>
      <c r="J534">
        <v>1478050429</v>
      </c>
      <c r="K534" s="11">
        <f t="shared" si="57"/>
        <v>42721.082638888889</v>
      </c>
      <c r="L534" s="11">
        <f t="shared" si="58"/>
        <v>42675.856817129628</v>
      </c>
      <c r="M534" t="b">
        <v>0</v>
      </c>
      <c r="N534">
        <v>31</v>
      </c>
      <c r="O534" t="b">
        <v>1</v>
      </c>
      <c r="P534" s="8" t="s">
        <v>8269</v>
      </c>
      <c r="Q534" s="13" t="str">
        <f t="shared" si="53"/>
        <v>theater</v>
      </c>
      <c r="R534" s="13" t="str">
        <f t="shared" si="61"/>
        <v>plays</v>
      </c>
      <c r="S534" s="6">
        <f t="shared" si="59"/>
        <v>1</v>
      </c>
      <c r="T534" s="10">
        <f t="shared" si="60"/>
        <v>129.03225806451613</v>
      </c>
    </row>
    <row r="535" spans="1:20" ht="43.2" x14ac:dyDescent="0.3">
      <c r="A535">
        <v>532</v>
      </c>
      <c r="B535" s="3" t="s">
        <v>533</v>
      </c>
      <c r="C535" s="3" t="s">
        <v>4642</v>
      </c>
      <c r="D535">
        <v>10000</v>
      </c>
      <c r="E535">
        <v>12325</v>
      </c>
      <c r="F535" t="s">
        <v>8219</v>
      </c>
      <c r="G535" t="s">
        <v>8224</v>
      </c>
      <c r="H535" t="s">
        <v>8246</v>
      </c>
      <c r="I535">
        <v>1463098208</v>
      </c>
      <c r="J535">
        <v>1460506208</v>
      </c>
      <c r="K535" s="11">
        <f t="shared" si="57"/>
        <v>42502.798703703702</v>
      </c>
      <c r="L535" s="11">
        <f t="shared" si="58"/>
        <v>42472.798703703702</v>
      </c>
      <c r="M535" t="b">
        <v>0</v>
      </c>
      <c r="N535">
        <v>173</v>
      </c>
      <c r="O535" t="b">
        <v>1</v>
      </c>
      <c r="P535" s="8" t="s">
        <v>8269</v>
      </c>
      <c r="Q535" s="13" t="str">
        <f t="shared" si="53"/>
        <v>theater</v>
      </c>
      <c r="R535" s="13" t="str">
        <f t="shared" si="61"/>
        <v>plays</v>
      </c>
      <c r="S535" s="6">
        <f t="shared" si="59"/>
        <v>0.81135902636916835</v>
      </c>
      <c r="T535" s="10">
        <f t="shared" si="60"/>
        <v>71.242774566473983</v>
      </c>
    </row>
    <row r="536" spans="1:20" ht="43.2" x14ac:dyDescent="0.3">
      <c r="A536">
        <v>533</v>
      </c>
      <c r="B536" s="3" t="s">
        <v>534</v>
      </c>
      <c r="C536" s="3" t="s">
        <v>4643</v>
      </c>
      <c r="D536">
        <v>2000</v>
      </c>
      <c r="E536">
        <v>2004</v>
      </c>
      <c r="F536" t="s">
        <v>8219</v>
      </c>
      <c r="G536" t="s">
        <v>8225</v>
      </c>
      <c r="H536" t="s">
        <v>8247</v>
      </c>
      <c r="I536">
        <v>1463394365</v>
      </c>
      <c r="J536">
        <v>1461320765</v>
      </c>
      <c r="K536" s="11">
        <f t="shared" si="57"/>
        <v>42506.226446759254</v>
      </c>
      <c r="L536" s="11">
        <f t="shared" si="58"/>
        <v>42482.226446759254</v>
      </c>
      <c r="M536" t="b">
        <v>0</v>
      </c>
      <c r="N536">
        <v>17</v>
      </c>
      <c r="O536" t="b">
        <v>1</v>
      </c>
      <c r="P536" s="8" t="s">
        <v>8269</v>
      </c>
      <c r="Q536" s="13" t="str">
        <f t="shared" si="53"/>
        <v>theater</v>
      </c>
      <c r="R536" s="13" t="str">
        <f t="shared" si="61"/>
        <v>plays</v>
      </c>
      <c r="S536" s="6">
        <f t="shared" si="59"/>
        <v>0.99800399201596801</v>
      </c>
      <c r="T536" s="10">
        <f t="shared" si="60"/>
        <v>117.88235294117646</v>
      </c>
    </row>
    <row r="537" spans="1:20" ht="43.2" x14ac:dyDescent="0.3">
      <c r="A537">
        <v>534</v>
      </c>
      <c r="B537" s="3" t="s">
        <v>535</v>
      </c>
      <c r="C537" s="3" t="s">
        <v>4644</v>
      </c>
      <c r="D537">
        <v>15000</v>
      </c>
      <c r="E537">
        <v>15700</v>
      </c>
      <c r="F537" t="s">
        <v>8219</v>
      </c>
      <c r="G537" t="s">
        <v>8234</v>
      </c>
      <c r="H537" t="s">
        <v>8254</v>
      </c>
      <c r="I537">
        <v>1446418800</v>
      </c>
      <c r="J537">
        <v>1443036470</v>
      </c>
      <c r="K537" s="11">
        <f t="shared" si="57"/>
        <v>42309.749999999993</v>
      </c>
      <c r="L537" s="11">
        <f t="shared" si="58"/>
        <v>42270.602662037032</v>
      </c>
      <c r="M537" t="b">
        <v>0</v>
      </c>
      <c r="N537">
        <v>48</v>
      </c>
      <c r="O537" t="b">
        <v>1</v>
      </c>
      <c r="P537" s="8" t="s">
        <v>8269</v>
      </c>
      <c r="Q537" s="13" t="str">
        <f t="shared" si="53"/>
        <v>theater</v>
      </c>
      <c r="R537" s="13" t="str">
        <f t="shared" si="61"/>
        <v>plays</v>
      </c>
      <c r="S537" s="6">
        <f t="shared" si="59"/>
        <v>0.95541401273885351</v>
      </c>
      <c r="T537" s="10">
        <f t="shared" si="60"/>
        <v>327.08333333333331</v>
      </c>
    </row>
    <row r="538" spans="1:20" ht="43.2" x14ac:dyDescent="0.3">
      <c r="A538">
        <v>535</v>
      </c>
      <c r="B538" s="3" t="s">
        <v>536</v>
      </c>
      <c r="C538" s="3" t="s">
        <v>4645</v>
      </c>
      <c r="D538">
        <v>2000</v>
      </c>
      <c r="E538">
        <v>2050</v>
      </c>
      <c r="F538" t="s">
        <v>8219</v>
      </c>
      <c r="G538" t="s">
        <v>8225</v>
      </c>
      <c r="H538" t="s">
        <v>8247</v>
      </c>
      <c r="I538">
        <v>1483707905</v>
      </c>
      <c r="J538">
        <v>1481115905</v>
      </c>
      <c r="K538" s="11">
        <f t="shared" si="57"/>
        <v>42741.336863425924</v>
      </c>
      <c r="L538" s="11">
        <f t="shared" si="58"/>
        <v>42711.336863425924</v>
      </c>
      <c r="M538" t="b">
        <v>0</v>
      </c>
      <c r="N538">
        <v>59</v>
      </c>
      <c r="O538" t="b">
        <v>1</v>
      </c>
      <c r="P538" s="8" t="s">
        <v>8269</v>
      </c>
      <c r="Q538" s="13" t="str">
        <f t="shared" si="53"/>
        <v>theater</v>
      </c>
      <c r="R538" s="13" t="str">
        <f t="shared" si="61"/>
        <v>plays</v>
      </c>
      <c r="S538" s="6">
        <f t="shared" si="59"/>
        <v>0.97560975609756095</v>
      </c>
      <c r="T538" s="10">
        <f t="shared" si="60"/>
        <v>34.745762711864408</v>
      </c>
    </row>
    <row r="539" spans="1:20" ht="57.6" x14ac:dyDescent="0.3">
      <c r="A539">
        <v>536</v>
      </c>
      <c r="B539" s="3" t="s">
        <v>537</v>
      </c>
      <c r="C539" s="3" t="s">
        <v>4646</v>
      </c>
      <c r="D539">
        <v>3300</v>
      </c>
      <c r="E539">
        <v>3902.5</v>
      </c>
      <c r="F539" t="s">
        <v>8219</v>
      </c>
      <c r="G539" t="s">
        <v>8225</v>
      </c>
      <c r="H539" t="s">
        <v>8247</v>
      </c>
      <c r="I539">
        <v>1438624800</v>
      </c>
      <c r="J539">
        <v>1435133807</v>
      </c>
      <c r="K539" s="11">
        <f t="shared" si="57"/>
        <v>42219.541666666664</v>
      </c>
      <c r="L539" s="11">
        <f t="shared" si="58"/>
        <v>42179.136655092589</v>
      </c>
      <c r="M539" t="b">
        <v>0</v>
      </c>
      <c r="N539">
        <v>39</v>
      </c>
      <c r="O539" t="b">
        <v>1</v>
      </c>
      <c r="P539" s="8" t="s">
        <v>8269</v>
      </c>
      <c r="Q539" s="13" t="str">
        <f t="shared" si="53"/>
        <v>theater</v>
      </c>
      <c r="R539" s="13" t="str">
        <f t="shared" si="61"/>
        <v>plays</v>
      </c>
      <c r="S539" s="6">
        <f t="shared" si="59"/>
        <v>0.8456117873158232</v>
      </c>
      <c r="T539" s="10">
        <f t="shared" si="60"/>
        <v>100.06410256410257</v>
      </c>
    </row>
    <row r="540" spans="1:20" ht="43.2" x14ac:dyDescent="0.3">
      <c r="A540">
        <v>537</v>
      </c>
      <c r="B540" s="3" t="s">
        <v>538</v>
      </c>
      <c r="C540" s="3" t="s">
        <v>4647</v>
      </c>
      <c r="D540">
        <v>2000</v>
      </c>
      <c r="E540">
        <v>2410</v>
      </c>
      <c r="F540" t="s">
        <v>8219</v>
      </c>
      <c r="G540" t="s">
        <v>8224</v>
      </c>
      <c r="H540" t="s">
        <v>8246</v>
      </c>
      <c r="I540">
        <v>1446665191</v>
      </c>
      <c r="J540">
        <v>1444069591</v>
      </c>
      <c r="K540" s="11">
        <f t="shared" si="57"/>
        <v>42312.601747685178</v>
      </c>
      <c r="L540" s="11">
        <f t="shared" si="58"/>
        <v>42282.560081018521</v>
      </c>
      <c r="M540" t="b">
        <v>0</v>
      </c>
      <c r="N540">
        <v>59</v>
      </c>
      <c r="O540" t="b">
        <v>1</v>
      </c>
      <c r="P540" s="8" t="s">
        <v>8269</v>
      </c>
      <c r="Q540" s="13" t="str">
        <f t="shared" si="53"/>
        <v>theater</v>
      </c>
      <c r="R540" s="13" t="str">
        <f t="shared" si="61"/>
        <v>plays</v>
      </c>
      <c r="S540" s="6">
        <f t="shared" si="59"/>
        <v>0.82987551867219922</v>
      </c>
      <c r="T540" s="10">
        <f t="shared" si="60"/>
        <v>40.847457627118644</v>
      </c>
    </row>
    <row r="541" spans="1:20" ht="43.2" x14ac:dyDescent="0.3">
      <c r="A541">
        <v>538</v>
      </c>
      <c r="B541" s="3" t="s">
        <v>539</v>
      </c>
      <c r="C541" s="3" t="s">
        <v>4648</v>
      </c>
      <c r="D541">
        <v>5000</v>
      </c>
      <c r="E541">
        <v>15121</v>
      </c>
      <c r="F541" t="s">
        <v>8219</v>
      </c>
      <c r="G541" t="s">
        <v>8224</v>
      </c>
      <c r="H541" t="s">
        <v>8246</v>
      </c>
      <c r="I541">
        <v>1463166263</v>
      </c>
      <c r="J541">
        <v>1460574263</v>
      </c>
      <c r="K541" s="11">
        <f t="shared" si="57"/>
        <v>42503.586377314808</v>
      </c>
      <c r="L541" s="11">
        <f t="shared" si="58"/>
        <v>42473.586377314808</v>
      </c>
      <c r="M541" t="b">
        <v>0</v>
      </c>
      <c r="N541">
        <v>60</v>
      </c>
      <c r="O541" t="b">
        <v>1</v>
      </c>
      <c r="P541" s="8" t="s">
        <v>8269</v>
      </c>
      <c r="Q541" s="13" t="str">
        <f t="shared" si="53"/>
        <v>theater</v>
      </c>
      <c r="R541" s="13" t="str">
        <f t="shared" si="61"/>
        <v>plays</v>
      </c>
      <c r="S541" s="6">
        <f t="shared" si="59"/>
        <v>0.33066596124594932</v>
      </c>
      <c r="T541" s="10">
        <f t="shared" si="60"/>
        <v>252.01666666666668</v>
      </c>
    </row>
    <row r="542" spans="1:20" ht="43.2" x14ac:dyDescent="0.3">
      <c r="A542">
        <v>2401</v>
      </c>
      <c r="B542" s="3" t="s">
        <v>2402</v>
      </c>
      <c r="C542" s="3" t="s">
        <v>6511</v>
      </c>
      <c r="D542">
        <v>28000</v>
      </c>
      <c r="E542">
        <v>201</v>
      </c>
      <c r="F542" t="s">
        <v>8221</v>
      </c>
      <c r="G542" t="s">
        <v>8224</v>
      </c>
      <c r="H542" t="s">
        <v>8246</v>
      </c>
      <c r="I542">
        <v>1457207096</v>
      </c>
      <c r="J542">
        <v>1452023096</v>
      </c>
      <c r="K542" s="11">
        <f t="shared" si="57"/>
        <v>42434.614537037036</v>
      </c>
      <c r="L542" s="11">
        <f t="shared" si="58"/>
        <v>42374.614537037036</v>
      </c>
      <c r="M542" t="b">
        <v>0</v>
      </c>
      <c r="N542">
        <v>9</v>
      </c>
      <c r="O542" t="b">
        <v>0</v>
      </c>
      <c r="P542" s="8" t="s">
        <v>8282</v>
      </c>
      <c r="Q542" s="13" t="str">
        <f t="shared" si="53"/>
        <v>food</v>
      </c>
      <c r="R542" s="13" t="str">
        <f>RIGHT(P542,11)</f>
        <v>food trucks</v>
      </c>
      <c r="S542" s="6">
        <f t="shared" si="59"/>
        <v>139.30348258706468</v>
      </c>
      <c r="T542" s="10">
        <f t="shared" si="60"/>
        <v>22.333333333333332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1">
        <f t="shared" si="57"/>
        <v>42305.838356481479</v>
      </c>
      <c r="L543" s="11">
        <f t="shared" si="58"/>
        <v>42275.838356481479</v>
      </c>
      <c r="M543" t="b">
        <v>0</v>
      </c>
      <c r="N543">
        <v>1</v>
      </c>
      <c r="O543" t="b">
        <v>0</v>
      </c>
      <c r="P543" s="8" t="s">
        <v>8270</v>
      </c>
      <c r="Q543" s="13" t="str">
        <f t="shared" si="53"/>
        <v>technology</v>
      </c>
      <c r="R543" s="13" t="str">
        <f t="shared" ref="R543:R574" si="62">RIGHT(P543,3)</f>
        <v>web</v>
      </c>
      <c r="S543" s="6">
        <f t="shared" si="59"/>
        <v>180</v>
      </c>
      <c r="T543" s="10">
        <f t="shared" si="60"/>
        <v>25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1">
        <f t="shared" si="57"/>
        <v>42493.487453703703</v>
      </c>
      <c r="L544" s="11">
        <f t="shared" si="58"/>
        <v>42433.529120370367</v>
      </c>
      <c r="M544" t="b">
        <v>0</v>
      </c>
      <c r="N544">
        <v>1</v>
      </c>
      <c r="O544" t="b">
        <v>0</v>
      </c>
      <c r="P544" s="8" t="s">
        <v>8270</v>
      </c>
      <c r="Q544" s="13" t="str">
        <f t="shared" si="53"/>
        <v>technology</v>
      </c>
      <c r="R544" s="13" t="str">
        <f t="shared" si="62"/>
        <v>web</v>
      </c>
      <c r="S544" s="6">
        <f t="shared" si="59"/>
        <v>250000</v>
      </c>
      <c r="T544" s="10">
        <f t="shared" si="60"/>
        <v>1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1">
        <f t="shared" si="57"/>
        <v>41943.88381944444</v>
      </c>
      <c r="L545" s="11">
        <f t="shared" si="58"/>
        <v>41913.88381944444</v>
      </c>
      <c r="M545" t="b">
        <v>0</v>
      </c>
      <c r="N545">
        <v>2</v>
      </c>
      <c r="O545" t="b">
        <v>0</v>
      </c>
      <c r="P545" s="8" t="s">
        <v>8270</v>
      </c>
      <c r="Q545" s="13" t="str">
        <f t="shared" si="53"/>
        <v>technology</v>
      </c>
      <c r="R545" s="13" t="str">
        <f t="shared" si="62"/>
        <v>web</v>
      </c>
      <c r="S545" s="6">
        <f t="shared" si="59"/>
        <v>314.28571428571428</v>
      </c>
      <c r="T545" s="10">
        <f t="shared" si="60"/>
        <v>35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1">
        <f t="shared" si="57"/>
        <v>42555.448611111111</v>
      </c>
      <c r="L546" s="11">
        <f t="shared" si="58"/>
        <v>42525.448611111111</v>
      </c>
      <c r="M546" t="b">
        <v>0</v>
      </c>
      <c r="N546">
        <v>2</v>
      </c>
      <c r="O546" t="b">
        <v>0</v>
      </c>
      <c r="P546" s="8" t="s">
        <v>8270</v>
      </c>
      <c r="Q546" s="13" t="str">
        <f t="shared" si="53"/>
        <v>technology</v>
      </c>
      <c r="R546" s="13" t="str">
        <f t="shared" si="62"/>
        <v>web</v>
      </c>
      <c r="S546" s="6">
        <f t="shared" si="59"/>
        <v>83.333333333333329</v>
      </c>
      <c r="T546" s="10">
        <f t="shared" si="60"/>
        <v>3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1">
        <f t="shared" si="57"/>
        <v>42323.425798611112</v>
      </c>
      <c r="L547" s="11">
        <f t="shared" si="58"/>
        <v>42283.38413194444</v>
      </c>
      <c r="M547" t="b">
        <v>0</v>
      </c>
      <c r="N547">
        <v>34</v>
      </c>
      <c r="O547" t="b">
        <v>0</v>
      </c>
      <c r="P547" s="8" t="s">
        <v>8270</v>
      </c>
      <c r="Q547" s="13" t="str">
        <f t="shared" si="53"/>
        <v>technology</v>
      </c>
      <c r="R547" s="13" t="str">
        <f t="shared" si="62"/>
        <v>web</v>
      </c>
      <c r="S547" s="6">
        <f t="shared" si="59"/>
        <v>3.6517674554484372</v>
      </c>
      <c r="T547" s="10">
        <f t="shared" si="60"/>
        <v>402.70588235294116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1">
        <f t="shared" si="57"/>
        <v>42294.459664351853</v>
      </c>
      <c r="L548" s="11">
        <f t="shared" si="58"/>
        <v>42249.459664351853</v>
      </c>
      <c r="M548" t="b">
        <v>0</v>
      </c>
      <c r="N548">
        <v>2</v>
      </c>
      <c r="O548" t="b">
        <v>0</v>
      </c>
      <c r="P548" s="8" t="s">
        <v>8270</v>
      </c>
      <c r="Q548" s="13" t="str">
        <f t="shared" si="53"/>
        <v>technology</v>
      </c>
      <c r="R548" s="13" t="str">
        <f t="shared" si="62"/>
        <v>web</v>
      </c>
      <c r="S548" s="6">
        <f t="shared" si="59"/>
        <v>1153.8461538461538</v>
      </c>
      <c r="T548" s="10">
        <f t="shared" si="60"/>
        <v>26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1">
        <f t="shared" si="57"/>
        <v>42410.488009259258</v>
      </c>
      <c r="L549" s="11">
        <f t="shared" si="58"/>
        <v>42380.488009259258</v>
      </c>
      <c r="M549" t="b">
        <v>0</v>
      </c>
      <c r="N549">
        <v>0</v>
      </c>
      <c r="O549" t="b">
        <v>0</v>
      </c>
      <c r="P549" s="8" t="s">
        <v>8270</v>
      </c>
      <c r="Q549" s="13" t="str">
        <f t="shared" si="53"/>
        <v>technology</v>
      </c>
      <c r="R549" s="13" t="str">
        <f t="shared" si="62"/>
        <v>web</v>
      </c>
      <c r="S549" s="6" t="str">
        <f t="shared" si="59"/>
        <v>N/A</v>
      </c>
      <c r="T549" s="10" t="str">
        <f t="shared" si="60"/>
        <v>N/A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1">
        <f t="shared" si="57"/>
        <v>42306.695</v>
      </c>
      <c r="L550" s="11">
        <f t="shared" si="58"/>
        <v>42276.695</v>
      </c>
      <c r="M550" t="b">
        <v>0</v>
      </c>
      <c r="N550">
        <v>1</v>
      </c>
      <c r="O550" t="b">
        <v>0</v>
      </c>
      <c r="P550" s="8" t="s">
        <v>8270</v>
      </c>
      <c r="Q550" s="13" t="str">
        <f t="shared" si="53"/>
        <v>technology</v>
      </c>
      <c r="R550" s="13" t="str">
        <f t="shared" si="62"/>
        <v>web</v>
      </c>
      <c r="S550" s="6">
        <f t="shared" si="59"/>
        <v>1111.1111111111111</v>
      </c>
      <c r="T550" s="10">
        <f t="shared" si="60"/>
        <v>9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1">
        <f t="shared" si="57"/>
        <v>42193.428495370368</v>
      </c>
      <c r="L551" s="11">
        <f t="shared" si="58"/>
        <v>42163.428495370368</v>
      </c>
      <c r="M551" t="b">
        <v>0</v>
      </c>
      <c r="N551">
        <v>8</v>
      </c>
      <c r="O551" t="b">
        <v>0</v>
      </c>
      <c r="P551" s="8" t="s">
        <v>8270</v>
      </c>
      <c r="Q551" s="13" t="str">
        <f t="shared" si="53"/>
        <v>technology</v>
      </c>
      <c r="R551" s="13" t="str">
        <f t="shared" si="62"/>
        <v>web</v>
      </c>
      <c r="S551" s="6">
        <f t="shared" si="59"/>
        <v>36.764705882352942</v>
      </c>
      <c r="T551" s="10">
        <f t="shared" si="60"/>
        <v>8.5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1">
        <f t="shared" si="57"/>
        <v>42765.999999999993</v>
      </c>
      <c r="L552" s="11">
        <f t="shared" si="58"/>
        <v>42753.47042824074</v>
      </c>
      <c r="M552" t="b">
        <v>0</v>
      </c>
      <c r="N552">
        <v>4</v>
      </c>
      <c r="O552" t="b">
        <v>0</v>
      </c>
      <c r="P552" s="8" t="s">
        <v>8270</v>
      </c>
      <c r="Q552" s="13" t="str">
        <f t="shared" si="53"/>
        <v>technology</v>
      </c>
      <c r="R552" s="13" t="str">
        <f t="shared" si="62"/>
        <v>web</v>
      </c>
      <c r="S552" s="6">
        <f t="shared" si="59"/>
        <v>142.85714285714286</v>
      </c>
      <c r="T552" s="10">
        <f t="shared" si="60"/>
        <v>8.75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1">
        <f t="shared" si="57"/>
        <v>42217.536805555552</v>
      </c>
      <c r="L553" s="11">
        <f t="shared" si="58"/>
        <v>42173.067407407405</v>
      </c>
      <c r="M553" t="b">
        <v>0</v>
      </c>
      <c r="N553">
        <v>28</v>
      </c>
      <c r="O553" t="b">
        <v>0</v>
      </c>
      <c r="P553" s="8" t="s">
        <v>8270</v>
      </c>
      <c r="Q553" s="13" t="str">
        <f t="shared" si="53"/>
        <v>technology</v>
      </c>
      <c r="R553" s="13" t="str">
        <f t="shared" si="62"/>
        <v>web</v>
      </c>
      <c r="S553" s="6">
        <f t="shared" si="59"/>
        <v>19.836022216344883</v>
      </c>
      <c r="T553" s="10">
        <f t="shared" si="60"/>
        <v>135.03571428571428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1">
        <f t="shared" si="57"/>
        <v>42378.408518518518</v>
      </c>
      <c r="L554" s="11">
        <f t="shared" si="58"/>
        <v>42318.408518518518</v>
      </c>
      <c r="M554" t="b">
        <v>0</v>
      </c>
      <c r="N554">
        <v>0</v>
      </c>
      <c r="O554" t="b">
        <v>0</v>
      </c>
      <c r="P554" s="8" t="s">
        <v>8270</v>
      </c>
      <c r="Q554" s="13" t="str">
        <f t="shared" si="53"/>
        <v>technology</v>
      </c>
      <c r="R554" s="13" t="str">
        <f t="shared" si="62"/>
        <v>web</v>
      </c>
      <c r="S554" s="6" t="str">
        <f t="shared" si="59"/>
        <v>N/A</v>
      </c>
      <c r="T554" s="10" t="str">
        <f t="shared" si="60"/>
        <v>N/A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1">
        <f t="shared" si="57"/>
        <v>41957.553136574068</v>
      </c>
      <c r="L555" s="11">
        <f t="shared" si="58"/>
        <v>41927.511469907404</v>
      </c>
      <c r="M555" t="b">
        <v>0</v>
      </c>
      <c r="N555">
        <v>6</v>
      </c>
      <c r="O555" t="b">
        <v>0</v>
      </c>
      <c r="P555" s="8" t="s">
        <v>8270</v>
      </c>
      <c r="Q555" s="13" t="str">
        <f t="shared" si="53"/>
        <v>technology</v>
      </c>
      <c r="R555" s="13" t="str">
        <f t="shared" si="62"/>
        <v>web</v>
      </c>
      <c r="S555" s="6">
        <f t="shared" si="59"/>
        <v>203.2520325203252</v>
      </c>
      <c r="T555" s="10">
        <f t="shared" si="60"/>
        <v>20.5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1">
        <f t="shared" si="57"/>
        <v>41931.476527777777</v>
      </c>
      <c r="L556" s="11">
        <f t="shared" si="58"/>
        <v>41901.476527777777</v>
      </c>
      <c r="M556" t="b">
        <v>0</v>
      </c>
      <c r="N556">
        <v>22</v>
      </c>
      <c r="O556" t="b">
        <v>0</v>
      </c>
      <c r="P556" s="8" t="s">
        <v>8270</v>
      </c>
      <c r="Q556" s="13" t="str">
        <f t="shared" si="53"/>
        <v>technology</v>
      </c>
      <c r="R556" s="13" t="str">
        <f t="shared" si="62"/>
        <v>web</v>
      </c>
      <c r="S556" s="6">
        <f t="shared" si="59"/>
        <v>2.7330508474576272</v>
      </c>
      <c r="T556" s="10">
        <f t="shared" si="60"/>
        <v>64.36363636363636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1">
        <f t="shared" si="57"/>
        <v>42533.145173611112</v>
      </c>
      <c r="L557" s="11">
        <f t="shared" si="58"/>
        <v>42503.145173611112</v>
      </c>
      <c r="M557" t="b">
        <v>0</v>
      </c>
      <c r="N557">
        <v>0</v>
      </c>
      <c r="O557" t="b">
        <v>0</v>
      </c>
      <c r="P557" s="8" t="s">
        <v>8270</v>
      </c>
      <c r="Q557" s="13" t="str">
        <f t="shared" si="53"/>
        <v>technology</v>
      </c>
      <c r="R557" s="13" t="str">
        <f t="shared" si="62"/>
        <v>web</v>
      </c>
      <c r="S557" s="6" t="str">
        <f t="shared" si="59"/>
        <v>N/A</v>
      </c>
      <c r="T557" s="10" t="str">
        <f t="shared" si="60"/>
        <v>N/A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1">
        <f t="shared" si="57"/>
        <v>42375.651817129627</v>
      </c>
      <c r="L558" s="11">
        <f t="shared" si="58"/>
        <v>42345.651817129627</v>
      </c>
      <c r="M558" t="b">
        <v>0</v>
      </c>
      <c r="N558">
        <v>1</v>
      </c>
      <c r="O558" t="b">
        <v>0</v>
      </c>
      <c r="P558" s="8" t="s">
        <v>8270</v>
      </c>
      <c r="Q558" s="13" t="str">
        <f t="shared" si="53"/>
        <v>technology</v>
      </c>
      <c r="R558" s="13" t="str">
        <f t="shared" si="62"/>
        <v>web</v>
      </c>
      <c r="S558" s="6">
        <f t="shared" si="59"/>
        <v>40</v>
      </c>
      <c r="T558" s="10">
        <f t="shared" si="60"/>
        <v>200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1">
        <f t="shared" si="57"/>
        <v>42706.775497685179</v>
      </c>
      <c r="L559" s="11">
        <f t="shared" si="58"/>
        <v>42676.733831018515</v>
      </c>
      <c r="M559" t="b">
        <v>0</v>
      </c>
      <c r="N559">
        <v>20</v>
      </c>
      <c r="O559" t="b">
        <v>0</v>
      </c>
      <c r="P559" s="8" t="s">
        <v>8270</v>
      </c>
      <c r="Q559" s="13" t="str">
        <f t="shared" si="53"/>
        <v>technology</v>
      </c>
      <c r="R559" s="13" t="str">
        <f t="shared" si="62"/>
        <v>web</v>
      </c>
      <c r="S559" s="6">
        <f t="shared" si="59"/>
        <v>109.80966325036603</v>
      </c>
      <c r="T559" s="10">
        <f t="shared" si="60"/>
        <v>68.3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1">
        <f t="shared" si="57"/>
        <v>42087.633159722223</v>
      </c>
      <c r="L560" s="11">
        <f t="shared" si="58"/>
        <v>42057.674826388888</v>
      </c>
      <c r="M560" t="b">
        <v>0</v>
      </c>
      <c r="N560">
        <v>0</v>
      </c>
      <c r="O560" t="b">
        <v>0</v>
      </c>
      <c r="P560" s="8" t="s">
        <v>8270</v>
      </c>
      <c r="Q560" s="13" t="str">
        <f t="shared" si="53"/>
        <v>technology</v>
      </c>
      <c r="R560" s="13" t="str">
        <f t="shared" si="62"/>
        <v>web</v>
      </c>
      <c r="S560" s="6" t="str">
        <f t="shared" si="59"/>
        <v>N/A</v>
      </c>
      <c r="T560" s="10" t="str">
        <f t="shared" si="60"/>
        <v>N/A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1">
        <f t="shared" si="57"/>
        <v>42351.074768518512</v>
      </c>
      <c r="L561" s="11">
        <f t="shared" si="58"/>
        <v>42321.074768518512</v>
      </c>
      <c r="M561" t="b">
        <v>0</v>
      </c>
      <c r="N561">
        <v>1</v>
      </c>
      <c r="O561" t="b">
        <v>0</v>
      </c>
      <c r="P561" s="8" t="s">
        <v>8270</v>
      </c>
      <c r="Q561" s="13" t="str">
        <f t="shared" si="53"/>
        <v>technology</v>
      </c>
      <c r="R561" s="13" t="str">
        <f t="shared" si="62"/>
        <v>web</v>
      </c>
      <c r="S561" s="6">
        <f t="shared" si="59"/>
        <v>4800</v>
      </c>
      <c r="T561" s="10">
        <f t="shared" si="60"/>
        <v>50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1">
        <f t="shared" si="57"/>
        <v>41990.563020833331</v>
      </c>
      <c r="L562" s="11">
        <f t="shared" si="58"/>
        <v>41960.563020833331</v>
      </c>
      <c r="M562" t="b">
        <v>0</v>
      </c>
      <c r="N562">
        <v>3</v>
      </c>
      <c r="O562" t="b">
        <v>0</v>
      </c>
      <c r="P562" s="8" t="s">
        <v>8270</v>
      </c>
      <c r="Q562" s="13" t="str">
        <f t="shared" si="53"/>
        <v>technology</v>
      </c>
      <c r="R562" s="13" t="str">
        <f t="shared" si="62"/>
        <v>web</v>
      </c>
      <c r="S562" s="6">
        <f t="shared" si="59"/>
        <v>8333.3333333333339</v>
      </c>
      <c r="T562" s="10">
        <f t="shared" si="60"/>
        <v>4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1">
        <f t="shared" si="57"/>
        <v>42303.450381944444</v>
      </c>
      <c r="L563" s="11">
        <f t="shared" si="58"/>
        <v>42268.450381944444</v>
      </c>
      <c r="M563" t="b">
        <v>0</v>
      </c>
      <c r="N563">
        <v>2</v>
      </c>
      <c r="O563" t="b">
        <v>0</v>
      </c>
      <c r="P563" s="8" t="s">
        <v>8270</v>
      </c>
      <c r="Q563" s="13" t="str">
        <f t="shared" si="53"/>
        <v>technology</v>
      </c>
      <c r="R563" s="13" t="str">
        <f t="shared" si="62"/>
        <v>web</v>
      </c>
      <c r="S563" s="6">
        <f t="shared" si="59"/>
        <v>272.72727272727275</v>
      </c>
      <c r="T563" s="10">
        <f t="shared" si="60"/>
        <v>27.5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1">
        <f t="shared" si="57"/>
        <v>42722.180729166663</v>
      </c>
      <c r="L564" s="11">
        <f t="shared" si="58"/>
        <v>42692.180729166663</v>
      </c>
      <c r="M564" t="b">
        <v>0</v>
      </c>
      <c r="N564">
        <v>0</v>
      </c>
      <c r="O564" t="b">
        <v>0</v>
      </c>
      <c r="P564" s="8" t="s">
        <v>8270</v>
      </c>
      <c r="Q564" s="13" t="str">
        <f t="shared" si="53"/>
        <v>technology</v>
      </c>
      <c r="R564" s="13" t="str">
        <f t="shared" si="62"/>
        <v>web</v>
      </c>
      <c r="S564" s="6" t="str">
        <f t="shared" si="59"/>
        <v>N/A</v>
      </c>
      <c r="T564" s="10" t="str">
        <f t="shared" si="60"/>
        <v>N/A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1">
        <f t="shared" si="57"/>
        <v>42051.861655092587</v>
      </c>
      <c r="L565" s="11">
        <f t="shared" si="58"/>
        <v>42021.861655092587</v>
      </c>
      <c r="M565" t="b">
        <v>0</v>
      </c>
      <c r="N565">
        <v>2</v>
      </c>
      <c r="O565" t="b">
        <v>0</v>
      </c>
      <c r="P565" s="8" t="s">
        <v>8270</v>
      </c>
      <c r="Q565" s="13" t="str">
        <f t="shared" si="53"/>
        <v>technology</v>
      </c>
      <c r="R565" s="13" t="str">
        <f t="shared" si="62"/>
        <v>web</v>
      </c>
      <c r="S565" s="6">
        <f t="shared" si="59"/>
        <v>1102.9411764705883</v>
      </c>
      <c r="T565" s="10">
        <f t="shared" si="60"/>
        <v>34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1">
        <f t="shared" si="57"/>
        <v>42441.734664351847</v>
      </c>
      <c r="L566" s="11">
        <f t="shared" si="58"/>
        <v>42411.734664351847</v>
      </c>
      <c r="M566" t="b">
        <v>0</v>
      </c>
      <c r="N566">
        <v>1</v>
      </c>
      <c r="O566" t="b">
        <v>0</v>
      </c>
      <c r="P566" s="8" t="s">
        <v>8270</v>
      </c>
      <c r="Q566" s="13" t="str">
        <f t="shared" si="53"/>
        <v>technology</v>
      </c>
      <c r="R566" s="13" t="str">
        <f t="shared" si="62"/>
        <v>web</v>
      </c>
      <c r="S566" s="6">
        <f t="shared" si="59"/>
        <v>18000</v>
      </c>
      <c r="T566" s="10">
        <f t="shared" si="60"/>
        <v>1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1">
        <f t="shared" si="57"/>
        <v>42195.576956018514</v>
      </c>
      <c r="L567" s="11">
        <f t="shared" si="58"/>
        <v>42165.576956018514</v>
      </c>
      <c r="M567" t="b">
        <v>0</v>
      </c>
      <c r="N567">
        <v>0</v>
      </c>
      <c r="O567" t="b">
        <v>0</v>
      </c>
      <c r="P567" s="8" t="s">
        <v>8270</v>
      </c>
      <c r="Q567" s="13" t="str">
        <f t="shared" si="53"/>
        <v>technology</v>
      </c>
      <c r="R567" s="13" t="str">
        <f t="shared" si="62"/>
        <v>web</v>
      </c>
      <c r="S567" s="6" t="str">
        <f t="shared" si="59"/>
        <v>N/A</v>
      </c>
      <c r="T567" s="10" t="str">
        <f t="shared" si="60"/>
        <v>N/A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1">
        <f t="shared" si="57"/>
        <v>42565.476076388884</v>
      </c>
      <c r="L568" s="11">
        <f t="shared" si="58"/>
        <v>42535.476076388884</v>
      </c>
      <c r="M568" t="b">
        <v>0</v>
      </c>
      <c r="N568">
        <v>1</v>
      </c>
      <c r="O568" t="b">
        <v>0</v>
      </c>
      <c r="P568" s="8" t="s">
        <v>8270</v>
      </c>
      <c r="Q568" s="13" t="str">
        <f t="shared" si="53"/>
        <v>technology</v>
      </c>
      <c r="R568" s="13" t="str">
        <f t="shared" si="62"/>
        <v>web</v>
      </c>
      <c r="S568" s="6">
        <f t="shared" si="59"/>
        <v>5000</v>
      </c>
      <c r="T568" s="10">
        <f t="shared" si="60"/>
        <v>1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1">
        <f t="shared" si="57"/>
        <v>42005.634189814817</v>
      </c>
      <c r="L569" s="11">
        <f t="shared" si="58"/>
        <v>41975.634189814817</v>
      </c>
      <c r="M569" t="b">
        <v>0</v>
      </c>
      <c r="N569">
        <v>0</v>
      </c>
      <c r="O569" t="b">
        <v>0</v>
      </c>
      <c r="P569" s="8" t="s">
        <v>8270</v>
      </c>
      <c r="Q569" s="13" t="str">
        <f t="shared" si="53"/>
        <v>technology</v>
      </c>
      <c r="R569" s="13" t="str">
        <f t="shared" si="62"/>
        <v>web</v>
      </c>
      <c r="S569" s="6" t="str">
        <f t="shared" si="59"/>
        <v>N/A</v>
      </c>
      <c r="T569" s="10" t="str">
        <f t="shared" si="60"/>
        <v>N/A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1">
        <f t="shared" si="57"/>
        <v>42385.249999999993</v>
      </c>
      <c r="L570" s="11">
        <f t="shared" si="58"/>
        <v>42348.713229166664</v>
      </c>
      <c r="M570" t="b">
        <v>0</v>
      </c>
      <c r="N570">
        <v>5</v>
      </c>
      <c r="O570" t="b">
        <v>0</v>
      </c>
      <c r="P570" s="8" t="s">
        <v>8270</v>
      </c>
      <c r="Q570" s="13" t="str">
        <f t="shared" si="53"/>
        <v>technology</v>
      </c>
      <c r="R570" s="13" t="str">
        <f t="shared" si="62"/>
        <v>web</v>
      </c>
      <c r="S570" s="6">
        <f t="shared" si="59"/>
        <v>100</v>
      </c>
      <c r="T570" s="10">
        <f t="shared" si="60"/>
        <v>49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1">
        <f t="shared" si="57"/>
        <v>42370.639027777775</v>
      </c>
      <c r="L571" s="11">
        <f t="shared" si="58"/>
        <v>42340.639027777775</v>
      </c>
      <c r="M571" t="b">
        <v>0</v>
      </c>
      <c r="N571">
        <v>1</v>
      </c>
      <c r="O571" t="b">
        <v>0</v>
      </c>
      <c r="P571" s="8" t="s">
        <v>8270</v>
      </c>
      <c r="Q571" s="13" t="str">
        <f t="shared" si="53"/>
        <v>technology</v>
      </c>
      <c r="R571" s="13" t="str">
        <f t="shared" si="62"/>
        <v>web</v>
      </c>
      <c r="S571" s="6">
        <f t="shared" si="59"/>
        <v>125</v>
      </c>
      <c r="T571" s="10">
        <f t="shared" si="60"/>
        <v>20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1">
        <f t="shared" si="57"/>
        <v>42418.589918981474</v>
      </c>
      <c r="L572" s="11">
        <f t="shared" si="58"/>
        <v>42388.589918981474</v>
      </c>
      <c r="M572" t="b">
        <v>0</v>
      </c>
      <c r="N572">
        <v>1</v>
      </c>
      <c r="O572" t="b">
        <v>0</v>
      </c>
      <c r="P572" s="8" t="s">
        <v>8270</v>
      </c>
      <c r="Q572" s="13" t="str">
        <f t="shared" si="53"/>
        <v>technology</v>
      </c>
      <c r="R572" s="13" t="str">
        <f t="shared" si="62"/>
        <v>web</v>
      </c>
      <c r="S572" s="6">
        <f t="shared" si="59"/>
        <v>598.5915492957746</v>
      </c>
      <c r="T572" s="10">
        <f t="shared" si="60"/>
        <v>142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1">
        <f t="shared" si="57"/>
        <v>42211.957638888889</v>
      </c>
      <c r="L573" s="11">
        <f t="shared" si="58"/>
        <v>42192.607905092591</v>
      </c>
      <c r="M573" t="b">
        <v>0</v>
      </c>
      <c r="N573">
        <v>2</v>
      </c>
      <c r="O573" t="b">
        <v>0</v>
      </c>
      <c r="P573" s="8" t="s">
        <v>8270</v>
      </c>
      <c r="Q573" s="13" t="str">
        <f t="shared" si="53"/>
        <v>technology</v>
      </c>
      <c r="R573" s="13" t="str">
        <f t="shared" si="62"/>
        <v>web</v>
      </c>
      <c r="S573" s="6">
        <f t="shared" si="59"/>
        <v>235.84905660377359</v>
      </c>
      <c r="T573" s="10">
        <f t="shared" si="60"/>
        <v>53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1">
        <f t="shared" si="57"/>
        <v>42312.549629629626</v>
      </c>
      <c r="L574" s="11">
        <f t="shared" si="58"/>
        <v>42282.507962962962</v>
      </c>
      <c r="M574" t="b">
        <v>0</v>
      </c>
      <c r="N574">
        <v>0</v>
      </c>
      <c r="O574" t="b">
        <v>0</v>
      </c>
      <c r="P574" s="8" t="s">
        <v>8270</v>
      </c>
      <c r="Q574" s="13" t="str">
        <f t="shared" si="53"/>
        <v>technology</v>
      </c>
      <c r="R574" s="13" t="str">
        <f t="shared" si="62"/>
        <v>web</v>
      </c>
      <c r="S574" s="6" t="str">
        <f t="shared" si="59"/>
        <v>N/A</v>
      </c>
      <c r="T574" s="10" t="str">
        <f t="shared" si="60"/>
        <v>N/A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1">
        <f t="shared" si="57"/>
        <v>42021.841666666667</v>
      </c>
      <c r="L575" s="11">
        <f t="shared" si="58"/>
        <v>41962.841793981475</v>
      </c>
      <c r="M575" t="b">
        <v>0</v>
      </c>
      <c r="N575">
        <v>9</v>
      </c>
      <c r="O575" t="b">
        <v>0</v>
      </c>
      <c r="P575" s="8" t="s">
        <v>8270</v>
      </c>
      <c r="Q575" s="13" t="str">
        <f t="shared" si="53"/>
        <v>technology</v>
      </c>
      <c r="R575" s="13" t="str">
        <f t="shared" ref="R575:R606" si="63">RIGHT(P575,3)</f>
        <v>web</v>
      </c>
      <c r="S575" s="6">
        <f t="shared" si="59"/>
        <v>256.90173410404623</v>
      </c>
      <c r="T575" s="10">
        <f t="shared" si="60"/>
        <v>38.444444444444443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1">
        <f t="shared" si="57"/>
        <v>42662.235034722216</v>
      </c>
      <c r="L576" s="11">
        <f t="shared" si="58"/>
        <v>42632.235034722216</v>
      </c>
      <c r="M576" t="b">
        <v>0</v>
      </c>
      <c r="N576">
        <v>4</v>
      </c>
      <c r="O576" t="b">
        <v>0</v>
      </c>
      <c r="P576" s="8" t="s">
        <v>8270</v>
      </c>
      <c r="Q576" s="13" t="str">
        <f t="shared" si="53"/>
        <v>technology</v>
      </c>
      <c r="R576" s="13" t="str">
        <f t="shared" si="63"/>
        <v>web</v>
      </c>
      <c r="S576" s="6">
        <f t="shared" si="59"/>
        <v>139.75</v>
      </c>
      <c r="T576" s="10">
        <f t="shared" si="60"/>
        <v>20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1">
        <f t="shared" si="57"/>
        <v>42168.484293981477</v>
      </c>
      <c r="L577" s="11">
        <f t="shared" si="58"/>
        <v>42138.484293981477</v>
      </c>
      <c r="M577" t="b">
        <v>0</v>
      </c>
      <c r="N577">
        <v>4</v>
      </c>
      <c r="O577" t="b">
        <v>0</v>
      </c>
      <c r="P577" s="8" t="s">
        <v>8270</v>
      </c>
      <c r="Q577" s="13" t="str">
        <f t="shared" si="53"/>
        <v>technology</v>
      </c>
      <c r="R577" s="13" t="str">
        <f t="shared" si="63"/>
        <v>web</v>
      </c>
      <c r="S577" s="6">
        <f t="shared" si="59"/>
        <v>231.66023166023166</v>
      </c>
      <c r="T577" s="10">
        <f t="shared" si="60"/>
        <v>64.75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1">
        <f t="shared" si="57"/>
        <v>42091.221666666665</v>
      </c>
      <c r="L578" s="11">
        <f t="shared" si="58"/>
        <v>42031.263333333329</v>
      </c>
      <c r="M578" t="b">
        <v>0</v>
      </c>
      <c r="N578">
        <v>1</v>
      </c>
      <c r="O578" t="b">
        <v>0</v>
      </c>
      <c r="P578" s="8" t="s">
        <v>8270</v>
      </c>
      <c r="Q578" s="13" t="str">
        <f t="shared" si="53"/>
        <v>technology</v>
      </c>
      <c r="R578" s="13" t="str">
        <f t="shared" si="63"/>
        <v>web</v>
      </c>
      <c r="S578" s="6">
        <f t="shared" si="59"/>
        <v>80000</v>
      </c>
      <c r="T578" s="10">
        <f t="shared" si="60"/>
        <v>1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1">
        <f t="shared" si="57"/>
        <v>42510.380810185183</v>
      </c>
      <c r="L579" s="11">
        <f t="shared" si="58"/>
        <v>42450.380810185183</v>
      </c>
      <c r="M579" t="b">
        <v>0</v>
      </c>
      <c r="N579">
        <v>1</v>
      </c>
      <c r="O579" t="b">
        <v>0</v>
      </c>
      <c r="P579" s="8" t="s">
        <v>8270</v>
      </c>
      <c r="Q579" s="13" t="str">
        <f t="shared" ref="Q579:Q642" si="64">LEFT(P579, SEARCH("/", P579)-1)</f>
        <v>technology</v>
      </c>
      <c r="R579" s="13" t="str">
        <f t="shared" si="63"/>
        <v>web</v>
      </c>
      <c r="S579" s="6">
        <f t="shared" si="59"/>
        <v>500</v>
      </c>
      <c r="T579" s="10">
        <f t="shared" si="60"/>
        <v>10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1">
        <f t="shared" si="57"/>
        <v>42254.370289351849</v>
      </c>
      <c r="L580" s="11">
        <f t="shared" si="58"/>
        <v>42230.370289351849</v>
      </c>
      <c r="M580" t="b">
        <v>0</v>
      </c>
      <c r="N580">
        <v>7</v>
      </c>
      <c r="O580" t="b">
        <v>0</v>
      </c>
      <c r="P580" s="8" t="s">
        <v>8270</v>
      </c>
      <c r="Q580" s="13" t="str">
        <f t="shared" si="64"/>
        <v>technology</v>
      </c>
      <c r="R580" s="13" t="str">
        <f t="shared" si="63"/>
        <v>web</v>
      </c>
      <c r="S580" s="6">
        <f t="shared" si="59"/>
        <v>8928.5714285714294</v>
      </c>
      <c r="T580" s="10">
        <f t="shared" si="60"/>
        <v>2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1">
        <f t="shared" si="57"/>
        <v>41998.643784722219</v>
      </c>
      <c r="L581" s="11">
        <f t="shared" si="58"/>
        <v>41968.643784722219</v>
      </c>
      <c r="M581" t="b">
        <v>0</v>
      </c>
      <c r="N581">
        <v>5</v>
      </c>
      <c r="O581" t="b">
        <v>0</v>
      </c>
      <c r="P581" s="8" t="s">
        <v>8270</v>
      </c>
      <c r="Q581" s="13" t="str">
        <f t="shared" si="64"/>
        <v>technology</v>
      </c>
      <c r="R581" s="13" t="str">
        <f t="shared" si="63"/>
        <v>web</v>
      </c>
      <c r="S581" s="6">
        <f t="shared" si="59"/>
        <v>68.571428571428569</v>
      </c>
      <c r="T581" s="10">
        <f t="shared" si="60"/>
        <v>35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1">
        <f t="shared" si="57"/>
        <v>42635.699849537035</v>
      </c>
      <c r="L582" s="11">
        <f t="shared" si="58"/>
        <v>42605.699849537035</v>
      </c>
      <c r="M582" t="b">
        <v>0</v>
      </c>
      <c r="N582">
        <v>1</v>
      </c>
      <c r="O582" t="b">
        <v>0</v>
      </c>
      <c r="P582" s="8" t="s">
        <v>8270</v>
      </c>
      <c r="Q582" s="13" t="str">
        <f t="shared" si="64"/>
        <v>technology</v>
      </c>
      <c r="R582" s="13" t="str">
        <f t="shared" si="63"/>
        <v>web</v>
      </c>
      <c r="S582" s="6">
        <f t="shared" si="59"/>
        <v>3000</v>
      </c>
      <c r="T582" s="10">
        <f t="shared" si="60"/>
        <v>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1">
        <f t="shared" si="57"/>
        <v>42217.804444444446</v>
      </c>
      <c r="L583" s="11">
        <f t="shared" si="58"/>
        <v>42187.804444444446</v>
      </c>
      <c r="M583" t="b">
        <v>0</v>
      </c>
      <c r="N583">
        <v>0</v>
      </c>
      <c r="O583" t="b">
        <v>0</v>
      </c>
      <c r="P583" s="8" t="s">
        <v>8270</v>
      </c>
      <c r="Q583" s="13" t="str">
        <f t="shared" si="64"/>
        <v>technology</v>
      </c>
      <c r="R583" s="13" t="str">
        <f t="shared" si="63"/>
        <v>web</v>
      </c>
      <c r="S583" s="6" t="str">
        <f t="shared" si="59"/>
        <v>N/A</v>
      </c>
      <c r="T583" s="10" t="str">
        <f t="shared" si="60"/>
        <v>N/A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1">
        <f t="shared" si="57"/>
        <v>42078.541666666664</v>
      </c>
      <c r="L584" s="11">
        <f t="shared" si="58"/>
        <v>42055.531469907401</v>
      </c>
      <c r="M584" t="b">
        <v>0</v>
      </c>
      <c r="N584">
        <v>0</v>
      </c>
      <c r="O584" t="b">
        <v>0</v>
      </c>
      <c r="P584" s="8" t="s">
        <v>8270</v>
      </c>
      <c r="Q584" s="13" t="str">
        <f t="shared" si="64"/>
        <v>technology</v>
      </c>
      <c r="R584" s="13" t="str">
        <f t="shared" si="63"/>
        <v>web</v>
      </c>
      <c r="S584" s="6" t="str">
        <f t="shared" si="59"/>
        <v>N/A</v>
      </c>
      <c r="T584" s="10" t="str">
        <f t="shared" si="60"/>
        <v>N/A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1">
        <f t="shared" si="57"/>
        <v>42082.688506944447</v>
      </c>
      <c r="L585" s="11">
        <f t="shared" si="58"/>
        <v>42052.730173611104</v>
      </c>
      <c r="M585" t="b">
        <v>0</v>
      </c>
      <c r="N585">
        <v>1</v>
      </c>
      <c r="O585" t="b">
        <v>0</v>
      </c>
      <c r="P585" s="8" t="s">
        <v>8270</v>
      </c>
      <c r="Q585" s="13" t="str">
        <f t="shared" si="64"/>
        <v>technology</v>
      </c>
      <c r="R585" s="13" t="str">
        <f t="shared" si="63"/>
        <v>web</v>
      </c>
      <c r="S585" s="6">
        <f t="shared" si="59"/>
        <v>9000</v>
      </c>
      <c r="T585" s="10">
        <f t="shared" si="60"/>
        <v>1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1">
        <f t="shared" ref="K586:K649" si="65">(I586/86400)+25569+(-5/24)</f>
        <v>42079.466620370367</v>
      </c>
      <c r="L586" s="11">
        <f t="shared" ref="L586:L649" si="66">(J586/86400)+25569+(-5/24)</f>
        <v>42049.508287037032</v>
      </c>
      <c r="M586" t="b">
        <v>0</v>
      </c>
      <c r="N586">
        <v>2</v>
      </c>
      <c r="O586" t="b">
        <v>0</v>
      </c>
      <c r="P586" s="8" t="s">
        <v>8270</v>
      </c>
      <c r="Q586" s="13" t="str">
        <f t="shared" si="64"/>
        <v>technology</v>
      </c>
      <c r="R586" s="13" t="str">
        <f t="shared" si="63"/>
        <v>web</v>
      </c>
      <c r="S586" s="6">
        <f t="shared" ref="S586:S649" si="67">IFERROR(D586/E586,"N/A")</f>
        <v>100</v>
      </c>
      <c r="T586" s="10">
        <f t="shared" ref="T586:T649" si="68">IFERROR(E586/N586,"N/A")</f>
        <v>5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1">
        <f t="shared" si="65"/>
        <v>42338.791666666664</v>
      </c>
      <c r="L587" s="11">
        <f t="shared" si="66"/>
        <v>42283.182604166665</v>
      </c>
      <c r="M587" t="b">
        <v>0</v>
      </c>
      <c r="N587">
        <v>0</v>
      </c>
      <c r="O587" t="b">
        <v>0</v>
      </c>
      <c r="P587" s="8" t="s">
        <v>8270</v>
      </c>
      <c r="Q587" s="13" t="str">
        <f t="shared" si="64"/>
        <v>technology</v>
      </c>
      <c r="R587" s="13" t="str">
        <f t="shared" si="63"/>
        <v>web</v>
      </c>
      <c r="S587" s="6" t="str">
        <f t="shared" si="67"/>
        <v>N/A</v>
      </c>
      <c r="T587" s="10" t="str">
        <f t="shared" si="68"/>
        <v>N/A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1">
        <f t="shared" si="65"/>
        <v>42050.645914351851</v>
      </c>
      <c r="L588" s="11">
        <f t="shared" si="66"/>
        <v>42020.645914351851</v>
      </c>
      <c r="M588" t="b">
        <v>0</v>
      </c>
      <c r="N588">
        <v>4</v>
      </c>
      <c r="O588" t="b">
        <v>0</v>
      </c>
      <c r="P588" s="8" t="s">
        <v>8270</v>
      </c>
      <c r="Q588" s="13" t="str">
        <f t="shared" si="64"/>
        <v>technology</v>
      </c>
      <c r="R588" s="13" t="str">
        <f t="shared" si="63"/>
        <v>web</v>
      </c>
      <c r="S588" s="6">
        <f t="shared" si="67"/>
        <v>178.57142857142858</v>
      </c>
      <c r="T588" s="10">
        <f t="shared" si="68"/>
        <v>14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1">
        <f t="shared" si="65"/>
        <v>42110.548993055556</v>
      </c>
      <c r="L589" s="11">
        <f t="shared" si="66"/>
        <v>42080.548993055556</v>
      </c>
      <c r="M589" t="b">
        <v>0</v>
      </c>
      <c r="N589">
        <v>7</v>
      </c>
      <c r="O589" t="b">
        <v>0</v>
      </c>
      <c r="P589" s="8" t="s">
        <v>8270</v>
      </c>
      <c r="Q589" s="13" t="str">
        <f t="shared" si="64"/>
        <v>technology</v>
      </c>
      <c r="R589" s="13" t="str">
        <f t="shared" si="63"/>
        <v>web</v>
      </c>
      <c r="S589" s="6">
        <f t="shared" si="67"/>
        <v>11.009174311926605</v>
      </c>
      <c r="T589" s="10">
        <f t="shared" si="68"/>
        <v>389.28571428571428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1">
        <f t="shared" si="65"/>
        <v>42691.602847222217</v>
      </c>
      <c r="L590" s="11">
        <f t="shared" si="66"/>
        <v>42631.561180555553</v>
      </c>
      <c r="M590" t="b">
        <v>0</v>
      </c>
      <c r="N590">
        <v>2</v>
      </c>
      <c r="O590" t="b">
        <v>0</v>
      </c>
      <c r="P590" s="8" t="s">
        <v>8270</v>
      </c>
      <c r="Q590" s="13" t="str">
        <f t="shared" si="64"/>
        <v>technology</v>
      </c>
      <c r="R590" s="13" t="str">
        <f t="shared" si="63"/>
        <v>web</v>
      </c>
      <c r="S590" s="6">
        <f t="shared" si="67"/>
        <v>29.900332225913623</v>
      </c>
      <c r="T590" s="10">
        <f t="shared" si="68"/>
        <v>150.5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1">
        <f t="shared" si="65"/>
        <v>42193.406238425923</v>
      </c>
      <c r="L591" s="11">
        <f t="shared" si="66"/>
        <v>42178.406238425923</v>
      </c>
      <c r="M591" t="b">
        <v>0</v>
      </c>
      <c r="N591">
        <v>1</v>
      </c>
      <c r="O591" t="b">
        <v>0</v>
      </c>
      <c r="P591" s="8" t="s">
        <v>8270</v>
      </c>
      <c r="Q591" s="13" t="str">
        <f t="shared" si="64"/>
        <v>technology</v>
      </c>
      <c r="R591" s="13" t="str">
        <f t="shared" si="63"/>
        <v>web</v>
      </c>
      <c r="S591" s="6">
        <f t="shared" si="67"/>
        <v>7500</v>
      </c>
      <c r="T591" s="10">
        <f t="shared" si="68"/>
        <v>1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1">
        <f t="shared" si="65"/>
        <v>42408.334027777775</v>
      </c>
      <c r="L592" s="11">
        <f t="shared" si="66"/>
        <v>42377.34642361111</v>
      </c>
      <c r="M592" t="b">
        <v>0</v>
      </c>
      <c r="N592">
        <v>9</v>
      </c>
      <c r="O592" t="b">
        <v>0</v>
      </c>
      <c r="P592" s="8" t="s">
        <v>8270</v>
      </c>
      <c r="Q592" s="13" t="str">
        <f t="shared" si="64"/>
        <v>technology</v>
      </c>
      <c r="R592" s="13" t="str">
        <f t="shared" si="63"/>
        <v>web</v>
      </c>
      <c r="S592" s="6">
        <f t="shared" si="67"/>
        <v>22.421524663677129</v>
      </c>
      <c r="T592" s="10">
        <f t="shared" si="68"/>
        <v>24.777777777777779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1">
        <f t="shared" si="65"/>
        <v>42207.334837962961</v>
      </c>
      <c r="L593" s="11">
        <f t="shared" si="66"/>
        <v>42177.334837962961</v>
      </c>
      <c r="M593" t="b">
        <v>0</v>
      </c>
      <c r="N593">
        <v>2</v>
      </c>
      <c r="O593" t="b">
        <v>0</v>
      </c>
      <c r="P593" s="8" t="s">
        <v>8270</v>
      </c>
      <c r="Q593" s="13" t="str">
        <f t="shared" si="64"/>
        <v>technology</v>
      </c>
      <c r="R593" s="13" t="str">
        <f t="shared" si="63"/>
        <v>web</v>
      </c>
      <c r="S593" s="6">
        <f t="shared" si="67"/>
        <v>1639.344262295082</v>
      </c>
      <c r="T593" s="10">
        <f t="shared" si="68"/>
        <v>30.5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1">
        <f t="shared" si="65"/>
        <v>41976.023842592585</v>
      </c>
      <c r="L594" s="11">
        <f t="shared" si="66"/>
        <v>41946.023842592593</v>
      </c>
      <c r="M594" t="b">
        <v>0</v>
      </c>
      <c r="N594">
        <v>1</v>
      </c>
      <c r="O594" t="b">
        <v>0</v>
      </c>
      <c r="P594" s="8" t="s">
        <v>8270</v>
      </c>
      <c r="Q594" s="13" t="str">
        <f t="shared" si="64"/>
        <v>technology</v>
      </c>
      <c r="R594" s="13" t="str">
        <f t="shared" si="63"/>
        <v>web</v>
      </c>
      <c r="S594" s="6">
        <f t="shared" si="67"/>
        <v>30</v>
      </c>
      <c r="T594" s="10">
        <f t="shared" si="68"/>
        <v>250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1">
        <f t="shared" si="65"/>
        <v>42100.427604166667</v>
      </c>
      <c r="L595" s="11">
        <f t="shared" si="66"/>
        <v>42070.469270833331</v>
      </c>
      <c r="M595" t="b">
        <v>0</v>
      </c>
      <c r="N595">
        <v>7</v>
      </c>
      <c r="O595" t="b">
        <v>0</v>
      </c>
      <c r="P595" s="8" t="s">
        <v>8270</v>
      </c>
      <c r="Q595" s="13" t="str">
        <f t="shared" si="64"/>
        <v>technology</v>
      </c>
      <c r="R595" s="13" t="str">
        <f t="shared" si="63"/>
        <v>web</v>
      </c>
      <c r="S595" s="6">
        <f t="shared" si="67"/>
        <v>4.3478260869565215</v>
      </c>
      <c r="T595" s="10">
        <f t="shared" si="68"/>
        <v>16.428571428571427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1">
        <f t="shared" si="65"/>
        <v>42476.571828703702</v>
      </c>
      <c r="L596" s="11">
        <f t="shared" si="66"/>
        <v>42446.571828703702</v>
      </c>
      <c r="M596" t="b">
        <v>0</v>
      </c>
      <c r="N596">
        <v>2</v>
      </c>
      <c r="O596" t="b">
        <v>0</v>
      </c>
      <c r="P596" s="8" t="s">
        <v>8270</v>
      </c>
      <c r="Q596" s="13" t="str">
        <f t="shared" si="64"/>
        <v>technology</v>
      </c>
      <c r="R596" s="13" t="str">
        <f t="shared" si="63"/>
        <v>web</v>
      </c>
      <c r="S596" s="6">
        <f t="shared" si="67"/>
        <v>961.53846153846155</v>
      </c>
      <c r="T596" s="10">
        <f t="shared" si="68"/>
        <v>13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1">
        <f t="shared" si="65"/>
        <v>42127.861550925925</v>
      </c>
      <c r="L597" s="11">
        <f t="shared" si="66"/>
        <v>42082.861550925925</v>
      </c>
      <c r="M597" t="b">
        <v>0</v>
      </c>
      <c r="N597">
        <v>8</v>
      </c>
      <c r="O597" t="b">
        <v>0</v>
      </c>
      <c r="P597" s="8" t="s">
        <v>8270</v>
      </c>
      <c r="Q597" s="13" t="str">
        <f t="shared" si="64"/>
        <v>technology</v>
      </c>
      <c r="R597" s="13" t="str">
        <f t="shared" si="63"/>
        <v>web</v>
      </c>
      <c r="S597" s="6">
        <f t="shared" si="67"/>
        <v>234.74178403755869</v>
      </c>
      <c r="T597" s="10">
        <f t="shared" si="68"/>
        <v>53.25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1">
        <f t="shared" si="65"/>
        <v>42676.688564814809</v>
      </c>
      <c r="L598" s="11">
        <f t="shared" si="66"/>
        <v>42646.688564814809</v>
      </c>
      <c r="M598" t="b">
        <v>0</v>
      </c>
      <c r="N598">
        <v>2</v>
      </c>
      <c r="O598" t="b">
        <v>0</v>
      </c>
      <c r="P598" s="8" t="s">
        <v>8270</v>
      </c>
      <c r="Q598" s="13" t="str">
        <f t="shared" si="64"/>
        <v>technology</v>
      </c>
      <c r="R598" s="13" t="str">
        <f t="shared" si="63"/>
        <v>web</v>
      </c>
      <c r="S598" s="6">
        <f t="shared" si="67"/>
        <v>3333.3333333333335</v>
      </c>
      <c r="T598" s="10">
        <f t="shared" si="68"/>
        <v>3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1">
        <f t="shared" si="65"/>
        <v>42582.458333333336</v>
      </c>
      <c r="L599" s="11">
        <f t="shared" si="66"/>
        <v>42545.496932870366</v>
      </c>
      <c r="M599" t="b">
        <v>0</v>
      </c>
      <c r="N599">
        <v>2</v>
      </c>
      <c r="O599" t="b">
        <v>0</v>
      </c>
      <c r="P599" s="8" t="s">
        <v>8270</v>
      </c>
      <c r="Q599" s="13" t="str">
        <f t="shared" si="64"/>
        <v>technology</v>
      </c>
      <c r="R599" s="13" t="str">
        <f t="shared" si="63"/>
        <v>web</v>
      </c>
      <c r="S599" s="6">
        <f t="shared" si="67"/>
        <v>375</v>
      </c>
      <c r="T599" s="10">
        <f t="shared" si="68"/>
        <v>10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1">
        <f t="shared" si="65"/>
        <v>41977.793761574074</v>
      </c>
      <c r="L600" s="11">
        <f t="shared" si="66"/>
        <v>41947.793761574074</v>
      </c>
      <c r="M600" t="b">
        <v>0</v>
      </c>
      <c r="N600">
        <v>7</v>
      </c>
      <c r="O600" t="b">
        <v>0</v>
      </c>
      <c r="P600" s="8" t="s">
        <v>8270</v>
      </c>
      <c r="Q600" s="13" t="str">
        <f t="shared" si="64"/>
        <v>technology</v>
      </c>
      <c r="R600" s="13" t="str">
        <f t="shared" si="63"/>
        <v>web</v>
      </c>
      <c r="S600" s="6">
        <f t="shared" si="67"/>
        <v>2.9411764705882355</v>
      </c>
      <c r="T600" s="10">
        <f t="shared" si="68"/>
        <v>121.42857142857143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1">
        <f t="shared" si="65"/>
        <v>42071.427777777775</v>
      </c>
      <c r="L601" s="11">
        <f t="shared" si="66"/>
        <v>42047.604189814818</v>
      </c>
      <c r="M601" t="b">
        <v>0</v>
      </c>
      <c r="N601">
        <v>2</v>
      </c>
      <c r="O601" t="b">
        <v>0</v>
      </c>
      <c r="P601" s="8" t="s">
        <v>8270</v>
      </c>
      <c r="Q601" s="13" t="str">
        <f t="shared" si="64"/>
        <v>technology</v>
      </c>
      <c r="R601" s="13" t="str">
        <f t="shared" si="63"/>
        <v>web</v>
      </c>
      <c r="S601" s="6">
        <f t="shared" si="67"/>
        <v>1612.9032258064517</v>
      </c>
      <c r="T601" s="10">
        <f t="shared" si="68"/>
        <v>15.5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1">
        <f t="shared" si="65"/>
        <v>42133.589837962958</v>
      </c>
      <c r="L602" s="11">
        <f t="shared" si="66"/>
        <v>42073.589837962958</v>
      </c>
      <c r="M602" t="b">
        <v>0</v>
      </c>
      <c r="N602">
        <v>1</v>
      </c>
      <c r="O602" t="b">
        <v>0</v>
      </c>
      <c r="P602" s="8" t="s">
        <v>8270</v>
      </c>
      <c r="Q602" s="13" t="str">
        <f t="shared" si="64"/>
        <v>technology</v>
      </c>
      <c r="R602" s="13" t="str">
        <f t="shared" si="63"/>
        <v>web</v>
      </c>
      <c r="S602" s="6">
        <f t="shared" si="67"/>
        <v>50</v>
      </c>
      <c r="T602" s="10">
        <f t="shared" si="68"/>
        <v>100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1">
        <f t="shared" si="65"/>
        <v>41999.64975694444</v>
      </c>
      <c r="L603" s="11">
        <f t="shared" si="66"/>
        <v>41969.64975694444</v>
      </c>
      <c r="M603" t="b">
        <v>0</v>
      </c>
      <c r="N603">
        <v>6</v>
      </c>
      <c r="O603" t="b">
        <v>0</v>
      </c>
      <c r="P603" s="8" t="s">
        <v>8270</v>
      </c>
      <c r="Q603" s="13" t="str">
        <f t="shared" si="64"/>
        <v>technology</v>
      </c>
      <c r="R603" s="13" t="str">
        <f t="shared" si="63"/>
        <v>web</v>
      </c>
      <c r="S603" s="6">
        <f t="shared" si="67"/>
        <v>71.428571428571431</v>
      </c>
      <c r="T603" s="10">
        <f t="shared" si="68"/>
        <v>23.333333333333332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1">
        <f t="shared" si="65"/>
        <v>42173.585821759254</v>
      </c>
      <c r="L604" s="11">
        <f t="shared" si="66"/>
        <v>42143.585821759254</v>
      </c>
      <c r="M604" t="b">
        <v>0</v>
      </c>
      <c r="N604">
        <v>0</v>
      </c>
      <c r="O604" t="b">
        <v>0</v>
      </c>
      <c r="P604" s="8" t="s">
        <v>8270</v>
      </c>
      <c r="Q604" s="13" t="str">
        <f t="shared" si="64"/>
        <v>technology</v>
      </c>
      <c r="R604" s="13" t="str">
        <f t="shared" si="63"/>
        <v>web</v>
      </c>
      <c r="S604" s="6" t="str">
        <f t="shared" si="67"/>
        <v>N/A</v>
      </c>
      <c r="T604" s="10" t="str">
        <f t="shared" si="68"/>
        <v>N/A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1">
        <f t="shared" si="65"/>
        <v>41865.430821759255</v>
      </c>
      <c r="L605" s="11">
        <f t="shared" si="66"/>
        <v>41835.430821759255</v>
      </c>
      <c r="M605" t="b">
        <v>0</v>
      </c>
      <c r="N605">
        <v>13</v>
      </c>
      <c r="O605" t="b">
        <v>0</v>
      </c>
      <c r="P605" s="8" t="s">
        <v>8270</v>
      </c>
      <c r="Q605" s="13" t="str">
        <f t="shared" si="64"/>
        <v>technology</v>
      </c>
      <c r="R605" s="13" t="str">
        <f t="shared" si="63"/>
        <v>web</v>
      </c>
      <c r="S605" s="6">
        <f t="shared" si="67"/>
        <v>25.422867021456902</v>
      </c>
      <c r="T605" s="10">
        <f t="shared" si="68"/>
        <v>45.386153846153846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1">
        <f t="shared" si="65"/>
        <v>41878.827037037037</v>
      </c>
      <c r="L606" s="11">
        <f t="shared" si="66"/>
        <v>41848.827037037037</v>
      </c>
      <c r="M606" t="b">
        <v>0</v>
      </c>
      <c r="N606">
        <v>0</v>
      </c>
      <c r="O606" t="b">
        <v>0</v>
      </c>
      <c r="P606" s="8" t="s">
        <v>8270</v>
      </c>
      <c r="Q606" s="13" t="str">
        <f t="shared" si="64"/>
        <v>technology</v>
      </c>
      <c r="R606" s="13" t="str">
        <f t="shared" si="63"/>
        <v>web</v>
      </c>
      <c r="S606" s="6" t="str">
        <f t="shared" si="67"/>
        <v>N/A</v>
      </c>
      <c r="T606" s="10" t="str">
        <f t="shared" si="68"/>
        <v>N/A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1">
        <f t="shared" si="65"/>
        <v>42239.149398148147</v>
      </c>
      <c r="L607" s="11">
        <f t="shared" si="66"/>
        <v>42194.149398148147</v>
      </c>
      <c r="M607" t="b">
        <v>0</v>
      </c>
      <c r="N607">
        <v>8</v>
      </c>
      <c r="O607" t="b">
        <v>0</v>
      </c>
      <c r="P607" s="8" t="s">
        <v>8270</v>
      </c>
      <c r="Q607" s="13" t="str">
        <f t="shared" si="64"/>
        <v>technology</v>
      </c>
      <c r="R607" s="13" t="str">
        <f t="shared" ref="R607:R641" si="69">RIGHT(P607,3)</f>
        <v>web</v>
      </c>
      <c r="S607" s="6">
        <f t="shared" si="67"/>
        <v>38.167938931297712</v>
      </c>
      <c r="T607" s="10">
        <f t="shared" si="68"/>
        <v>16.375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1">
        <f t="shared" si="65"/>
        <v>42148.416666666664</v>
      </c>
      <c r="L608" s="11">
        <f t="shared" si="66"/>
        <v>42102.442233796297</v>
      </c>
      <c r="M608" t="b">
        <v>0</v>
      </c>
      <c r="N608">
        <v>1</v>
      </c>
      <c r="O608" t="b">
        <v>0</v>
      </c>
      <c r="P608" s="8" t="s">
        <v>8270</v>
      </c>
      <c r="Q608" s="13" t="str">
        <f t="shared" si="64"/>
        <v>technology</v>
      </c>
      <c r="R608" s="13" t="str">
        <f t="shared" si="69"/>
        <v>web</v>
      </c>
      <c r="S608" s="6">
        <f t="shared" si="67"/>
        <v>500</v>
      </c>
      <c r="T608" s="10">
        <f t="shared" si="68"/>
        <v>10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1">
        <f t="shared" si="65"/>
        <v>42330.65898148148</v>
      </c>
      <c r="L609" s="11">
        <f t="shared" si="66"/>
        <v>42300.617314814815</v>
      </c>
      <c r="M609" t="b">
        <v>0</v>
      </c>
      <c r="N609">
        <v>0</v>
      </c>
      <c r="O609" t="b">
        <v>0</v>
      </c>
      <c r="P609" s="8" t="s">
        <v>8270</v>
      </c>
      <c r="Q609" s="13" t="str">
        <f t="shared" si="64"/>
        <v>technology</v>
      </c>
      <c r="R609" s="13" t="str">
        <f t="shared" si="69"/>
        <v>web</v>
      </c>
      <c r="S609" s="6" t="str">
        <f t="shared" si="67"/>
        <v>N/A</v>
      </c>
      <c r="T609" s="10" t="str">
        <f t="shared" si="68"/>
        <v>N/A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1">
        <f t="shared" si="65"/>
        <v>42170.712731481479</v>
      </c>
      <c r="L610" s="11">
        <f t="shared" si="66"/>
        <v>42140.712731481479</v>
      </c>
      <c r="M610" t="b">
        <v>0</v>
      </c>
      <c r="N610">
        <v>5</v>
      </c>
      <c r="O610" t="b">
        <v>0</v>
      </c>
      <c r="P610" s="8" t="s">
        <v>8270</v>
      </c>
      <c r="Q610" s="13" t="str">
        <f t="shared" si="64"/>
        <v>technology</v>
      </c>
      <c r="R610" s="13" t="str">
        <f t="shared" si="69"/>
        <v>web</v>
      </c>
      <c r="S610" s="6">
        <f t="shared" si="67"/>
        <v>102.6694045174538</v>
      </c>
      <c r="T610" s="10">
        <f t="shared" si="68"/>
        <v>292.2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1">
        <f t="shared" si="65"/>
        <v>42336.867407407401</v>
      </c>
      <c r="L611" s="11">
        <f t="shared" si="66"/>
        <v>42306.825740740744</v>
      </c>
      <c r="M611" t="b">
        <v>0</v>
      </c>
      <c r="N611">
        <v>1</v>
      </c>
      <c r="O611" t="b">
        <v>0</v>
      </c>
      <c r="P611" s="8" t="s">
        <v>8270</v>
      </c>
      <c r="Q611" s="13" t="str">
        <f t="shared" si="64"/>
        <v>technology</v>
      </c>
      <c r="R611" s="13" t="str">
        <f t="shared" si="69"/>
        <v>web</v>
      </c>
      <c r="S611" s="6">
        <f t="shared" si="67"/>
        <v>156</v>
      </c>
      <c r="T611" s="10">
        <f t="shared" si="68"/>
        <v>5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1">
        <f t="shared" si="65"/>
        <v>42116.622523148144</v>
      </c>
      <c r="L612" s="11">
        <f t="shared" si="66"/>
        <v>42086.622523148144</v>
      </c>
      <c r="M612" t="b">
        <v>0</v>
      </c>
      <c r="N612">
        <v>0</v>
      </c>
      <c r="O612" t="b">
        <v>0</v>
      </c>
      <c r="P612" s="8" t="s">
        <v>8270</v>
      </c>
      <c r="Q612" s="13" t="str">
        <f t="shared" si="64"/>
        <v>technology</v>
      </c>
      <c r="R612" s="13" t="str">
        <f t="shared" si="69"/>
        <v>web</v>
      </c>
      <c r="S612" s="6" t="str">
        <f t="shared" si="67"/>
        <v>N/A</v>
      </c>
      <c r="T612" s="10" t="str">
        <f t="shared" si="68"/>
        <v>N/A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1">
        <f t="shared" si="65"/>
        <v>42388.352280092593</v>
      </c>
      <c r="L613" s="11">
        <f t="shared" si="66"/>
        <v>42328.352280092593</v>
      </c>
      <c r="M613" t="b">
        <v>0</v>
      </c>
      <c r="N613">
        <v>0</v>
      </c>
      <c r="O613" t="b">
        <v>0</v>
      </c>
      <c r="P613" s="8" t="s">
        <v>8270</v>
      </c>
      <c r="Q613" s="13" t="str">
        <f t="shared" si="64"/>
        <v>technology</v>
      </c>
      <c r="R613" s="13" t="str">
        <f t="shared" si="69"/>
        <v>web</v>
      </c>
      <c r="S613" s="6" t="str">
        <f t="shared" si="67"/>
        <v>N/A</v>
      </c>
      <c r="T613" s="10" t="str">
        <f t="shared" si="68"/>
        <v>N/A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1">
        <f t="shared" si="65"/>
        <v>42614.823449074072</v>
      </c>
      <c r="L614" s="11">
        <f t="shared" si="66"/>
        <v>42584.823449074072</v>
      </c>
      <c r="M614" t="b">
        <v>0</v>
      </c>
      <c r="N614">
        <v>0</v>
      </c>
      <c r="O614" t="b">
        <v>0</v>
      </c>
      <c r="P614" s="8" t="s">
        <v>8270</v>
      </c>
      <c r="Q614" s="13" t="str">
        <f t="shared" si="64"/>
        <v>technology</v>
      </c>
      <c r="R614" s="13" t="str">
        <f t="shared" si="69"/>
        <v>web</v>
      </c>
      <c r="S614" s="6" t="str">
        <f t="shared" si="67"/>
        <v>N/A</v>
      </c>
      <c r="T614" s="10" t="str">
        <f t="shared" si="68"/>
        <v>N/A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1">
        <f t="shared" si="65"/>
        <v>42277.999305555553</v>
      </c>
      <c r="L615" s="11">
        <f t="shared" si="66"/>
        <v>42247.288425925923</v>
      </c>
      <c r="M615" t="b">
        <v>0</v>
      </c>
      <c r="N615">
        <v>121</v>
      </c>
      <c r="O615" t="b">
        <v>0</v>
      </c>
      <c r="P615" s="8" t="s">
        <v>8270</v>
      </c>
      <c r="Q615" s="13" t="str">
        <f t="shared" si="64"/>
        <v>technology</v>
      </c>
      <c r="R615" s="13" t="str">
        <f t="shared" si="69"/>
        <v>web</v>
      </c>
      <c r="S615" s="6">
        <f t="shared" si="67"/>
        <v>4.6809174598221253</v>
      </c>
      <c r="T615" s="10">
        <f t="shared" si="68"/>
        <v>105.93388429752066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1">
        <f t="shared" si="65"/>
        <v>42544.853472222218</v>
      </c>
      <c r="L616" s="11">
        <f t="shared" si="66"/>
        <v>42514.853472222218</v>
      </c>
      <c r="M616" t="b">
        <v>0</v>
      </c>
      <c r="N616">
        <v>0</v>
      </c>
      <c r="O616" t="b">
        <v>0</v>
      </c>
      <c r="P616" s="8" t="s">
        <v>8270</v>
      </c>
      <c r="Q616" s="13" t="str">
        <f t="shared" si="64"/>
        <v>technology</v>
      </c>
      <c r="R616" s="13" t="str">
        <f t="shared" si="69"/>
        <v>web</v>
      </c>
      <c r="S616" s="6" t="str">
        <f t="shared" si="67"/>
        <v>N/A</v>
      </c>
      <c r="T616" s="10" t="str">
        <f t="shared" si="68"/>
        <v>N/A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1">
        <f t="shared" si="65"/>
        <v>42271.913877314808</v>
      </c>
      <c r="L617" s="11">
        <f t="shared" si="66"/>
        <v>42241.913877314808</v>
      </c>
      <c r="M617" t="b">
        <v>0</v>
      </c>
      <c r="N617">
        <v>0</v>
      </c>
      <c r="O617" t="b">
        <v>0</v>
      </c>
      <c r="P617" s="8" t="s">
        <v>8270</v>
      </c>
      <c r="Q617" s="13" t="str">
        <f t="shared" si="64"/>
        <v>technology</v>
      </c>
      <c r="R617" s="13" t="str">
        <f t="shared" si="69"/>
        <v>web</v>
      </c>
      <c r="S617" s="6" t="str">
        <f t="shared" si="67"/>
        <v>N/A</v>
      </c>
      <c r="T617" s="10" t="str">
        <f t="shared" si="68"/>
        <v>N/A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1">
        <f t="shared" si="65"/>
        <v>42791.167905092589</v>
      </c>
      <c r="L618" s="11">
        <f t="shared" si="66"/>
        <v>42761.167905092589</v>
      </c>
      <c r="M618" t="b">
        <v>0</v>
      </c>
      <c r="N618">
        <v>0</v>
      </c>
      <c r="O618" t="b">
        <v>0</v>
      </c>
      <c r="P618" s="8" t="s">
        <v>8270</v>
      </c>
      <c r="Q618" s="13" t="str">
        <f t="shared" si="64"/>
        <v>technology</v>
      </c>
      <c r="R618" s="13" t="str">
        <f t="shared" si="69"/>
        <v>web</v>
      </c>
      <c r="S618" s="6" t="str">
        <f t="shared" si="67"/>
        <v>N/A</v>
      </c>
      <c r="T618" s="10" t="str">
        <f t="shared" si="68"/>
        <v>N/A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1">
        <f t="shared" si="65"/>
        <v>42132.134756944441</v>
      </c>
      <c r="L619" s="11">
        <f t="shared" si="66"/>
        <v>42087.134756944441</v>
      </c>
      <c r="M619" t="b">
        <v>0</v>
      </c>
      <c r="N619">
        <v>3</v>
      </c>
      <c r="O619" t="b">
        <v>0</v>
      </c>
      <c r="P619" s="8" t="s">
        <v>8270</v>
      </c>
      <c r="Q619" s="13" t="str">
        <f t="shared" si="64"/>
        <v>technology</v>
      </c>
      <c r="R619" s="13" t="str">
        <f t="shared" si="69"/>
        <v>web</v>
      </c>
      <c r="S619" s="6">
        <f t="shared" si="67"/>
        <v>33.333333333333336</v>
      </c>
      <c r="T619" s="10">
        <f t="shared" si="68"/>
        <v>20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1">
        <f t="shared" si="65"/>
        <v>42347.60188657407</v>
      </c>
      <c r="L620" s="11">
        <f t="shared" si="66"/>
        <v>42317.60188657407</v>
      </c>
      <c r="M620" t="b">
        <v>0</v>
      </c>
      <c r="N620">
        <v>0</v>
      </c>
      <c r="O620" t="b">
        <v>0</v>
      </c>
      <c r="P620" s="8" t="s">
        <v>8270</v>
      </c>
      <c r="Q620" s="13" t="str">
        <f t="shared" si="64"/>
        <v>technology</v>
      </c>
      <c r="R620" s="13" t="str">
        <f t="shared" si="69"/>
        <v>web</v>
      </c>
      <c r="S620" s="6" t="str">
        <f t="shared" si="67"/>
        <v>N/A</v>
      </c>
      <c r="T620" s="10" t="str">
        <f t="shared" si="68"/>
        <v>N/A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1">
        <f t="shared" si="65"/>
        <v>41968.483680555553</v>
      </c>
      <c r="L621" s="11">
        <f t="shared" si="66"/>
        <v>41908.442013888889</v>
      </c>
      <c r="M621" t="b">
        <v>0</v>
      </c>
      <c r="N621">
        <v>1</v>
      </c>
      <c r="O621" t="b">
        <v>0</v>
      </c>
      <c r="P621" s="8" t="s">
        <v>8270</v>
      </c>
      <c r="Q621" s="13" t="str">
        <f t="shared" si="64"/>
        <v>technology</v>
      </c>
      <c r="R621" s="13" t="str">
        <f t="shared" si="69"/>
        <v>web</v>
      </c>
      <c r="S621" s="6">
        <f t="shared" si="67"/>
        <v>2500000</v>
      </c>
      <c r="T621" s="10">
        <f t="shared" si="68"/>
        <v>1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1">
        <f t="shared" si="65"/>
        <v>41876.508541666662</v>
      </c>
      <c r="L622" s="11">
        <f t="shared" si="66"/>
        <v>41831.508541666662</v>
      </c>
      <c r="M622" t="b">
        <v>0</v>
      </c>
      <c r="N622">
        <v>1</v>
      </c>
      <c r="O622" t="b">
        <v>0</v>
      </c>
      <c r="P622" s="8" t="s">
        <v>8270</v>
      </c>
      <c r="Q622" s="13" t="str">
        <f t="shared" si="64"/>
        <v>technology</v>
      </c>
      <c r="R622" s="13" t="str">
        <f t="shared" si="69"/>
        <v>web</v>
      </c>
      <c r="S622" s="6">
        <f t="shared" si="67"/>
        <v>100</v>
      </c>
      <c r="T622" s="10">
        <f t="shared" si="68"/>
        <v>300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1">
        <f t="shared" si="65"/>
        <v>42558.779363425921</v>
      </c>
      <c r="L623" s="11">
        <f t="shared" si="66"/>
        <v>42528.779363425921</v>
      </c>
      <c r="M623" t="b">
        <v>0</v>
      </c>
      <c r="N623">
        <v>3</v>
      </c>
      <c r="O623" t="b">
        <v>0</v>
      </c>
      <c r="P623" s="8" t="s">
        <v>8270</v>
      </c>
      <c r="Q623" s="13" t="str">
        <f t="shared" si="64"/>
        <v>technology</v>
      </c>
      <c r="R623" s="13" t="str">
        <f t="shared" si="69"/>
        <v>web</v>
      </c>
      <c r="S623" s="6">
        <f t="shared" si="67"/>
        <v>95.785440613026822</v>
      </c>
      <c r="T623" s="10">
        <f t="shared" si="68"/>
        <v>87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1">
        <f t="shared" si="65"/>
        <v>42552.566412037035</v>
      </c>
      <c r="L624" s="11">
        <f t="shared" si="66"/>
        <v>42532.566412037035</v>
      </c>
      <c r="M624" t="b">
        <v>0</v>
      </c>
      <c r="N624">
        <v>9</v>
      </c>
      <c r="O624" t="b">
        <v>0</v>
      </c>
      <c r="P624" s="8" t="s">
        <v>8270</v>
      </c>
      <c r="Q624" s="13" t="str">
        <f t="shared" si="64"/>
        <v>technology</v>
      </c>
      <c r="R624" s="13" t="str">
        <f t="shared" si="69"/>
        <v>web</v>
      </c>
      <c r="S624" s="6">
        <f t="shared" si="67"/>
        <v>17.595307917888562</v>
      </c>
      <c r="T624" s="10">
        <f t="shared" si="68"/>
        <v>37.888888888888886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1">
        <f t="shared" si="65"/>
        <v>42151.800891203697</v>
      </c>
      <c r="L625" s="11">
        <f t="shared" si="66"/>
        <v>42121.800891203697</v>
      </c>
      <c r="M625" t="b">
        <v>0</v>
      </c>
      <c r="N625">
        <v>0</v>
      </c>
      <c r="O625" t="b">
        <v>0</v>
      </c>
      <c r="P625" s="8" t="s">
        <v>8270</v>
      </c>
      <c r="Q625" s="13" t="str">
        <f t="shared" si="64"/>
        <v>technology</v>
      </c>
      <c r="R625" s="13" t="str">
        <f t="shared" si="69"/>
        <v>web</v>
      </c>
      <c r="S625" s="6" t="str">
        <f t="shared" si="67"/>
        <v>N/A</v>
      </c>
      <c r="T625" s="10" t="str">
        <f t="shared" si="68"/>
        <v>N/A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1">
        <f t="shared" si="65"/>
        <v>42138.78056712963</v>
      </c>
      <c r="L626" s="11">
        <f t="shared" si="66"/>
        <v>42108.78056712963</v>
      </c>
      <c r="M626" t="b">
        <v>0</v>
      </c>
      <c r="N626">
        <v>0</v>
      </c>
      <c r="O626" t="b">
        <v>0</v>
      </c>
      <c r="P626" s="8" t="s">
        <v>8270</v>
      </c>
      <c r="Q626" s="13" t="str">
        <f t="shared" si="64"/>
        <v>technology</v>
      </c>
      <c r="R626" s="13" t="str">
        <f t="shared" si="69"/>
        <v>web</v>
      </c>
      <c r="S626" s="6" t="str">
        <f t="shared" si="67"/>
        <v>N/A</v>
      </c>
      <c r="T626" s="10" t="str">
        <f t="shared" si="68"/>
        <v>N/A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1">
        <f t="shared" si="65"/>
        <v>42820.645567129628</v>
      </c>
      <c r="L627" s="11">
        <f t="shared" si="66"/>
        <v>42790.687233796292</v>
      </c>
      <c r="M627" t="b">
        <v>0</v>
      </c>
      <c r="N627">
        <v>0</v>
      </c>
      <c r="O627" t="b">
        <v>0</v>
      </c>
      <c r="P627" s="8" t="s">
        <v>8270</v>
      </c>
      <c r="Q627" s="13" t="str">
        <f t="shared" si="64"/>
        <v>technology</v>
      </c>
      <c r="R627" s="13" t="str">
        <f t="shared" si="69"/>
        <v>web</v>
      </c>
      <c r="S627" s="6" t="str">
        <f t="shared" si="67"/>
        <v>N/A</v>
      </c>
      <c r="T627" s="10" t="str">
        <f t="shared" si="68"/>
        <v>N/A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1">
        <f t="shared" si="65"/>
        <v>42231.348611111105</v>
      </c>
      <c r="L628" s="11">
        <f t="shared" si="66"/>
        <v>42198.351145833331</v>
      </c>
      <c r="M628" t="b">
        <v>0</v>
      </c>
      <c r="N628">
        <v>39</v>
      </c>
      <c r="O628" t="b">
        <v>0</v>
      </c>
      <c r="P628" s="8" t="s">
        <v>8270</v>
      </c>
      <c r="Q628" s="13" t="str">
        <f t="shared" si="64"/>
        <v>technology</v>
      </c>
      <c r="R628" s="13" t="str">
        <f t="shared" si="69"/>
        <v>web</v>
      </c>
      <c r="S628" s="6">
        <f t="shared" si="67"/>
        <v>5.7537399309551205</v>
      </c>
      <c r="T628" s="10">
        <f t="shared" si="68"/>
        <v>111.41025641025641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1">
        <f t="shared" si="65"/>
        <v>42443.749999999993</v>
      </c>
      <c r="L629" s="11">
        <f t="shared" si="66"/>
        <v>42384.098506944443</v>
      </c>
      <c r="M629" t="b">
        <v>0</v>
      </c>
      <c r="N629">
        <v>1</v>
      </c>
      <c r="O629" t="b">
        <v>0</v>
      </c>
      <c r="P629" s="8" t="s">
        <v>8270</v>
      </c>
      <c r="Q629" s="13" t="str">
        <f t="shared" si="64"/>
        <v>technology</v>
      </c>
      <c r="R629" s="13" t="str">
        <f t="shared" si="69"/>
        <v>web</v>
      </c>
      <c r="S629" s="6">
        <f t="shared" si="67"/>
        <v>5000</v>
      </c>
      <c r="T629" s="10">
        <f t="shared" si="68"/>
        <v>90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1">
        <f t="shared" si="65"/>
        <v>41833.484456018516</v>
      </c>
      <c r="L630" s="11">
        <f t="shared" si="66"/>
        <v>41803.484456018516</v>
      </c>
      <c r="M630" t="b">
        <v>0</v>
      </c>
      <c r="N630">
        <v>0</v>
      </c>
      <c r="O630" t="b">
        <v>0</v>
      </c>
      <c r="P630" s="8" t="s">
        <v>8270</v>
      </c>
      <c r="Q630" s="13" t="str">
        <f t="shared" si="64"/>
        <v>technology</v>
      </c>
      <c r="R630" s="13" t="str">
        <f t="shared" si="69"/>
        <v>web</v>
      </c>
      <c r="S630" s="6" t="str">
        <f t="shared" si="67"/>
        <v>N/A</v>
      </c>
      <c r="T630" s="10" t="str">
        <f t="shared" si="68"/>
        <v>N/A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1">
        <f t="shared" si="65"/>
        <v>42504.429490740738</v>
      </c>
      <c r="L631" s="11">
        <f t="shared" si="66"/>
        <v>42474.429490740738</v>
      </c>
      <c r="M631" t="b">
        <v>0</v>
      </c>
      <c r="N631">
        <v>3</v>
      </c>
      <c r="O631" t="b">
        <v>0</v>
      </c>
      <c r="P631" s="8" t="s">
        <v>8270</v>
      </c>
      <c r="Q631" s="13" t="str">
        <f t="shared" si="64"/>
        <v>technology</v>
      </c>
      <c r="R631" s="13" t="str">
        <f t="shared" si="69"/>
        <v>web</v>
      </c>
      <c r="S631" s="6">
        <f t="shared" si="67"/>
        <v>571.42857142857144</v>
      </c>
      <c r="T631" s="10">
        <f t="shared" si="68"/>
        <v>116.66666666666667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1">
        <f t="shared" si="65"/>
        <v>42253.006944444445</v>
      </c>
      <c r="L632" s="11">
        <f t="shared" si="66"/>
        <v>42223.411122685182</v>
      </c>
      <c r="M632" t="b">
        <v>0</v>
      </c>
      <c r="N632">
        <v>1</v>
      </c>
      <c r="O632" t="b">
        <v>0</v>
      </c>
      <c r="P632" s="8" t="s">
        <v>8270</v>
      </c>
      <c r="Q632" s="13" t="str">
        <f t="shared" si="64"/>
        <v>technology</v>
      </c>
      <c r="R632" s="13" t="str">
        <f t="shared" si="69"/>
        <v>web</v>
      </c>
      <c r="S632" s="6">
        <f t="shared" si="67"/>
        <v>1199.9000000000001</v>
      </c>
      <c r="T632" s="10">
        <f t="shared" si="68"/>
        <v>10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1">
        <f t="shared" si="65"/>
        <v>42518.563993055555</v>
      </c>
      <c r="L633" s="11">
        <f t="shared" si="66"/>
        <v>42489.563993055555</v>
      </c>
      <c r="M633" t="b">
        <v>0</v>
      </c>
      <c r="N633">
        <v>9</v>
      </c>
      <c r="O633" t="b">
        <v>0</v>
      </c>
      <c r="P633" s="8" t="s">
        <v>8270</v>
      </c>
      <c r="Q633" s="13" t="str">
        <f t="shared" si="64"/>
        <v>technology</v>
      </c>
      <c r="R633" s="13" t="str">
        <f t="shared" si="69"/>
        <v>web</v>
      </c>
      <c r="S633" s="6">
        <f t="shared" si="67"/>
        <v>72.463768115942031</v>
      </c>
      <c r="T633" s="10">
        <f t="shared" si="68"/>
        <v>76.666666666666671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1">
        <f t="shared" si="65"/>
        <v>42333.492650462962</v>
      </c>
      <c r="L634" s="11">
        <f t="shared" si="66"/>
        <v>42303.450983796291</v>
      </c>
      <c r="M634" t="b">
        <v>0</v>
      </c>
      <c r="N634">
        <v>0</v>
      </c>
      <c r="O634" t="b">
        <v>0</v>
      </c>
      <c r="P634" s="8" t="s">
        <v>8270</v>
      </c>
      <c r="Q634" s="13" t="str">
        <f t="shared" si="64"/>
        <v>technology</v>
      </c>
      <c r="R634" s="13" t="str">
        <f t="shared" si="69"/>
        <v>web</v>
      </c>
      <c r="S634" s="6" t="str">
        <f t="shared" si="67"/>
        <v>N/A</v>
      </c>
      <c r="T634" s="10" t="str">
        <f t="shared" si="68"/>
        <v>N/A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1">
        <f t="shared" si="65"/>
        <v>42538.749999999993</v>
      </c>
      <c r="L635" s="11">
        <f t="shared" si="66"/>
        <v>42507.090995370367</v>
      </c>
      <c r="M635" t="b">
        <v>0</v>
      </c>
      <c r="N635">
        <v>25</v>
      </c>
      <c r="O635" t="b">
        <v>0</v>
      </c>
      <c r="P635" s="8" t="s">
        <v>8270</v>
      </c>
      <c r="Q635" s="13" t="str">
        <f t="shared" si="64"/>
        <v>technology</v>
      </c>
      <c r="R635" s="13" t="str">
        <f t="shared" si="69"/>
        <v>web</v>
      </c>
      <c r="S635" s="6">
        <f t="shared" si="67"/>
        <v>8.0321285140562253</v>
      </c>
      <c r="T635" s="10">
        <f t="shared" si="68"/>
        <v>49.8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1">
        <f t="shared" si="65"/>
        <v>42061.720243055555</v>
      </c>
      <c r="L636" s="11">
        <f t="shared" si="66"/>
        <v>42031.720243055555</v>
      </c>
      <c r="M636" t="b">
        <v>0</v>
      </c>
      <c r="N636">
        <v>1</v>
      </c>
      <c r="O636" t="b">
        <v>0</v>
      </c>
      <c r="P636" s="8" t="s">
        <v>8270</v>
      </c>
      <c r="Q636" s="13" t="str">
        <f t="shared" si="64"/>
        <v>technology</v>
      </c>
      <c r="R636" s="13" t="str">
        <f t="shared" si="69"/>
        <v>web</v>
      </c>
      <c r="S636" s="6">
        <f t="shared" si="67"/>
        <v>5000</v>
      </c>
      <c r="T636" s="10">
        <f t="shared" si="68"/>
        <v>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1">
        <f t="shared" si="65"/>
        <v>42105.883819444447</v>
      </c>
      <c r="L637" s="11">
        <f t="shared" si="66"/>
        <v>42075.883819444447</v>
      </c>
      <c r="M637" t="b">
        <v>0</v>
      </c>
      <c r="N637">
        <v>1</v>
      </c>
      <c r="O637" t="b">
        <v>0</v>
      </c>
      <c r="P637" s="8" t="s">
        <v>8270</v>
      </c>
      <c r="Q637" s="13" t="str">
        <f t="shared" si="64"/>
        <v>technology</v>
      </c>
      <c r="R637" s="13" t="str">
        <f t="shared" si="69"/>
        <v>web</v>
      </c>
      <c r="S637" s="6">
        <f t="shared" si="67"/>
        <v>12500</v>
      </c>
      <c r="T637" s="10">
        <f t="shared" si="68"/>
        <v>2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1">
        <f t="shared" si="65"/>
        <v>42161.240972222215</v>
      </c>
      <c r="L638" s="11">
        <f t="shared" si="66"/>
        <v>42131.247106481482</v>
      </c>
      <c r="M638" t="b">
        <v>0</v>
      </c>
      <c r="N638">
        <v>1</v>
      </c>
      <c r="O638" t="b">
        <v>0</v>
      </c>
      <c r="P638" s="8" t="s">
        <v>8270</v>
      </c>
      <c r="Q638" s="13" t="str">
        <f t="shared" si="64"/>
        <v>technology</v>
      </c>
      <c r="R638" s="13" t="str">
        <f t="shared" si="69"/>
        <v>web</v>
      </c>
      <c r="S638" s="6">
        <f t="shared" si="67"/>
        <v>500</v>
      </c>
      <c r="T638" s="10">
        <f t="shared" si="68"/>
        <v>4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1">
        <f t="shared" si="65"/>
        <v>42791.75277777778</v>
      </c>
      <c r="L639" s="11">
        <f t="shared" si="66"/>
        <v>42762.75368055555</v>
      </c>
      <c r="M639" t="b">
        <v>0</v>
      </c>
      <c r="N639">
        <v>0</v>
      </c>
      <c r="O639" t="b">
        <v>0</v>
      </c>
      <c r="P639" s="8" t="s">
        <v>8270</v>
      </c>
      <c r="Q639" s="13" t="str">
        <f t="shared" si="64"/>
        <v>technology</v>
      </c>
      <c r="R639" s="13" t="str">
        <f t="shared" si="69"/>
        <v>web</v>
      </c>
      <c r="S639" s="6" t="str">
        <f t="shared" si="67"/>
        <v>N/A</v>
      </c>
      <c r="T639" s="10" t="str">
        <f t="shared" si="68"/>
        <v>N/A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1">
        <f t="shared" si="65"/>
        <v>42819.343310185184</v>
      </c>
      <c r="L640" s="11">
        <f t="shared" si="66"/>
        <v>42759.384976851848</v>
      </c>
      <c r="M640" t="b">
        <v>0</v>
      </c>
      <c r="N640">
        <v>6</v>
      </c>
      <c r="O640" t="b">
        <v>0</v>
      </c>
      <c r="P640" s="8" t="s">
        <v>8270</v>
      </c>
      <c r="Q640" s="13" t="str">
        <f t="shared" si="64"/>
        <v>technology</v>
      </c>
      <c r="R640" s="13" t="str">
        <f t="shared" si="69"/>
        <v>web</v>
      </c>
      <c r="S640" s="6">
        <f t="shared" si="67"/>
        <v>11111.111111111111</v>
      </c>
      <c r="T640" s="10">
        <f t="shared" si="68"/>
        <v>3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1">
        <f t="shared" si="65"/>
        <v>41925.374942129631</v>
      </c>
      <c r="L641" s="11">
        <f t="shared" si="66"/>
        <v>41865.374942129631</v>
      </c>
      <c r="M641" t="b">
        <v>0</v>
      </c>
      <c r="N641">
        <v>1</v>
      </c>
      <c r="O641" t="b">
        <v>0</v>
      </c>
      <c r="P641" s="8" t="s">
        <v>8270</v>
      </c>
      <c r="Q641" s="13" t="str">
        <f t="shared" si="64"/>
        <v>technology</v>
      </c>
      <c r="R641" s="13" t="str">
        <f t="shared" si="69"/>
        <v>web</v>
      </c>
      <c r="S641" s="6">
        <f t="shared" si="67"/>
        <v>1000000</v>
      </c>
      <c r="T641" s="10">
        <f t="shared" si="68"/>
        <v>1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1">
        <f t="shared" si="65"/>
        <v>42698.749999999993</v>
      </c>
      <c r="L642" s="11">
        <f t="shared" si="66"/>
        <v>42683.211979166663</v>
      </c>
      <c r="M642" t="b">
        <v>0</v>
      </c>
      <c r="N642">
        <v>2</v>
      </c>
      <c r="O642" t="b">
        <v>1</v>
      </c>
      <c r="P642" s="8" t="s">
        <v>8271</v>
      </c>
      <c r="Q642" s="13" t="str">
        <f t="shared" si="64"/>
        <v>technology</v>
      </c>
      <c r="R642" s="13" t="str">
        <f t="shared" ref="R642:R673" si="70">RIGHT(P642,9)</f>
        <v>wearables</v>
      </c>
      <c r="S642" s="6">
        <f t="shared" si="67"/>
        <v>0.69306930693069302</v>
      </c>
      <c r="T642" s="10">
        <f t="shared" si="68"/>
        <v>50.5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1">
        <f t="shared" si="65"/>
        <v>42229.361666666664</v>
      </c>
      <c r="L643" s="11">
        <f t="shared" si="66"/>
        <v>42199.361666666664</v>
      </c>
      <c r="M643" t="b">
        <v>0</v>
      </c>
      <c r="N643">
        <v>315</v>
      </c>
      <c r="O643" t="b">
        <v>1</v>
      </c>
      <c r="P643" s="8" t="s">
        <v>8271</v>
      </c>
      <c r="Q643" s="13" t="str">
        <f t="shared" ref="Q643:Q706" si="71">LEFT(P643, SEARCH("/", P643)-1)</f>
        <v>technology</v>
      </c>
      <c r="R643" s="13" t="str">
        <f t="shared" si="70"/>
        <v>wearables</v>
      </c>
      <c r="S643" s="6">
        <f t="shared" si="67"/>
        <v>0.83919018147487678</v>
      </c>
      <c r="T643" s="10">
        <f t="shared" si="68"/>
        <v>151.31746031746033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1">
        <f t="shared" si="65"/>
        <v>42235.442986111106</v>
      </c>
      <c r="L644" s="11">
        <f t="shared" si="66"/>
        <v>42199.442986111106</v>
      </c>
      <c r="M644" t="b">
        <v>0</v>
      </c>
      <c r="N644">
        <v>2174</v>
      </c>
      <c r="O644" t="b">
        <v>1</v>
      </c>
      <c r="P644" s="8" t="s">
        <v>8271</v>
      </c>
      <c r="Q644" s="13" t="str">
        <f t="shared" si="71"/>
        <v>technology</v>
      </c>
      <c r="R644" s="13" t="str">
        <f t="shared" si="70"/>
        <v>wearables</v>
      </c>
      <c r="S644" s="6">
        <f t="shared" si="67"/>
        <v>6.8470405379035051E-2</v>
      </c>
      <c r="T644" s="10">
        <f t="shared" si="68"/>
        <v>134.3592456301748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1">
        <f t="shared" si="65"/>
        <v>42155.43373842592</v>
      </c>
      <c r="L645" s="11">
        <f t="shared" si="66"/>
        <v>42100.43373842592</v>
      </c>
      <c r="M645" t="b">
        <v>0</v>
      </c>
      <c r="N645">
        <v>152</v>
      </c>
      <c r="O645" t="b">
        <v>1</v>
      </c>
      <c r="P645" s="8" t="s">
        <v>8271</v>
      </c>
      <c r="Q645" s="13" t="str">
        <f t="shared" si="71"/>
        <v>technology</v>
      </c>
      <c r="R645" s="13" t="str">
        <f t="shared" si="70"/>
        <v>wearables</v>
      </c>
      <c r="S645" s="6">
        <f t="shared" si="67"/>
        <v>0.94510812036897018</v>
      </c>
      <c r="T645" s="10">
        <f t="shared" si="68"/>
        <v>174.02631578947367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1">
        <f t="shared" si="65"/>
        <v>41940.833333333328</v>
      </c>
      <c r="L646" s="11">
        <f t="shared" si="66"/>
        <v>41898.457627314812</v>
      </c>
      <c r="M646" t="b">
        <v>0</v>
      </c>
      <c r="N646">
        <v>1021</v>
      </c>
      <c r="O646" t="b">
        <v>1</v>
      </c>
      <c r="P646" s="8" t="s">
        <v>8271</v>
      </c>
      <c r="Q646" s="13" t="str">
        <f t="shared" si="71"/>
        <v>technology</v>
      </c>
      <c r="R646" s="13" t="str">
        <f t="shared" si="70"/>
        <v>wearables</v>
      </c>
      <c r="S646" s="6">
        <f t="shared" si="67"/>
        <v>0.33320236259134411</v>
      </c>
      <c r="T646" s="10">
        <f t="shared" si="68"/>
        <v>73.486268364348675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1">
        <f t="shared" si="65"/>
        <v>42593.817986111106</v>
      </c>
      <c r="L647" s="11">
        <f t="shared" si="66"/>
        <v>42563.817986111106</v>
      </c>
      <c r="M647" t="b">
        <v>0</v>
      </c>
      <c r="N647">
        <v>237</v>
      </c>
      <c r="O647" t="b">
        <v>1</v>
      </c>
      <c r="P647" s="8" t="s">
        <v>8271</v>
      </c>
      <c r="Q647" s="13" t="str">
        <f t="shared" si="71"/>
        <v>technology</v>
      </c>
      <c r="R647" s="13" t="str">
        <f t="shared" si="70"/>
        <v>wearables</v>
      </c>
      <c r="S647" s="6">
        <f t="shared" si="67"/>
        <v>0.35880875493362036</v>
      </c>
      <c r="T647" s="10">
        <f t="shared" si="68"/>
        <v>23.518987341772153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1">
        <f t="shared" si="65"/>
        <v>41862.644293981481</v>
      </c>
      <c r="L648" s="11">
        <f t="shared" si="66"/>
        <v>41832.644293981481</v>
      </c>
      <c r="M648" t="b">
        <v>0</v>
      </c>
      <c r="N648">
        <v>27</v>
      </c>
      <c r="O648" t="b">
        <v>1</v>
      </c>
      <c r="P648" s="8" t="s">
        <v>8271</v>
      </c>
      <c r="Q648" s="13" t="str">
        <f t="shared" si="71"/>
        <v>technology</v>
      </c>
      <c r="R648" s="13" t="str">
        <f t="shared" si="70"/>
        <v>wearables</v>
      </c>
      <c r="S648" s="6">
        <f t="shared" si="67"/>
        <v>0.75828665131136197</v>
      </c>
      <c r="T648" s="10">
        <f t="shared" si="68"/>
        <v>39.074444444444445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1">
        <f t="shared" si="65"/>
        <v>42446.517928240741</v>
      </c>
      <c r="L649" s="11">
        <f t="shared" si="66"/>
        <v>42416.559594907405</v>
      </c>
      <c r="M649" t="b">
        <v>0</v>
      </c>
      <c r="N649">
        <v>17</v>
      </c>
      <c r="O649" t="b">
        <v>1</v>
      </c>
      <c r="P649" s="8" t="s">
        <v>8271</v>
      </c>
      <c r="Q649" s="13" t="str">
        <f t="shared" si="71"/>
        <v>technology</v>
      </c>
      <c r="R649" s="13" t="str">
        <f t="shared" si="70"/>
        <v>wearables</v>
      </c>
      <c r="S649" s="6">
        <f t="shared" si="67"/>
        <v>0.93414292386735176</v>
      </c>
      <c r="T649" s="10">
        <f t="shared" si="68"/>
        <v>125.94117647058823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1">
        <f t="shared" ref="K650:K713" si="72">(I650/86400)+25569+(-5/24)</f>
        <v>41926.485046296293</v>
      </c>
      <c r="L650" s="11">
        <f t="shared" ref="L650:L713" si="73">(J650/86400)+25569+(-5/24)</f>
        <v>41891.485046296293</v>
      </c>
      <c r="M650" t="b">
        <v>0</v>
      </c>
      <c r="N650">
        <v>27</v>
      </c>
      <c r="O650" t="b">
        <v>1</v>
      </c>
      <c r="P650" s="8" t="s">
        <v>8271</v>
      </c>
      <c r="Q650" s="13" t="str">
        <f t="shared" si="71"/>
        <v>technology</v>
      </c>
      <c r="R650" s="13" t="str">
        <f t="shared" si="70"/>
        <v>wearables</v>
      </c>
      <c r="S650" s="6">
        <f t="shared" ref="S650:S713" si="74">IFERROR(D650/E650,"N/A")</f>
        <v>0.78850139677390285</v>
      </c>
      <c r="T650" s="10">
        <f t="shared" ref="T650:T713" si="75">IFERROR(E650/N650,"N/A")</f>
        <v>1644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1">
        <f t="shared" si="72"/>
        <v>41898.703854166662</v>
      </c>
      <c r="L651" s="11">
        <f t="shared" si="73"/>
        <v>41877.703854166662</v>
      </c>
      <c r="M651" t="b">
        <v>0</v>
      </c>
      <c r="N651">
        <v>82</v>
      </c>
      <c r="O651" t="b">
        <v>1</v>
      </c>
      <c r="P651" s="8" t="s">
        <v>8271</v>
      </c>
      <c r="Q651" s="13" t="str">
        <f t="shared" si="71"/>
        <v>technology</v>
      </c>
      <c r="R651" s="13" t="str">
        <f t="shared" si="70"/>
        <v>wearables</v>
      </c>
      <c r="S651" s="6">
        <f t="shared" si="74"/>
        <v>0.71448985424406974</v>
      </c>
      <c r="T651" s="10">
        <f t="shared" si="75"/>
        <v>42.670731707317074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1">
        <f t="shared" si="72"/>
        <v>41991.870185185187</v>
      </c>
      <c r="L652" s="11">
        <f t="shared" si="73"/>
        <v>41931.828518518516</v>
      </c>
      <c r="M652" t="b">
        <v>0</v>
      </c>
      <c r="N652">
        <v>48</v>
      </c>
      <c r="O652" t="b">
        <v>1</v>
      </c>
      <c r="P652" s="8" t="s">
        <v>8271</v>
      </c>
      <c r="Q652" s="13" t="str">
        <f t="shared" si="71"/>
        <v>technology</v>
      </c>
      <c r="R652" s="13" t="str">
        <f t="shared" si="70"/>
        <v>wearables</v>
      </c>
      <c r="S652" s="6">
        <f t="shared" si="74"/>
        <v>0.88967971530249113</v>
      </c>
      <c r="T652" s="10">
        <f t="shared" si="75"/>
        <v>35.125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1">
        <f t="shared" si="72"/>
        <v>41985.809155092589</v>
      </c>
      <c r="L653" s="11">
        <f t="shared" si="73"/>
        <v>41955.809155092589</v>
      </c>
      <c r="M653" t="b">
        <v>0</v>
      </c>
      <c r="N653">
        <v>105</v>
      </c>
      <c r="O653" t="b">
        <v>1</v>
      </c>
      <c r="P653" s="8" t="s">
        <v>8271</v>
      </c>
      <c r="Q653" s="13" t="str">
        <f t="shared" si="71"/>
        <v>technology</v>
      </c>
      <c r="R653" s="13" t="str">
        <f t="shared" si="70"/>
        <v>wearables</v>
      </c>
      <c r="S653" s="6">
        <f t="shared" si="74"/>
        <v>0.99474773197517108</v>
      </c>
      <c r="T653" s="10">
        <f t="shared" si="75"/>
        <v>239.35238095238094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1">
        <f t="shared" si="72"/>
        <v>42705.523726851847</v>
      </c>
      <c r="L654" s="11">
        <f t="shared" si="73"/>
        <v>42675.482060185182</v>
      </c>
      <c r="M654" t="b">
        <v>0</v>
      </c>
      <c r="N654">
        <v>28</v>
      </c>
      <c r="O654" t="b">
        <v>1</v>
      </c>
      <c r="P654" s="8" t="s">
        <v>8271</v>
      </c>
      <c r="Q654" s="13" t="str">
        <f t="shared" si="71"/>
        <v>technology</v>
      </c>
      <c r="R654" s="13" t="str">
        <f t="shared" si="70"/>
        <v>wearables</v>
      </c>
      <c r="S654" s="6">
        <f t="shared" si="74"/>
        <v>0.99535500995355009</v>
      </c>
      <c r="T654" s="10">
        <f t="shared" si="75"/>
        <v>107.64285714285714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1">
        <f t="shared" si="72"/>
        <v>42236.410185185181</v>
      </c>
      <c r="L655" s="11">
        <f t="shared" si="73"/>
        <v>42199.410185185181</v>
      </c>
      <c r="M655" t="b">
        <v>0</v>
      </c>
      <c r="N655">
        <v>1107</v>
      </c>
      <c r="O655" t="b">
        <v>1</v>
      </c>
      <c r="P655" s="8" t="s">
        <v>8271</v>
      </c>
      <c r="Q655" s="13" t="str">
        <f t="shared" si="71"/>
        <v>technology</v>
      </c>
      <c r="R655" s="13" t="str">
        <f t="shared" si="70"/>
        <v>wearables</v>
      </c>
      <c r="S655" s="6">
        <f t="shared" si="74"/>
        <v>0.70698358384118321</v>
      </c>
      <c r="T655" s="10">
        <f t="shared" si="75"/>
        <v>95.830623306233065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1">
        <f t="shared" si="72"/>
        <v>42193.748993055553</v>
      </c>
      <c r="L656" s="11">
        <f t="shared" si="73"/>
        <v>42163.748993055553</v>
      </c>
      <c r="M656" t="b">
        <v>0</v>
      </c>
      <c r="N656">
        <v>1013</v>
      </c>
      <c r="O656" t="b">
        <v>1</v>
      </c>
      <c r="P656" s="8" t="s">
        <v>8271</v>
      </c>
      <c r="Q656" s="13" t="str">
        <f t="shared" si="71"/>
        <v>technology</v>
      </c>
      <c r="R656" s="13" t="str">
        <f t="shared" si="70"/>
        <v>wearables</v>
      </c>
      <c r="S656" s="6">
        <f t="shared" si="74"/>
        <v>0.37412314886983633</v>
      </c>
      <c r="T656" s="10">
        <f t="shared" si="75"/>
        <v>31.663376110562684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1">
        <f t="shared" si="72"/>
        <v>42075.707314814812</v>
      </c>
      <c r="L657" s="11">
        <f t="shared" si="73"/>
        <v>42045.748981481483</v>
      </c>
      <c r="M657" t="b">
        <v>0</v>
      </c>
      <c r="N657">
        <v>274</v>
      </c>
      <c r="O657" t="b">
        <v>1</v>
      </c>
      <c r="P657" s="8" t="s">
        <v>8271</v>
      </c>
      <c r="Q657" s="13" t="str">
        <f t="shared" si="71"/>
        <v>technology</v>
      </c>
      <c r="R657" s="13" t="str">
        <f t="shared" si="70"/>
        <v>wearables</v>
      </c>
      <c r="S657" s="6">
        <f t="shared" si="74"/>
        <v>0.68079312398944769</v>
      </c>
      <c r="T657" s="10">
        <f t="shared" si="75"/>
        <v>42.886861313868614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1">
        <f t="shared" si="72"/>
        <v>42477.554618055554</v>
      </c>
      <c r="L658" s="11">
        <f t="shared" si="73"/>
        <v>42417.596284722218</v>
      </c>
      <c r="M658" t="b">
        <v>0</v>
      </c>
      <c r="N658">
        <v>87</v>
      </c>
      <c r="O658" t="b">
        <v>1</v>
      </c>
      <c r="P658" s="8" t="s">
        <v>8271</v>
      </c>
      <c r="Q658" s="13" t="str">
        <f t="shared" si="71"/>
        <v>technology</v>
      </c>
      <c r="R658" s="13" t="str">
        <f t="shared" si="70"/>
        <v>wearables</v>
      </c>
      <c r="S658" s="6">
        <f t="shared" si="74"/>
        <v>0.4682524817381532</v>
      </c>
      <c r="T658" s="10">
        <f t="shared" si="75"/>
        <v>122.73563218390805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1">
        <f t="shared" si="72"/>
        <v>42361.637407407405</v>
      </c>
      <c r="L659" s="11">
        <f t="shared" si="73"/>
        <v>42331.637407407405</v>
      </c>
      <c r="M659" t="b">
        <v>0</v>
      </c>
      <c r="N659">
        <v>99</v>
      </c>
      <c r="O659" t="b">
        <v>1</v>
      </c>
      <c r="P659" s="8" t="s">
        <v>8271</v>
      </c>
      <c r="Q659" s="13" t="str">
        <f t="shared" si="71"/>
        <v>technology</v>
      </c>
      <c r="R659" s="13" t="str">
        <f t="shared" si="70"/>
        <v>wearables</v>
      </c>
      <c r="S659" s="6">
        <f t="shared" si="74"/>
        <v>0.79554494828957834</v>
      </c>
      <c r="T659" s="10">
        <f t="shared" si="75"/>
        <v>190.45454545454547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1">
        <f t="shared" si="72"/>
        <v>42211.541666666664</v>
      </c>
      <c r="L660" s="11">
        <f t="shared" si="73"/>
        <v>42178.952418981477</v>
      </c>
      <c r="M660" t="b">
        <v>0</v>
      </c>
      <c r="N660">
        <v>276</v>
      </c>
      <c r="O660" t="b">
        <v>1</v>
      </c>
      <c r="P660" s="8" t="s">
        <v>8271</v>
      </c>
      <c r="Q660" s="13" t="str">
        <f t="shared" si="71"/>
        <v>technology</v>
      </c>
      <c r="R660" s="13" t="str">
        <f t="shared" si="70"/>
        <v>wearables</v>
      </c>
      <c r="S660" s="6">
        <f t="shared" si="74"/>
        <v>0.95728534976969215</v>
      </c>
      <c r="T660" s="10">
        <f t="shared" si="75"/>
        <v>109.33695652173913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1">
        <f t="shared" si="72"/>
        <v>42239.385358796295</v>
      </c>
      <c r="L661" s="11">
        <f t="shared" si="73"/>
        <v>42209.385358796295</v>
      </c>
      <c r="M661" t="b">
        <v>0</v>
      </c>
      <c r="N661">
        <v>21</v>
      </c>
      <c r="O661" t="b">
        <v>1</v>
      </c>
      <c r="P661" s="8" t="s">
        <v>8271</v>
      </c>
      <c r="Q661" s="13" t="str">
        <f t="shared" si="71"/>
        <v>technology</v>
      </c>
      <c r="R661" s="13" t="str">
        <f t="shared" si="70"/>
        <v>wearables</v>
      </c>
      <c r="S661" s="6">
        <f t="shared" si="74"/>
        <v>0.99436526350679488</v>
      </c>
      <c r="T661" s="10">
        <f t="shared" si="75"/>
        <v>143.66666666666666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1">
        <f t="shared" si="72"/>
        <v>41952.57498842592</v>
      </c>
      <c r="L662" s="11">
        <f t="shared" si="73"/>
        <v>41922.533321759256</v>
      </c>
      <c r="M662" t="b">
        <v>0</v>
      </c>
      <c r="N662">
        <v>18</v>
      </c>
      <c r="O662" t="b">
        <v>0</v>
      </c>
      <c r="P662" s="8" t="s">
        <v>8271</v>
      </c>
      <c r="Q662" s="13" t="str">
        <f t="shared" si="71"/>
        <v>technology</v>
      </c>
      <c r="R662" s="13" t="str">
        <f t="shared" si="70"/>
        <v>wearables</v>
      </c>
      <c r="S662" s="6">
        <f t="shared" si="74"/>
        <v>32.701111837802486</v>
      </c>
      <c r="T662" s="10">
        <f t="shared" si="75"/>
        <v>84.944444444444443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1">
        <f t="shared" si="72"/>
        <v>42666.437025462961</v>
      </c>
      <c r="L663" s="11">
        <f t="shared" si="73"/>
        <v>42636.437025462961</v>
      </c>
      <c r="M663" t="b">
        <v>0</v>
      </c>
      <c r="N663">
        <v>9</v>
      </c>
      <c r="O663" t="b">
        <v>0</v>
      </c>
      <c r="P663" s="8" t="s">
        <v>8271</v>
      </c>
      <c r="Q663" s="13" t="str">
        <f t="shared" si="71"/>
        <v>technology</v>
      </c>
      <c r="R663" s="13" t="str">
        <f t="shared" si="70"/>
        <v>wearables</v>
      </c>
      <c r="S663" s="6">
        <f t="shared" si="74"/>
        <v>105.26315789473684</v>
      </c>
      <c r="T663" s="10">
        <f t="shared" si="75"/>
        <v>10.555555555555555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1">
        <f t="shared" si="72"/>
        <v>42020.229710648149</v>
      </c>
      <c r="L664" s="11">
        <f t="shared" si="73"/>
        <v>41990.229710648149</v>
      </c>
      <c r="M664" t="b">
        <v>0</v>
      </c>
      <c r="N664">
        <v>4</v>
      </c>
      <c r="O664" t="b">
        <v>0</v>
      </c>
      <c r="P664" s="8" t="s">
        <v>8271</v>
      </c>
      <c r="Q664" s="13" t="str">
        <f t="shared" si="71"/>
        <v>technology</v>
      </c>
      <c r="R664" s="13" t="str">
        <f t="shared" si="70"/>
        <v>wearables</v>
      </c>
      <c r="S664" s="6">
        <f t="shared" si="74"/>
        <v>250</v>
      </c>
      <c r="T664" s="10">
        <f t="shared" si="75"/>
        <v>39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1">
        <f t="shared" si="72"/>
        <v>42203.634907407402</v>
      </c>
      <c r="L665" s="11">
        <f t="shared" si="73"/>
        <v>42173.634907407402</v>
      </c>
      <c r="M665" t="b">
        <v>0</v>
      </c>
      <c r="N665">
        <v>7</v>
      </c>
      <c r="O665" t="b">
        <v>0</v>
      </c>
      <c r="P665" s="8" t="s">
        <v>8271</v>
      </c>
      <c r="Q665" s="13" t="str">
        <f t="shared" si="71"/>
        <v>technology</v>
      </c>
      <c r="R665" s="13" t="str">
        <f t="shared" si="70"/>
        <v>wearables</v>
      </c>
      <c r="S665" s="6">
        <f t="shared" si="74"/>
        <v>285.71428571428572</v>
      </c>
      <c r="T665" s="10">
        <f t="shared" si="75"/>
        <v>100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1">
        <f t="shared" si="72"/>
        <v>42107.458043981482</v>
      </c>
      <c r="L666" s="11">
        <f t="shared" si="73"/>
        <v>42077.458043981482</v>
      </c>
      <c r="M666" t="b">
        <v>0</v>
      </c>
      <c r="N666">
        <v>29</v>
      </c>
      <c r="O666" t="b">
        <v>0</v>
      </c>
      <c r="P666" s="8" t="s">
        <v>8271</v>
      </c>
      <c r="Q666" s="13" t="str">
        <f t="shared" si="71"/>
        <v>technology</v>
      </c>
      <c r="R666" s="13" t="str">
        <f t="shared" si="70"/>
        <v>wearables</v>
      </c>
      <c r="S666" s="6">
        <f t="shared" si="74"/>
        <v>13.274336283185841</v>
      </c>
      <c r="T666" s="10">
        <f t="shared" si="75"/>
        <v>31.172413793103448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1">
        <f t="shared" si="72"/>
        <v>42748.503020833326</v>
      </c>
      <c r="L667" s="11">
        <f t="shared" si="73"/>
        <v>42688.503020833326</v>
      </c>
      <c r="M667" t="b">
        <v>0</v>
      </c>
      <c r="N667">
        <v>12</v>
      </c>
      <c r="O667" t="b">
        <v>0</v>
      </c>
      <c r="P667" s="8" t="s">
        <v>8271</v>
      </c>
      <c r="Q667" s="13" t="str">
        <f t="shared" si="71"/>
        <v>technology</v>
      </c>
      <c r="R667" s="13" t="str">
        <f t="shared" si="70"/>
        <v>wearables</v>
      </c>
      <c r="S667" s="6">
        <f t="shared" si="74"/>
        <v>5.3648068669527893</v>
      </c>
      <c r="T667" s="10">
        <f t="shared" si="75"/>
        <v>155.33333333333334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1">
        <f t="shared" si="72"/>
        <v>41868.623819444438</v>
      </c>
      <c r="L668" s="11">
        <f t="shared" si="73"/>
        <v>41838.623819444438</v>
      </c>
      <c r="M668" t="b">
        <v>0</v>
      </c>
      <c r="N668">
        <v>4</v>
      </c>
      <c r="O668" t="b">
        <v>0</v>
      </c>
      <c r="P668" s="8" t="s">
        <v>8271</v>
      </c>
      <c r="Q668" s="13" t="str">
        <f t="shared" si="71"/>
        <v>technology</v>
      </c>
      <c r="R668" s="13" t="str">
        <f t="shared" si="70"/>
        <v>wearables</v>
      </c>
      <c r="S668" s="6">
        <f t="shared" si="74"/>
        <v>25000</v>
      </c>
      <c r="T668" s="10">
        <f t="shared" si="75"/>
        <v>2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1">
        <f t="shared" si="72"/>
        <v>42672.165081018517</v>
      </c>
      <c r="L669" s="11">
        <f t="shared" si="73"/>
        <v>42632.165081018517</v>
      </c>
      <c r="M669" t="b">
        <v>0</v>
      </c>
      <c r="N669">
        <v>28</v>
      </c>
      <c r="O669" t="b">
        <v>0</v>
      </c>
      <c r="P669" s="8" t="s">
        <v>8271</v>
      </c>
      <c r="Q669" s="13" t="str">
        <f t="shared" si="71"/>
        <v>technology</v>
      </c>
      <c r="R669" s="13" t="str">
        <f t="shared" si="70"/>
        <v>wearables</v>
      </c>
      <c r="S669" s="6">
        <f t="shared" si="74"/>
        <v>9.9800399201596814</v>
      </c>
      <c r="T669" s="10">
        <f t="shared" si="75"/>
        <v>178.92857142857142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1">
        <f t="shared" si="72"/>
        <v>42135.622939814813</v>
      </c>
      <c r="L670" s="11">
        <f t="shared" si="73"/>
        <v>42090.622939814813</v>
      </c>
      <c r="M670" t="b">
        <v>0</v>
      </c>
      <c r="N670">
        <v>25</v>
      </c>
      <c r="O670" t="b">
        <v>0</v>
      </c>
      <c r="P670" s="8" t="s">
        <v>8271</v>
      </c>
      <c r="Q670" s="13" t="str">
        <f t="shared" si="71"/>
        <v>technology</v>
      </c>
      <c r="R670" s="13" t="str">
        <f t="shared" si="70"/>
        <v>wearables</v>
      </c>
      <c r="S670" s="6">
        <f t="shared" si="74"/>
        <v>21.92982456140351</v>
      </c>
      <c r="T670" s="10">
        <f t="shared" si="75"/>
        <v>27.36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1">
        <f t="shared" si="72"/>
        <v>42557.417337962957</v>
      </c>
      <c r="L671" s="11">
        <f t="shared" si="73"/>
        <v>42527.417337962957</v>
      </c>
      <c r="M671" t="b">
        <v>0</v>
      </c>
      <c r="N671">
        <v>28</v>
      </c>
      <c r="O671" t="b">
        <v>0</v>
      </c>
      <c r="P671" s="8" t="s">
        <v>8271</v>
      </c>
      <c r="Q671" s="13" t="str">
        <f t="shared" si="71"/>
        <v>technology</v>
      </c>
      <c r="R671" s="13" t="str">
        <f t="shared" si="70"/>
        <v>wearables</v>
      </c>
      <c r="S671" s="6">
        <f t="shared" si="74"/>
        <v>4.6495408578402886</v>
      </c>
      <c r="T671" s="10">
        <f t="shared" si="75"/>
        <v>1536.25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1">
        <f t="shared" si="72"/>
        <v>42540.131944444445</v>
      </c>
      <c r="L672" s="11">
        <f t="shared" si="73"/>
        <v>42506.501388888886</v>
      </c>
      <c r="M672" t="b">
        <v>0</v>
      </c>
      <c r="N672">
        <v>310</v>
      </c>
      <c r="O672" t="b">
        <v>0</v>
      </c>
      <c r="P672" s="8" t="s">
        <v>8271</v>
      </c>
      <c r="Q672" s="13" t="str">
        <f t="shared" si="71"/>
        <v>technology</v>
      </c>
      <c r="R672" s="13" t="str">
        <f t="shared" si="70"/>
        <v>wearables</v>
      </c>
      <c r="S672" s="6">
        <f t="shared" si="74"/>
        <v>3.4156893999772286</v>
      </c>
      <c r="T672" s="10">
        <f t="shared" si="75"/>
        <v>84.99677419354839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1">
        <f t="shared" si="72"/>
        <v>42017.958333333336</v>
      </c>
      <c r="L673" s="11">
        <f t="shared" si="73"/>
        <v>41984.484398148146</v>
      </c>
      <c r="M673" t="b">
        <v>0</v>
      </c>
      <c r="N673">
        <v>15</v>
      </c>
      <c r="O673" t="b">
        <v>0</v>
      </c>
      <c r="P673" s="8" t="s">
        <v>8271</v>
      </c>
      <c r="Q673" s="13" t="str">
        <f t="shared" si="71"/>
        <v>technology</v>
      </c>
      <c r="R673" s="13" t="str">
        <f t="shared" si="70"/>
        <v>wearables</v>
      </c>
      <c r="S673" s="6">
        <f t="shared" si="74"/>
        <v>2.5363544132566789</v>
      </c>
      <c r="T673" s="10">
        <f t="shared" si="75"/>
        <v>788.5333333333333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1">
        <f t="shared" si="72"/>
        <v>42004.999305555553</v>
      </c>
      <c r="L674" s="11">
        <f t="shared" si="73"/>
        <v>41974.011157407404</v>
      </c>
      <c r="M674" t="b">
        <v>0</v>
      </c>
      <c r="N674">
        <v>215</v>
      </c>
      <c r="O674" t="b">
        <v>0</v>
      </c>
      <c r="P674" s="8" t="s">
        <v>8271</v>
      </c>
      <c r="Q674" s="13" t="str">
        <f t="shared" si="71"/>
        <v>technology</v>
      </c>
      <c r="R674" s="13" t="str">
        <f t="shared" ref="R674:R705" si="76">RIGHT(P674,9)</f>
        <v>wearables</v>
      </c>
      <c r="S674" s="6">
        <f t="shared" si="74"/>
        <v>4.6236360273719255</v>
      </c>
      <c r="T674" s="10">
        <f t="shared" si="75"/>
        <v>50.29767441860465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1">
        <f t="shared" si="72"/>
        <v>41883.6321412037</v>
      </c>
      <c r="L675" s="11">
        <f t="shared" si="73"/>
        <v>41838.6321412037</v>
      </c>
      <c r="M675" t="b">
        <v>0</v>
      </c>
      <c r="N675">
        <v>3</v>
      </c>
      <c r="O675" t="b">
        <v>0</v>
      </c>
      <c r="P675" s="8" t="s">
        <v>8271</v>
      </c>
      <c r="Q675" s="13" t="str">
        <f t="shared" si="71"/>
        <v>technology</v>
      </c>
      <c r="R675" s="13" t="str">
        <f t="shared" si="76"/>
        <v>wearables</v>
      </c>
      <c r="S675" s="6">
        <f t="shared" si="74"/>
        <v>487.80487804878049</v>
      </c>
      <c r="T675" s="10">
        <f t="shared" si="75"/>
        <v>68.333333333333329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1">
        <f t="shared" si="72"/>
        <v>41862.907719907402</v>
      </c>
      <c r="L676" s="11">
        <f t="shared" si="73"/>
        <v>41802.907719907402</v>
      </c>
      <c r="M676" t="b">
        <v>0</v>
      </c>
      <c r="N676">
        <v>2</v>
      </c>
      <c r="O676" t="b">
        <v>0</v>
      </c>
      <c r="P676" s="8" t="s">
        <v>8271</v>
      </c>
      <c r="Q676" s="13" t="str">
        <f t="shared" si="71"/>
        <v>technology</v>
      </c>
      <c r="R676" s="13" t="str">
        <f t="shared" si="76"/>
        <v>wearables</v>
      </c>
      <c r="S676" s="6">
        <f t="shared" si="74"/>
        <v>3333.3333333333335</v>
      </c>
      <c r="T676" s="10">
        <f t="shared" si="75"/>
        <v>7.5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1">
        <f t="shared" si="72"/>
        <v>42005.082638888889</v>
      </c>
      <c r="L677" s="11">
        <f t="shared" si="73"/>
        <v>41975.722268518519</v>
      </c>
      <c r="M677" t="b">
        <v>0</v>
      </c>
      <c r="N677">
        <v>26</v>
      </c>
      <c r="O677" t="b">
        <v>0</v>
      </c>
      <c r="P677" s="8" t="s">
        <v>8271</v>
      </c>
      <c r="Q677" s="13" t="str">
        <f t="shared" si="71"/>
        <v>technology</v>
      </c>
      <c r="R677" s="13" t="str">
        <f t="shared" si="76"/>
        <v>wearables</v>
      </c>
      <c r="S677" s="6">
        <f t="shared" si="74"/>
        <v>6.7340067340067344</v>
      </c>
      <c r="T677" s="10">
        <f t="shared" si="75"/>
        <v>34.269230769230766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1">
        <f t="shared" si="72"/>
        <v>42042.559965277775</v>
      </c>
      <c r="L678" s="11">
        <f t="shared" si="73"/>
        <v>42012.559965277775</v>
      </c>
      <c r="M678" t="b">
        <v>0</v>
      </c>
      <c r="N678">
        <v>24</v>
      </c>
      <c r="O678" t="b">
        <v>0</v>
      </c>
      <c r="P678" s="8" t="s">
        <v>8271</v>
      </c>
      <c r="Q678" s="13" t="str">
        <f t="shared" si="71"/>
        <v>technology</v>
      </c>
      <c r="R678" s="13" t="str">
        <f t="shared" si="76"/>
        <v>wearables</v>
      </c>
      <c r="S678" s="6">
        <f t="shared" si="74"/>
        <v>67.980965329707686</v>
      </c>
      <c r="T678" s="10">
        <f t="shared" si="75"/>
        <v>61.291666666666664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1">
        <f t="shared" si="72"/>
        <v>42549.195543981477</v>
      </c>
      <c r="L679" s="11">
        <f t="shared" si="73"/>
        <v>42504.195543981477</v>
      </c>
      <c r="M679" t="b">
        <v>0</v>
      </c>
      <c r="N679">
        <v>96</v>
      </c>
      <c r="O679" t="b">
        <v>0</v>
      </c>
      <c r="P679" s="8" t="s">
        <v>8271</v>
      </c>
      <c r="Q679" s="13" t="str">
        <f t="shared" si="71"/>
        <v>technology</v>
      </c>
      <c r="R679" s="13" t="str">
        <f t="shared" si="76"/>
        <v>wearables</v>
      </c>
      <c r="S679" s="6">
        <f t="shared" si="74"/>
        <v>3.9086929330831768</v>
      </c>
      <c r="T679" s="10">
        <f t="shared" si="75"/>
        <v>133.25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1">
        <f t="shared" si="72"/>
        <v>42511.168263888881</v>
      </c>
      <c r="L680" s="11">
        <f t="shared" si="73"/>
        <v>42481.168263888881</v>
      </c>
      <c r="M680" t="b">
        <v>0</v>
      </c>
      <c r="N680">
        <v>17</v>
      </c>
      <c r="O680" t="b">
        <v>0</v>
      </c>
      <c r="P680" s="8" t="s">
        <v>8271</v>
      </c>
      <c r="Q680" s="13" t="str">
        <f t="shared" si="71"/>
        <v>technology</v>
      </c>
      <c r="R680" s="13" t="str">
        <f t="shared" si="76"/>
        <v>wearables</v>
      </c>
      <c r="S680" s="6">
        <f t="shared" si="74"/>
        <v>26.173285198555956</v>
      </c>
      <c r="T680" s="10">
        <f t="shared" si="75"/>
        <v>65.17647058823529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1">
        <f t="shared" si="72"/>
        <v>42616.487372685187</v>
      </c>
      <c r="L681" s="11">
        <f t="shared" si="73"/>
        <v>42556.487372685187</v>
      </c>
      <c r="M681" t="b">
        <v>0</v>
      </c>
      <c r="N681">
        <v>94</v>
      </c>
      <c r="O681" t="b">
        <v>0</v>
      </c>
      <c r="P681" s="8" t="s">
        <v>8271</v>
      </c>
      <c r="Q681" s="13" t="str">
        <f t="shared" si="71"/>
        <v>technology</v>
      </c>
      <c r="R681" s="13" t="str">
        <f t="shared" si="76"/>
        <v>wearables</v>
      </c>
      <c r="S681" s="6">
        <f t="shared" si="74"/>
        <v>6.4574600657074885</v>
      </c>
      <c r="T681" s="10">
        <f t="shared" si="75"/>
        <v>93.90425531914893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1">
        <f t="shared" si="72"/>
        <v>41899.293182870366</v>
      </c>
      <c r="L682" s="11">
        <f t="shared" si="73"/>
        <v>41864.293182870366</v>
      </c>
      <c r="M682" t="b">
        <v>0</v>
      </c>
      <c r="N682">
        <v>129</v>
      </c>
      <c r="O682" t="b">
        <v>0</v>
      </c>
      <c r="P682" s="8" t="s">
        <v>8271</v>
      </c>
      <c r="Q682" s="13" t="str">
        <f t="shared" si="71"/>
        <v>technology</v>
      </c>
      <c r="R682" s="13" t="str">
        <f t="shared" si="76"/>
        <v>wearables</v>
      </c>
      <c r="S682" s="6">
        <f t="shared" si="74"/>
        <v>3.859215807347947</v>
      </c>
      <c r="T682" s="10">
        <f t="shared" si="75"/>
        <v>150.65116279069767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1">
        <f t="shared" si="72"/>
        <v>42669.597268518519</v>
      </c>
      <c r="L683" s="11">
        <f t="shared" si="73"/>
        <v>42639.597268518519</v>
      </c>
      <c r="M683" t="b">
        <v>0</v>
      </c>
      <c r="N683">
        <v>1</v>
      </c>
      <c r="O683" t="b">
        <v>0</v>
      </c>
      <c r="P683" s="8" t="s">
        <v>8271</v>
      </c>
      <c r="Q683" s="13" t="str">
        <f t="shared" si="71"/>
        <v>technology</v>
      </c>
      <c r="R683" s="13" t="str">
        <f t="shared" si="76"/>
        <v>wearables</v>
      </c>
      <c r="S683" s="6">
        <f t="shared" si="74"/>
        <v>2500</v>
      </c>
      <c r="T683" s="10">
        <f t="shared" si="75"/>
        <v>1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1">
        <f t="shared" si="72"/>
        <v>42808.515300925923</v>
      </c>
      <c r="L684" s="11">
        <f t="shared" si="73"/>
        <v>42778.556967592587</v>
      </c>
      <c r="M684" t="b">
        <v>0</v>
      </c>
      <c r="N684">
        <v>4</v>
      </c>
      <c r="O684" t="b">
        <v>0</v>
      </c>
      <c r="P684" s="8" t="s">
        <v>8271</v>
      </c>
      <c r="Q684" s="13" t="str">
        <f t="shared" si="71"/>
        <v>technology</v>
      </c>
      <c r="R684" s="13" t="str">
        <f t="shared" si="76"/>
        <v>wearables</v>
      </c>
      <c r="S684" s="6">
        <f t="shared" si="74"/>
        <v>943.39622641509436</v>
      </c>
      <c r="T684" s="10">
        <f t="shared" si="75"/>
        <v>13.25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1">
        <f t="shared" si="72"/>
        <v>42674.691712962966</v>
      </c>
      <c r="L685" s="11">
        <f t="shared" si="73"/>
        <v>42634.691712962966</v>
      </c>
      <c r="M685" t="b">
        <v>0</v>
      </c>
      <c r="N685">
        <v>3</v>
      </c>
      <c r="O685" t="b">
        <v>0</v>
      </c>
      <c r="P685" s="8" t="s">
        <v>8271</v>
      </c>
      <c r="Q685" s="13" t="str">
        <f t="shared" si="71"/>
        <v>technology</v>
      </c>
      <c r="R685" s="13" t="str">
        <f t="shared" si="76"/>
        <v>wearables</v>
      </c>
      <c r="S685" s="6">
        <f t="shared" si="74"/>
        <v>117.4496644295302</v>
      </c>
      <c r="T685" s="10">
        <f t="shared" si="75"/>
        <v>99.333333333333329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1">
        <f t="shared" si="72"/>
        <v>41844.916666666664</v>
      </c>
      <c r="L686" s="11">
        <f t="shared" si="73"/>
        <v>41809.26494212963</v>
      </c>
      <c r="M686" t="b">
        <v>0</v>
      </c>
      <c r="N686">
        <v>135</v>
      </c>
      <c r="O686" t="b">
        <v>0</v>
      </c>
      <c r="P686" s="8" t="s">
        <v>8271</v>
      </c>
      <c r="Q686" s="13" t="str">
        <f t="shared" si="71"/>
        <v>technology</v>
      </c>
      <c r="R686" s="13" t="str">
        <f t="shared" si="76"/>
        <v>wearables</v>
      </c>
      <c r="S686" s="6">
        <f t="shared" si="74"/>
        <v>13.362284950726574</v>
      </c>
      <c r="T686" s="10">
        <f t="shared" si="75"/>
        <v>177.39259259259259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1">
        <f t="shared" si="72"/>
        <v>42016.658240740733</v>
      </c>
      <c r="L687" s="11">
        <f t="shared" si="73"/>
        <v>41971.658240740733</v>
      </c>
      <c r="M687" t="b">
        <v>0</v>
      </c>
      <c r="N687">
        <v>10</v>
      </c>
      <c r="O687" t="b">
        <v>0</v>
      </c>
      <c r="P687" s="8" t="s">
        <v>8271</v>
      </c>
      <c r="Q687" s="13" t="str">
        <f t="shared" si="71"/>
        <v>technology</v>
      </c>
      <c r="R687" s="13" t="str">
        <f t="shared" si="76"/>
        <v>wearables</v>
      </c>
      <c r="S687" s="6">
        <f t="shared" si="74"/>
        <v>3.6166365280289332</v>
      </c>
      <c r="T687" s="10">
        <f t="shared" si="75"/>
        <v>55.3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1">
        <f t="shared" si="72"/>
        <v>42219.464930555558</v>
      </c>
      <c r="L688" s="11">
        <f t="shared" si="73"/>
        <v>42189.464930555558</v>
      </c>
      <c r="M688" t="b">
        <v>0</v>
      </c>
      <c r="N688">
        <v>0</v>
      </c>
      <c r="O688" t="b">
        <v>0</v>
      </c>
      <c r="P688" s="8" t="s">
        <v>8271</v>
      </c>
      <c r="Q688" s="13" t="str">
        <f t="shared" si="71"/>
        <v>technology</v>
      </c>
      <c r="R688" s="13" t="str">
        <f t="shared" si="76"/>
        <v>wearables</v>
      </c>
      <c r="S688" s="6" t="str">
        <f t="shared" si="74"/>
        <v>N/A</v>
      </c>
      <c r="T688" s="10" t="str">
        <f t="shared" si="75"/>
        <v>N/A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1">
        <f t="shared" si="72"/>
        <v>42771.542280092595</v>
      </c>
      <c r="L689" s="11">
        <f t="shared" si="73"/>
        <v>42711.542280092595</v>
      </c>
      <c r="M689" t="b">
        <v>0</v>
      </c>
      <c r="N689">
        <v>6</v>
      </c>
      <c r="O689" t="b">
        <v>0</v>
      </c>
      <c r="P689" s="8" t="s">
        <v>8271</v>
      </c>
      <c r="Q689" s="13" t="str">
        <f t="shared" si="71"/>
        <v>technology</v>
      </c>
      <c r="R689" s="13" t="str">
        <f t="shared" si="76"/>
        <v>wearables</v>
      </c>
      <c r="S689" s="6">
        <f t="shared" si="74"/>
        <v>28.169014084507044</v>
      </c>
      <c r="T689" s="10">
        <f t="shared" si="75"/>
        <v>591.66666666666663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1">
        <f t="shared" si="72"/>
        <v>42291.896446759252</v>
      </c>
      <c r="L690" s="11">
        <f t="shared" si="73"/>
        <v>42261.896446759252</v>
      </c>
      <c r="M690" t="b">
        <v>0</v>
      </c>
      <c r="N690">
        <v>36</v>
      </c>
      <c r="O690" t="b">
        <v>0</v>
      </c>
      <c r="P690" s="8" t="s">
        <v>8271</v>
      </c>
      <c r="Q690" s="13" t="str">
        <f t="shared" si="71"/>
        <v>technology</v>
      </c>
      <c r="R690" s="13" t="str">
        <f t="shared" si="76"/>
        <v>wearables</v>
      </c>
      <c r="S690" s="6">
        <f t="shared" si="74"/>
        <v>1.3700506918755995</v>
      </c>
      <c r="T690" s="10">
        <f t="shared" si="75"/>
        <v>405.5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1">
        <f t="shared" si="72"/>
        <v>42711.999305555553</v>
      </c>
      <c r="L691" s="11">
        <f t="shared" si="73"/>
        <v>42675.459456018514</v>
      </c>
      <c r="M691" t="b">
        <v>0</v>
      </c>
      <c r="N691">
        <v>336</v>
      </c>
      <c r="O691" t="b">
        <v>0</v>
      </c>
      <c r="P691" s="8" t="s">
        <v>8271</v>
      </c>
      <c r="Q691" s="13" t="str">
        <f t="shared" si="71"/>
        <v>technology</v>
      </c>
      <c r="R691" s="13" t="str">
        <f t="shared" si="76"/>
        <v>wearables</v>
      </c>
      <c r="S691" s="6">
        <f t="shared" si="74"/>
        <v>1.7346429887898698</v>
      </c>
      <c r="T691" s="10">
        <f t="shared" si="75"/>
        <v>343.14732142857144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1">
        <f t="shared" si="72"/>
        <v>42622.041666666664</v>
      </c>
      <c r="L692" s="11">
        <f t="shared" si="73"/>
        <v>42579.426400462959</v>
      </c>
      <c r="M692" t="b">
        <v>0</v>
      </c>
      <c r="N692">
        <v>34</v>
      </c>
      <c r="O692" t="b">
        <v>0</v>
      </c>
      <c r="P692" s="8" t="s">
        <v>8271</v>
      </c>
      <c r="Q692" s="13" t="str">
        <f t="shared" si="71"/>
        <v>technology</v>
      </c>
      <c r="R692" s="13" t="str">
        <f t="shared" si="76"/>
        <v>wearables</v>
      </c>
      <c r="S692" s="6">
        <f t="shared" si="74"/>
        <v>8.1037277147487838</v>
      </c>
      <c r="T692" s="10">
        <f t="shared" si="75"/>
        <v>72.588235294117652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1">
        <f t="shared" si="72"/>
        <v>42185.819976851846</v>
      </c>
      <c r="L693" s="11">
        <f t="shared" si="73"/>
        <v>42157.819976851846</v>
      </c>
      <c r="M693" t="b">
        <v>0</v>
      </c>
      <c r="N693">
        <v>10</v>
      </c>
      <c r="O693" t="b">
        <v>0</v>
      </c>
      <c r="P693" s="8" t="s">
        <v>8271</v>
      </c>
      <c r="Q693" s="13" t="str">
        <f t="shared" si="71"/>
        <v>technology</v>
      </c>
      <c r="R693" s="13" t="str">
        <f t="shared" si="76"/>
        <v>wearables</v>
      </c>
      <c r="S693" s="6">
        <f t="shared" si="74"/>
        <v>192.30769230769232</v>
      </c>
      <c r="T693" s="10">
        <f t="shared" si="75"/>
        <v>26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1">
        <f t="shared" si="72"/>
        <v>42726.167395833334</v>
      </c>
      <c r="L694" s="11">
        <f t="shared" si="73"/>
        <v>42696.167395833334</v>
      </c>
      <c r="M694" t="b">
        <v>0</v>
      </c>
      <c r="N694">
        <v>201</v>
      </c>
      <c r="O694" t="b">
        <v>0</v>
      </c>
      <c r="P694" s="8" t="s">
        <v>8271</v>
      </c>
      <c r="Q694" s="13" t="str">
        <f t="shared" si="71"/>
        <v>technology</v>
      </c>
      <c r="R694" s="13" t="str">
        <f t="shared" si="76"/>
        <v>wearables</v>
      </c>
      <c r="S694" s="6">
        <f t="shared" si="74"/>
        <v>15.313935681470138</v>
      </c>
      <c r="T694" s="10">
        <f t="shared" si="75"/>
        <v>6.4975124378109452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1">
        <f t="shared" si="72"/>
        <v>42124.599849537037</v>
      </c>
      <c r="L695" s="11">
        <f t="shared" si="73"/>
        <v>42094.599849537037</v>
      </c>
      <c r="M695" t="b">
        <v>0</v>
      </c>
      <c r="N695">
        <v>296</v>
      </c>
      <c r="O695" t="b">
        <v>0</v>
      </c>
      <c r="P695" s="8" t="s">
        <v>8271</v>
      </c>
      <c r="Q695" s="13" t="str">
        <f t="shared" si="71"/>
        <v>technology</v>
      </c>
      <c r="R695" s="13" t="str">
        <f t="shared" si="76"/>
        <v>wearables</v>
      </c>
      <c r="S695" s="6">
        <f t="shared" si="74"/>
        <v>2.8298149301035713</v>
      </c>
      <c r="T695" s="10">
        <f t="shared" si="75"/>
        <v>119.38513513513513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1">
        <f t="shared" si="72"/>
        <v>42767.455543981479</v>
      </c>
      <c r="L696" s="11">
        <f t="shared" si="73"/>
        <v>42737.455543981479</v>
      </c>
      <c r="M696" t="b">
        <v>0</v>
      </c>
      <c r="N696">
        <v>7</v>
      </c>
      <c r="O696" t="b">
        <v>0</v>
      </c>
      <c r="P696" s="8" t="s">
        <v>8271</v>
      </c>
      <c r="Q696" s="13" t="str">
        <f t="shared" si="71"/>
        <v>technology</v>
      </c>
      <c r="R696" s="13" t="str">
        <f t="shared" si="76"/>
        <v>wearables</v>
      </c>
      <c r="S696" s="6">
        <f t="shared" si="74"/>
        <v>254.23728813559322</v>
      </c>
      <c r="T696" s="10">
        <f t="shared" si="75"/>
        <v>84.285714285714292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1">
        <f t="shared" si="72"/>
        <v>41943.312731481477</v>
      </c>
      <c r="L697" s="11">
        <f t="shared" si="73"/>
        <v>41913.312731481477</v>
      </c>
      <c r="M697" t="b">
        <v>0</v>
      </c>
      <c r="N697">
        <v>7</v>
      </c>
      <c r="O697" t="b">
        <v>0</v>
      </c>
      <c r="P697" s="8" t="s">
        <v>8271</v>
      </c>
      <c r="Q697" s="13" t="str">
        <f t="shared" si="71"/>
        <v>technology</v>
      </c>
      <c r="R697" s="13" t="str">
        <f t="shared" si="76"/>
        <v>wearables</v>
      </c>
      <c r="S697" s="6">
        <f t="shared" si="74"/>
        <v>94.339622641509436</v>
      </c>
      <c r="T697" s="10">
        <f t="shared" si="75"/>
        <v>90.857142857142861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1">
        <f t="shared" si="72"/>
        <v>41845.718773148146</v>
      </c>
      <c r="L698" s="11">
        <f t="shared" si="73"/>
        <v>41815.718773148146</v>
      </c>
      <c r="M698" t="b">
        <v>0</v>
      </c>
      <c r="N698">
        <v>1</v>
      </c>
      <c r="O698" t="b">
        <v>0</v>
      </c>
      <c r="P698" s="8" t="s">
        <v>8271</v>
      </c>
      <c r="Q698" s="13" t="str">
        <f t="shared" si="71"/>
        <v>technology</v>
      </c>
      <c r="R698" s="13" t="str">
        <f t="shared" si="76"/>
        <v>wearables</v>
      </c>
      <c r="S698" s="6">
        <f t="shared" si="74"/>
        <v>175000</v>
      </c>
      <c r="T698" s="10">
        <f t="shared" si="75"/>
        <v>1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1">
        <f t="shared" si="72"/>
        <v>42403.314687500002</v>
      </c>
      <c r="L699" s="11">
        <f t="shared" si="73"/>
        <v>42388.314687500002</v>
      </c>
      <c r="M699" t="b">
        <v>0</v>
      </c>
      <c r="N699">
        <v>114</v>
      </c>
      <c r="O699" t="b">
        <v>0</v>
      </c>
      <c r="P699" s="8" t="s">
        <v>8271</v>
      </c>
      <c r="Q699" s="13" t="str">
        <f t="shared" si="71"/>
        <v>technology</v>
      </c>
      <c r="R699" s="13" t="str">
        <f t="shared" si="76"/>
        <v>wearables</v>
      </c>
      <c r="S699" s="6">
        <f t="shared" si="74"/>
        <v>2.1561017680034498</v>
      </c>
      <c r="T699" s="10">
        <f t="shared" si="75"/>
        <v>20.342105263157894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1">
        <f t="shared" si="72"/>
        <v>41899.875</v>
      </c>
      <c r="L700" s="11">
        <f t="shared" si="73"/>
        <v>41866.722743055558</v>
      </c>
      <c r="M700" t="b">
        <v>0</v>
      </c>
      <c r="N700">
        <v>29</v>
      </c>
      <c r="O700" t="b">
        <v>0</v>
      </c>
      <c r="P700" s="8" t="s">
        <v>8271</v>
      </c>
      <c r="Q700" s="13" t="str">
        <f t="shared" si="71"/>
        <v>technology</v>
      </c>
      <c r="R700" s="13" t="str">
        <f t="shared" si="76"/>
        <v>wearables</v>
      </c>
      <c r="S700" s="6">
        <f t="shared" si="74"/>
        <v>6.4977257959714096</v>
      </c>
      <c r="T700" s="10">
        <f t="shared" si="75"/>
        <v>530.68965517241384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1">
        <f t="shared" si="72"/>
        <v>41600.458333333328</v>
      </c>
      <c r="L701" s="11">
        <f t="shared" si="73"/>
        <v>41563.277175925927</v>
      </c>
      <c r="M701" t="b">
        <v>0</v>
      </c>
      <c r="N701">
        <v>890</v>
      </c>
      <c r="O701" t="b">
        <v>0</v>
      </c>
      <c r="P701" s="8" t="s">
        <v>8271</v>
      </c>
      <c r="Q701" s="13" t="str">
        <f t="shared" si="71"/>
        <v>technology</v>
      </c>
      <c r="R701" s="13" t="str">
        <f t="shared" si="76"/>
        <v>wearables</v>
      </c>
      <c r="S701" s="6">
        <f t="shared" si="74"/>
        <v>1.2132667169021305</v>
      </c>
      <c r="T701" s="10">
        <f t="shared" si="75"/>
        <v>120.39184269662923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1">
        <f t="shared" si="72"/>
        <v>42745.480104166665</v>
      </c>
      <c r="L702" s="11">
        <f t="shared" si="73"/>
        <v>42715.480104166665</v>
      </c>
      <c r="M702" t="b">
        <v>0</v>
      </c>
      <c r="N702">
        <v>31</v>
      </c>
      <c r="O702" t="b">
        <v>0</v>
      </c>
      <c r="P702" s="8" t="s">
        <v>8271</v>
      </c>
      <c r="Q702" s="13" t="str">
        <f t="shared" si="71"/>
        <v>technology</v>
      </c>
      <c r="R702" s="13" t="str">
        <f t="shared" si="76"/>
        <v>wearables</v>
      </c>
      <c r="S702" s="6">
        <f t="shared" si="74"/>
        <v>37.220843672456574</v>
      </c>
      <c r="T702" s="10">
        <f t="shared" si="75"/>
        <v>13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1">
        <f t="shared" si="72"/>
        <v>41843.454629629625</v>
      </c>
      <c r="L703" s="11">
        <f t="shared" si="73"/>
        <v>41813.454629629625</v>
      </c>
      <c r="M703" t="b">
        <v>0</v>
      </c>
      <c r="N703">
        <v>21</v>
      </c>
      <c r="O703" t="b">
        <v>0</v>
      </c>
      <c r="P703" s="8" t="s">
        <v>8271</v>
      </c>
      <c r="Q703" s="13" t="str">
        <f t="shared" si="71"/>
        <v>technology</v>
      </c>
      <c r="R703" s="13" t="str">
        <f t="shared" si="76"/>
        <v>wearables</v>
      </c>
      <c r="S703" s="6">
        <f t="shared" si="74"/>
        <v>3.7593984962406015</v>
      </c>
      <c r="T703" s="10">
        <f t="shared" si="75"/>
        <v>291.33333333333331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1">
        <f t="shared" si="72"/>
        <v>42698.560034722221</v>
      </c>
      <c r="L704" s="11">
        <f t="shared" si="73"/>
        <v>42668.518368055556</v>
      </c>
      <c r="M704" t="b">
        <v>0</v>
      </c>
      <c r="N704">
        <v>37</v>
      </c>
      <c r="O704" t="b">
        <v>0</v>
      </c>
      <c r="P704" s="8" t="s">
        <v>8271</v>
      </c>
      <c r="Q704" s="13" t="str">
        <f t="shared" si="71"/>
        <v>technology</v>
      </c>
      <c r="R704" s="13" t="str">
        <f t="shared" si="76"/>
        <v>wearables</v>
      </c>
      <c r="S704" s="6">
        <f t="shared" si="74"/>
        <v>3.2453413125458401</v>
      </c>
      <c r="T704" s="10">
        <f t="shared" si="75"/>
        <v>124.9191891891892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1">
        <f t="shared" si="72"/>
        <v>42766.772222222215</v>
      </c>
      <c r="L705" s="11">
        <f t="shared" si="73"/>
        <v>42711.742465277777</v>
      </c>
      <c r="M705" t="b">
        <v>0</v>
      </c>
      <c r="N705">
        <v>7</v>
      </c>
      <c r="O705" t="b">
        <v>0</v>
      </c>
      <c r="P705" s="8" t="s">
        <v>8271</v>
      </c>
      <c r="Q705" s="13" t="str">
        <f t="shared" si="71"/>
        <v>technology</v>
      </c>
      <c r="R705" s="13" t="str">
        <f t="shared" si="76"/>
        <v>wearables</v>
      </c>
      <c r="S705" s="6">
        <f t="shared" si="74"/>
        <v>17.921146953405017</v>
      </c>
      <c r="T705" s="10">
        <f t="shared" si="75"/>
        <v>119.57142857142857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1">
        <f t="shared" si="72"/>
        <v>42785.984583333331</v>
      </c>
      <c r="L706" s="11">
        <f t="shared" si="73"/>
        <v>42725.984583333331</v>
      </c>
      <c r="M706" t="b">
        <v>0</v>
      </c>
      <c r="N706">
        <v>4</v>
      </c>
      <c r="O706" t="b">
        <v>0</v>
      </c>
      <c r="P706" s="8" t="s">
        <v>8271</v>
      </c>
      <c r="Q706" s="13" t="str">
        <f t="shared" si="71"/>
        <v>technology</v>
      </c>
      <c r="R706" s="13" t="str">
        <f t="shared" ref="R706:R721" si="77">RIGHT(P706,9)</f>
        <v>wearables</v>
      </c>
      <c r="S706" s="6">
        <f t="shared" si="74"/>
        <v>114.34511434511434</v>
      </c>
      <c r="T706" s="10">
        <f t="shared" si="75"/>
        <v>120.25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1">
        <f t="shared" si="72"/>
        <v>42756.283310185179</v>
      </c>
      <c r="L707" s="11">
        <f t="shared" si="73"/>
        <v>42726.283310185179</v>
      </c>
      <c r="M707" t="b">
        <v>0</v>
      </c>
      <c r="N707">
        <v>5</v>
      </c>
      <c r="O707" t="b">
        <v>0</v>
      </c>
      <c r="P707" s="8" t="s">
        <v>8271</v>
      </c>
      <c r="Q707" s="13" t="str">
        <f t="shared" ref="Q707:Q770" si="78">LEFT(P707, SEARCH("/", P707)-1)</f>
        <v>technology</v>
      </c>
      <c r="R707" s="13" t="str">
        <f t="shared" si="77"/>
        <v>wearables</v>
      </c>
      <c r="S707" s="6">
        <f t="shared" si="74"/>
        <v>102.35414534288638</v>
      </c>
      <c r="T707" s="10">
        <f t="shared" si="75"/>
        <v>195.4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1">
        <f t="shared" si="72"/>
        <v>42718.568749999999</v>
      </c>
      <c r="L708" s="11">
        <f t="shared" si="73"/>
        <v>42676.786840277775</v>
      </c>
      <c r="M708" t="b">
        <v>0</v>
      </c>
      <c r="N708">
        <v>0</v>
      </c>
      <c r="O708" t="b">
        <v>0</v>
      </c>
      <c r="P708" s="8" t="s">
        <v>8271</v>
      </c>
      <c r="Q708" s="13" t="str">
        <f t="shared" si="78"/>
        <v>technology</v>
      </c>
      <c r="R708" s="13" t="str">
        <f t="shared" si="77"/>
        <v>wearables</v>
      </c>
      <c r="S708" s="6" t="str">
        <f t="shared" si="74"/>
        <v>N/A</v>
      </c>
      <c r="T708" s="10" t="str">
        <f t="shared" si="75"/>
        <v>N/A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1">
        <f t="shared" si="72"/>
        <v>42736.45517361111</v>
      </c>
      <c r="L709" s="11">
        <f t="shared" si="73"/>
        <v>42696.45517361111</v>
      </c>
      <c r="M709" t="b">
        <v>0</v>
      </c>
      <c r="N709">
        <v>456</v>
      </c>
      <c r="O709" t="b">
        <v>0</v>
      </c>
      <c r="P709" s="8" t="s">
        <v>8271</v>
      </c>
      <c r="Q709" s="13" t="str">
        <f t="shared" si="78"/>
        <v>technology</v>
      </c>
      <c r="R709" s="13" t="str">
        <f t="shared" si="77"/>
        <v>wearables</v>
      </c>
      <c r="S709" s="6">
        <f t="shared" si="74"/>
        <v>1.266987885359955</v>
      </c>
      <c r="T709" s="10">
        <f t="shared" si="75"/>
        <v>117.69868421052631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1">
        <f t="shared" si="72"/>
        <v>41895.372685185182</v>
      </c>
      <c r="L710" s="11">
        <f t="shared" si="73"/>
        <v>41835.372685185182</v>
      </c>
      <c r="M710" t="b">
        <v>0</v>
      </c>
      <c r="N710">
        <v>369</v>
      </c>
      <c r="O710" t="b">
        <v>0</v>
      </c>
      <c r="P710" s="8" t="s">
        <v>8271</v>
      </c>
      <c r="Q710" s="13" t="str">
        <f t="shared" si="78"/>
        <v>technology</v>
      </c>
      <c r="R710" s="13" t="str">
        <f t="shared" si="77"/>
        <v>wearables</v>
      </c>
      <c r="S710" s="6">
        <f t="shared" si="74"/>
        <v>4.5264229942288106</v>
      </c>
      <c r="T710" s="10">
        <f t="shared" si="75"/>
        <v>23.948509485094849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1">
        <f t="shared" si="72"/>
        <v>41977.832858796297</v>
      </c>
      <c r="L711" s="11">
        <f t="shared" si="73"/>
        <v>41947.832858796297</v>
      </c>
      <c r="M711" t="b">
        <v>0</v>
      </c>
      <c r="N711">
        <v>2</v>
      </c>
      <c r="O711" t="b">
        <v>0</v>
      </c>
      <c r="P711" s="8" t="s">
        <v>8271</v>
      </c>
      <c r="Q711" s="13" t="str">
        <f t="shared" si="78"/>
        <v>technology</v>
      </c>
      <c r="R711" s="13" t="str">
        <f t="shared" si="77"/>
        <v>wearables</v>
      </c>
      <c r="S711" s="6">
        <f t="shared" si="74"/>
        <v>245.90163934426229</v>
      </c>
      <c r="T711" s="10">
        <f t="shared" si="75"/>
        <v>30.5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1">
        <f t="shared" si="72"/>
        <v>41870.822222222218</v>
      </c>
      <c r="L712" s="11">
        <f t="shared" si="73"/>
        <v>41837.776643518519</v>
      </c>
      <c r="M712" t="b">
        <v>0</v>
      </c>
      <c r="N712">
        <v>0</v>
      </c>
      <c r="O712" t="b">
        <v>0</v>
      </c>
      <c r="P712" s="8" t="s">
        <v>8271</v>
      </c>
      <c r="Q712" s="13" t="str">
        <f t="shared" si="78"/>
        <v>technology</v>
      </c>
      <c r="R712" s="13" t="str">
        <f t="shared" si="77"/>
        <v>wearables</v>
      </c>
      <c r="S712" s="6" t="str">
        <f t="shared" si="74"/>
        <v>N/A</v>
      </c>
      <c r="T712" s="10" t="str">
        <f t="shared" si="75"/>
        <v>N/A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1">
        <f t="shared" si="72"/>
        <v>42718.292453703696</v>
      </c>
      <c r="L713" s="11">
        <f t="shared" si="73"/>
        <v>42678.250787037039</v>
      </c>
      <c r="M713" t="b">
        <v>0</v>
      </c>
      <c r="N713">
        <v>338</v>
      </c>
      <c r="O713" t="b">
        <v>0</v>
      </c>
      <c r="P713" s="8" t="s">
        <v>8271</v>
      </c>
      <c r="Q713" s="13" t="str">
        <f t="shared" si="78"/>
        <v>technology</v>
      </c>
      <c r="R713" s="13" t="str">
        <f t="shared" si="77"/>
        <v>wearables</v>
      </c>
      <c r="S713" s="6">
        <f t="shared" si="74"/>
        <v>2.9593678790210411</v>
      </c>
      <c r="T713" s="10">
        <f t="shared" si="75"/>
        <v>99.973372781065095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1">
        <f t="shared" ref="K714:K777" si="79">(I714/86400)+25569+(-5/24)</f>
        <v>42414.472592592589</v>
      </c>
      <c r="L714" s="11">
        <f t="shared" ref="L714:L777" si="80">(J714/86400)+25569+(-5/24)</f>
        <v>42384.472592592589</v>
      </c>
      <c r="M714" t="b">
        <v>0</v>
      </c>
      <c r="N714">
        <v>4</v>
      </c>
      <c r="O714" t="b">
        <v>0</v>
      </c>
      <c r="P714" s="8" t="s">
        <v>8271</v>
      </c>
      <c r="Q714" s="13" t="str">
        <f t="shared" si="78"/>
        <v>technology</v>
      </c>
      <c r="R714" s="13" t="str">
        <f t="shared" si="77"/>
        <v>wearables</v>
      </c>
      <c r="S714" s="6">
        <f t="shared" ref="S714:S777" si="81">IFERROR(D714/E714,"N/A")</f>
        <v>461.90476190476193</v>
      </c>
      <c r="T714" s="10">
        <f t="shared" ref="T714:T777" si="82">IFERROR(E714/N714,"N/A")</f>
        <v>26.25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1">
        <f t="shared" si="79"/>
        <v>42526.320972222216</v>
      </c>
      <c r="L715" s="11">
        <f t="shared" si="80"/>
        <v>42496.320972222216</v>
      </c>
      <c r="M715" t="b">
        <v>0</v>
      </c>
      <c r="N715">
        <v>1</v>
      </c>
      <c r="O715" t="b">
        <v>0</v>
      </c>
      <c r="P715" s="8" t="s">
        <v>8271</v>
      </c>
      <c r="Q715" s="13" t="str">
        <f t="shared" si="78"/>
        <v>technology</v>
      </c>
      <c r="R715" s="13" t="str">
        <f t="shared" si="77"/>
        <v>wearables</v>
      </c>
      <c r="S715" s="6">
        <f t="shared" si="81"/>
        <v>125.62814070351759</v>
      </c>
      <c r="T715" s="10">
        <f t="shared" si="82"/>
        <v>199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1">
        <f t="shared" si="79"/>
        <v>42794.579652777778</v>
      </c>
      <c r="L716" s="11">
        <f t="shared" si="80"/>
        <v>42734.579652777778</v>
      </c>
      <c r="M716" t="b">
        <v>0</v>
      </c>
      <c r="N716">
        <v>28</v>
      </c>
      <c r="O716" t="b">
        <v>0</v>
      </c>
      <c r="P716" s="8" t="s">
        <v>8271</v>
      </c>
      <c r="Q716" s="13" t="str">
        <f t="shared" si="78"/>
        <v>technology</v>
      </c>
      <c r="R716" s="13" t="str">
        <f t="shared" si="77"/>
        <v>wearables</v>
      </c>
      <c r="S716" s="6">
        <f t="shared" si="81"/>
        <v>6.6696309470875947</v>
      </c>
      <c r="T716" s="10">
        <f t="shared" si="82"/>
        <v>80.321428571428569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1">
        <f t="shared" si="79"/>
        <v>42312.924074074072</v>
      </c>
      <c r="L717" s="11">
        <f t="shared" si="80"/>
        <v>42272.8824074074</v>
      </c>
      <c r="M717" t="b">
        <v>0</v>
      </c>
      <c r="N717">
        <v>12</v>
      </c>
      <c r="O717" t="b">
        <v>0</v>
      </c>
      <c r="P717" s="8" t="s">
        <v>8271</v>
      </c>
      <c r="Q717" s="13" t="str">
        <f t="shared" si="78"/>
        <v>technology</v>
      </c>
      <c r="R717" s="13" t="str">
        <f t="shared" si="77"/>
        <v>wearables</v>
      </c>
      <c r="S717" s="6">
        <f t="shared" si="81"/>
        <v>19.798416126709864</v>
      </c>
      <c r="T717" s="10">
        <f t="shared" si="82"/>
        <v>115.75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1">
        <f t="shared" si="79"/>
        <v>41973.791666666664</v>
      </c>
      <c r="L718" s="11">
        <f t="shared" si="80"/>
        <v>41940.450312499997</v>
      </c>
      <c r="M718" t="b">
        <v>0</v>
      </c>
      <c r="N718">
        <v>16</v>
      </c>
      <c r="O718" t="b">
        <v>0</v>
      </c>
      <c r="P718" s="8" t="s">
        <v>8271</v>
      </c>
      <c r="Q718" s="13" t="str">
        <f t="shared" si="78"/>
        <v>technology</v>
      </c>
      <c r="R718" s="13" t="str">
        <f t="shared" si="77"/>
        <v>wearables</v>
      </c>
      <c r="S718" s="6">
        <f t="shared" si="81"/>
        <v>9.79020979020979</v>
      </c>
      <c r="T718" s="10">
        <f t="shared" si="82"/>
        <v>44.6875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1">
        <f t="shared" si="79"/>
        <v>41887.645856481475</v>
      </c>
      <c r="L719" s="11">
        <f t="shared" si="80"/>
        <v>41857.645856481475</v>
      </c>
      <c r="M719" t="b">
        <v>0</v>
      </c>
      <c r="N719">
        <v>4</v>
      </c>
      <c r="O719" t="b">
        <v>0</v>
      </c>
      <c r="P719" s="8" t="s">
        <v>8271</v>
      </c>
      <c r="Q719" s="13" t="str">
        <f t="shared" si="78"/>
        <v>technology</v>
      </c>
      <c r="R719" s="13" t="str">
        <f t="shared" si="77"/>
        <v>wearables</v>
      </c>
      <c r="S719" s="6">
        <f t="shared" si="81"/>
        <v>327.86885245901641</v>
      </c>
      <c r="T719" s="10">
        <f t="shared" si="82"/>
        <v>76.25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1">
        <f t="shared" si="79"/>
        <v>42784.040972222218</v>
      </c>
      <c r="L720" s="11">
        <f t="shared" si="80"/>
        <v>42752.637118055551</v>
      </c>
      <c r="M720" t="b">
        <v>0</v>
      </c>
      <c r="N720">
        <v>4</v>
      </c>
      <c r="O720" t="b">
        <v>0</v>
      </c>
      <c r="P720" s="8" t="s">
        <v>8271</v>
      </c>
      <c r="Q720" s="13" t="str">
        <f t="shared" si="78"/>
        <v>technology</v>
      </c>
      <c r="R720" s="13" t="str">
        <f t="shared" si="77"/>
        <v>wearables</v>
      </c>
      <c r="S720" s="6">
        <f t="shared" si="81"/>
        <v>133.33333333333334</v>
      </c>
      <c r="T720" s="10">
        <f t="shared" si="82"/>
        <v>22.5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1">
        <f t="shared" si="79"/>
        <v>42422.83189814815</v>
      </c>
      <c r="L721" s="11">
        <f t="shared" si="80"/>
        <v>42408.83189814815</v>
      </c>
      <c r="M721" t="b">
        <v>0</v>
      </c>
      <c r="N721">
        <v>10</v>
      </c>
      <c r="O721" t="b">
        <v>0</v>
      </c>
      <c r="P721" s="8" t="s">
        <v>8271</v>
      </c>
      <c r="Q721" s="13" t="str">
        <f t="shared" si="78"/>
        <v>technology</v>
      </c>
      <c r="R721" s="13" t="str">
        <f t="shared" si="77"/>
        <v>wearables</v>
      </c>
      <c r="S721" s="6">
        <f t="shared" si="81"/>
        <v>77.319587628865975</v>
      </c>
      <c r="T721" s="10">
        <f t="shared" si="82"/>
        <v>19.399999999999999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1">
        <f t="shared" si="79"/>
        <v>40937.440868055557</v>
      </c>
      <c r="L722" s="11">
        <f t="shared" si="80"/>
        <v>40909.440868055557</v>
      </c>
      <c r="M722" t="b">
        <v>0</v>
      </c>
      <c r="N722">
        <v>41</v>
      </c>
      <c r="O722" t="b">
        <v>1</v>
      </c>
      <c r="P722" s="8" t="s">
        <v>8272</v>
      </c>
      <c r="Q722" s="13" t="str">
        <f t="shared" si="78"/>
        <v>publishing</v>
      </c>
      <c r="R722" s="13" t="str">
        <f t="shared" ref="R722:R761" si="83">RIGHT(P722,10)</f>
        <v>nonfiction</v>
      </c>
      <c r="S722" s="6">
        <f t="shared" si="81"/>
        <v>0.69469835466179164</v>
      </c>
      <c r="T722" s="10">
        <f t="shared" si="82"/>
        <v>66.707317073170728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1">
        <f t="shared" si="79"/>
        <v>41852.363506944443</v>
      </c>
      <c r="L723" s="11">
        <f t="shared" si="80"/>
        <v>41807.363506944443</v>
      </c>
      <c r="M723" t="b">
        <v>0</v>
      </c>
      <c r="N723">
        <v>119</v>
      </c>
      <c r="O723" t="b">
        <v>1</v>
      </c>
      <c r="P723" s="8" t="s">
        <v>8272</v>
      </c>
      <c r="Q723" s="13" t="str">
        <f t="shared" si="78"/>
        <v>publishing</v>
      </c>
      <c r="R723" s="13" t="str">
        <f t="shared" si="83"/>
        <v>nonfiction</v>
      </c>
      <c r="S723" s="6">
        <f t="shared" si="81"/>
        <v>0.81893538400079902</v>
      </c>
      <c r="T723" s="10">
        <f t="shared" si="82"/>
        <v>84.142857142857139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1">
        <f t="shared" si="79"/>
        <v>41007.555300925924</v>
      </c>
      <c r="L724" s="11">
        <f t="shared" si="80"/>
        <v>40977.596967592588</v>
      </c>
      <c r="M724" t="b">
        <v>0</v>
      </c>
      <c r="N724">
        <v>153</v>
      </c>
      <c r="O724" t="b">
        <v>1</v>
      </c>
      <c r="P724" s="8" t="s">
        <v>8272</v>
      </c>
      <c r="Q724" s="13" t="str">
        <f t="shared" si="78"/>
        <v>publishing</v>
      </c>
      <c r="R724" s="13" t="str">
        <f t="shared" si="83"/>
        <v>nonfiction</v>
      </c>
      <c r="S724" s="6">
        <f t="shared" si="81"/>
        <v>0.75743804156819972</v>
      </c>
      <c r="T724" s="10">
        <f t="shared" si="82"/>
        <v>215.72549019607843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1">
        <f t="shared" si="79"/>
        <v>42214.957638888889</v>
      </c>
      <c r="L725" s="11">
        <f t="shared" si="80"/>
        <v>42184.608206018514</v>
      </c>
      <c r="M725" t="b">
        <v>0</v>
      </c>
      <c r="N725">
        <v>100</v>
      </c>
      <c r="O725" t="b">
        <v>1</v>
      </c>
      <c r="P725" s="8" t="s">
        <v>8272</v>
      </c>
      <c r="Q725" s="13" t="str">
        <f t="shared" si="78"/>
        <v>publishing</v>
      </c>
      <c r="R725" s="13" t="str">
        <f t="shared" si="83"/>
        <v>nonfiction</v>
      </c>
      <c r="S725" s="6">
        <f t="shared" si="81"/>
        <v>0.91424392027793011</v>
      </c>
      <c r="T725" s="10">
        <f t="shared" si="82"/>
        <v>54.69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1">
        <f t="shared" si="79"/>
        <v>40724.430127314808</v>
      </c>
      <c r="L726" s="11">
        <f t="shared" si="80"/>
        <v>40694.430127314808</v>
      </c>
      <c r="M726" t="b">
        <v>0</v>
      </c>
      <c r="N726">
        <v>143</v>
      </c>
      <c r="O726" t="b">
        <v>1</v>
      </c>
      <c r="P726" s="8" t="s">
        <v>8272</v>
      </c>
      <c r="Q726" s="13" t="str">
        <f t="shared" si="78"/>
        <v>publishing</v>
      </c>
      <c r="R726" s="13" t="str">
        <f t="shared" si="83"/>
        <v>nonfiction</v>
      </c>
      <c r="S726" s="6">
        <f t="shared" si="81"/>
        <v>0.94812278460952915</v>
      </c>
      <c r="T726" s="10">
        <f t="shared" si="82"/>
        <v>51.62944055944056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1">
        <f t="shared" si="79"/>
        <v>42351.417962962958</v>
      </c>
      <c r="L727" s="11">
        <f t="shared" si="80"/>
        <v>42321.417962962958</v>
      </c>
      <c r="M727" t="b">
        <v>0</v>
      </c>
      <c r="N727">
        <v>140</v>
      </c>
      <c r="O727" t="b">
        <v>1</v>
      </c>
      <c r="P727" s="8" t="s">
        <v>8272</v>
      </c>
      <c r="Q727" s="13" t="str">
        <f t="shared" si="78"/>
        <v>publishing</v>
      </c>
      <c r="R727" s="13" t="str">
        <f t="shared" si="83"/>
        <v>nonfiction</v>
      </c>
      <c r="S727" s="6">
        <f t="shared" si="81"/>
        <v>0.99651220727453915</v>
      </c>
      <c r="T727" s="10">
        <f t="shared" si="82"/>
        <v>143.35714285714286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1">
        <f t="shared" si="79"/>
        <v>41375.834340277775</v>
      </c>
      <c r="L728" s="11">
        <f t="shared" si="80"/>
        <v>41345.834340277775</v>
      </c>
      <c r="M728" t="b">
        <v>0</v>
      </c>
      <c r="N728">
        <v>35</v>
      </c>
      <c r="O728" t="b">
        <v>1</v>
      </c>
      <c r="P728" s="8" t="s">
        <v>8272</v>
      </c>
      <c r="Q728" s="13" t="str">
        <f t="shared" si="78"/>
        <v>publishing</v>
      </c>
      <c r="R728" s="13" t="str">
        <f t="shared" si="83"/>
        <v>nonfiction</v>
      </c>
      <c r="S728" s="6">
        <f t="shared" si="81"/>
        <v>0.98619329388560162</v>
      </c>
      <c r="T728" s="10">
        <f t="shared" si="82"/>
        <v>72.428571428571431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1">
        <f t="shared" si="79"/>
        <v>41288.680555555555</v>
      </c>
      <c r="L729" s="11">
        <f t="shared" si="80"/>
        <v>41246.811909722222</v>
      </c>
      <c r="M729" t="b">
        <v>0</v>
      </c>
      <c r="N729">
        <v>149</v>
      </c>
      <c r="O729" t="b">
        <v>1</v>
      </c>
      <c r="P729" s="8" t="s">
        <v>8272</v>
      </c>
      <c r="Q729" s="13" t="str">
        <f t="shared" si="78"/>
        <v>publishing</v>
      </c>
      <c r="R729" s="13" t="str">
        <f t="shared" si="83"/>
        <v>nonfiction</v>
      </c>
      <c r="S729" s="6">
        <f t="shared" si="81"/>
        <v>0.64302774205401436</v>
      </c>
      <c r="T729" s="10">
        <f t="shared" si="82"/>
        <v>36.530201342281877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1">
        <f t="shared" si="79"/>
        <v>40776.629131944443</v>
      </c>
      <c r="L730" s="11">
        <f t="shared" si="80"/>
        <v>40731.629131944443</v>
      </c>
      <c r="M730" t="b">
        <v>0</v>
      </c>
      <c r="N730">
        <v>130</v>
      </c>
      <c r="O730" t="b">
        <v>1</v>
      </c>
      <c r="P730" s="8" t="s">
        <v>8272</v>
      </c>
      <c r="Q730" s="13" t="str">
        <f t="shared" si="78"/>
        <v>publishing</v>
      </c>
      <c r="R730" s="13" t="str">
        <f t="shared" si="83"/>
        <v>nonfiction</v>
      </c>
      <c r="S730" s="6">
        <f t="shared" si="81"/>
        <v>0.94727469071481352</v>
      </c>
      <c r="T730" s="10">
        <f t="shared" si="82"/>
        <v>60.903461538461535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1">
        <f t="shared" si="79"/>
        <v>41170.97755787037</v>
      </c>
      <c r="L731" s="11">
        <f t="shared" si="80"/>
        <v>41110.97755787037</v>
      </c>
      <c r="M731" t="b">
        <v>0</v>
      </c>
      <c r="N731">
        <v>120</v>
      </c>
      <c r="O731" t="b">
        <v>1</v>
      </c>
      <c r="P731" s="8" t="s">
        <v>8272</v>
      </c>
      <c r="Q731" s="13" t="str">
        <f t="shared" si="78"/>
        <v>publishing</v>
      </c>
      <c r="R731" s="13" t="str">
        <f t="shared" si="83"/>
        <v>nonfiction</v>
      </c>
      <c r="S731" s="6">
        <f t="shared" si="81"/>
        <v>0.76540375047837739</v>
      </c>
      <c r="T731" s="10">
        <f t="shared" si="82"/>
        <v>43.55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1">
        <f t="shared" si="79"/>
        <v>40884.536932870367</v>
      </c>
      <c r="L732" s="11">
        <f t="shared" si="80"/>
        <v>40854.536932870367</v>
      </c>
      <c r="M732" t="b">
        <v>0</v>
      </c>
      <c r="N732">
        <v>265</v>
      </c>
      <c r="O732" t="b">
        <v>1</v>
      </c>
      <c r="P732" s="8" t="s">
        <v>8272</v>
      </c>
      <c r="Q732" s="13" t="str">
        <f t="shared" si="78"/>
        <v>publishing</v>
      </c>
      <c r="R732" s="13" t="str">
        <f t="shared" si="83"/>
        <v>nonfiction</v>
      </c>
      <c r="S732" s="6">
        <f t="shared" si="81"/>
        <v>0.7564868749527196</v>
      </c>
      <c r="T732" s="10">
        <f t="shared" si="82"/>
        <v>99.766037735849054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1">
        <f t="shared" si="79"/>
        <v>40930.041666666664</v>
      </c>
      <c r="L733" s="11">
        <f t="shared" si="80"/>
        <v>40879.587349537032</v>
      </c>
      <c r="M733" t="b">
        <v>0</v>
      </c>
      <c r="N733">
        <v>71</v>
      </c>
      <c r="O733" t="b">
        <v>1</v>
      </c>
      <c r="P733" s="8" t="s">
        <v>8272</v>
      </c>
      <c r="Q733" s="13" t="str">
        <f t="shared" si="78"/>
        <v>publishing</v>
      </c>
      <c r="R733" s="13" t="str">
        <f t="shared" si="83"/>
        <v>nonfiction</v>
      </c>
      <c r="S733" s="6">
        <f t="shared" si="81"/>
        <v>0.79365079365079361</v>
      </c>
      <c r="T733" s="10">
        <f t="shared" si="82"/>
        <v>88.732394366197184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1">
        <f t="shared" si="79"/>
        <v>41546.21598379629</v>
      </c>
      <c r="L734" s="11">
        <f t="shared" si="80"/>
        <v>41486.21598379629</v>
      </c>
      <c r="M734" t="b">
        <v>0</v>
      </c>
      <c r="N734">
        <v>13</v>
      </c>
      <c r="O734" t="b">
        <v>1</v>
      </c>
      <c r="P734" s="8" t="s">
        <v>8272</v>
      </c>
      <c r="Q734" s="13" t="str">
        <f t="shared" si="78"/>
        <v>publishing</v>
      </c>
      <c r="R734" s="13" t="str">
        <f t="shared" si="83"/>
        <v>nonfiction</v>
      </c>
      <c r="S734" s="6">
        <f t="shared" si="81"/>
        <v>0.625</v>
      </c>
      <c r="T734" s="10">
        <f t="shared" si="82"/>
        <v>4.9230769230769234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1">
        <f t="shared" si="79"/>
        <v>41628.211712962962</v>
      </c>
      <c r="L735" s="11">
        <f t="shared" si="80"/>
        <v>41598.211712962962</v>
      </c>
      <c r="M735" t="b">
        <v>0</v>
      </c>
      <c r="N735">
        <v>169</v>
      </c>
      <c r="O735" t="b">
        <v>1</v>
      </c>
      <c r="P735" s="8" t="s">
        <v>8272</v>
      </c>
      <c r="Q735" s="13" t="str">
        <f t="shared" si="78"/>
        <v>publishing</v>
      </c>
      <c r="R735" s="13" t="str">
        <f t="shared" si="83"/>
        <v>nonfiction</v>
      </c>
      <c r="S735" s="6">
        <f t="shared" si="81"/>
        <v>0.83001328021248344</v>
      </c>
      <c r="T735" s="10">
        <f t="shared" si="82"/>
        <v>17.822485207100591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1">
        <f t="shared" si="79"/>
        <v>42132.999999999993</v>
      </c>
      <c r="L736" s="11">
        <f t="shared" si="80"/>
        <v>42101.956249999996</v>
      </c>
      <c r="M736" t="b">
        <v>0</v>
      </c>
      <c r="N736">
        <v>57</v>
      </c>
      <c r="O736" t="b">
        <v>1</v>
      </c>
      <c r="P736" s="8" t="s">
        <v>8272</v>
      </c>
      <c r="Q736" s="13" t="str">
        <f t="shared" si="78"/>
        <v>publishing</v>
      </c>
      <c r="R736" s="13" t="str">
        <f t="shared" si="83"/>
        <v>nonfiction</v>
      </c>
      <c r="S736" s="6">
        <f t="shared" si="81"/>
        <v>0.79662605435801315</v>
      </c>
      <c r="T736" s="10">
        <f t="shared" si="82"/>
        <v>187.19298245614036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1">
        <f t="shared" si="79"/>
        <v>41976.818749999999</v>
      </c>
      <c r="L737" s="11">
        <f t="shared" si="80"/>
        <v>41945.821134259255</v>
      </c>
      <c r="M737" t="b">
        <v>0</v>
      </c>
      <c r="N737">
        <v>229</v>
      </c>
      <c r="O737" t="b">
        <v>1</v>
      </c>
      <c r="P737" s="8" t="s">
        <v>8272</v>
      </c>
      <c r="Q737" s="13" t="str">
        <f t="shared" si="78"/>
        <v>publishing</v>
      </c>
      <c r="R737" s="13" t="str">
        <f t="shared" si="83"/>
        <v>nonfiction</v>
      </c>
      <c r="S737" s="6">
        <f t="shared" si="81"/>
        <v>0.87407710475907086</v>
      </c>
      <c r="T737" s="10">
        <f t="shared" si="82"/>
        <v>234.80786026200875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1">
        <f t="shared" si="79"/>
        <v>41598.999305555553</v>
      </c>
      <c r="L738" s="11">
        <f t="shared" si="80"/>
        <v>41579.525925925926</v>
      </c>
      <c r="M738" t="b">
        <v>0</v>
      </c>
      <c r="N738">
        <v>108</v>
      </c>
      <c r="O738" t="b">
        <v>1</v>
      </c>
      <c r="P738" s="8" t="s">
        <v>8272</v>
      </c>
      <c r="Q738" s="13" t="str">
        <f t="shared" si="78"/>
        <v>publishing</v>
      </c>
      <c r="R738" s="13" t="str">
        <f t="shared" si="83"/>
        <v>nonfiction</v>
      </c>
      <c r="S738" s="6">
        <f t="shared" si="81"/>
        <v>0.31732040546496254</v>
      </c>
      <c r="T738" s="10">
        <f t="shared" si="82"/>
        <v>105.04629629629629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1">
        <f t="shared" si="79"/>
        <v>41684.625</v>
      </c>
      <c r="L739" s="11">
        <f t="shared" si="80"/>
        <v>41667.066979166666</v>
      </c>
      <c r="M739" t="b">
        <v>0</v>
      </c>
      <c r="N739">
        <v>108</v>
      </c>
      <c r="O739" t="b">
        <v>1</v>
      </c>
      <c r="P739" s="8" t="s">
        <v>8272</v>
      </c>
      <c r="Q739" s="13" t="str">
        <f t="shared" si="78"/>
        <v>publishing</v>
      </c>
      <c r="R739" s="13" t="str">
        <f t="shared" si="83"/>
        <v>nonfiction</v>
      </c>
      <c r="S739" s="6">
        <f t="shared" si="81"/>
        <v>0.81699346405228757</v>
      </c>
      <c r="T739" s="10">
        <f t="shared" si="82"/>
        <v>56.666666666666664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1">
        <f t="shared" si="79"/>
        <v>41973.999305555553</v>
      </c>
      <c r="L740" s="11">
        <f t="shared" si="80"/>
        <v>41943.39576388889</v>
      </c>
      <c r="M740" t="b">
        <v>0</v>
      </c>
      <c r="N740">
        <v>41</v>
      </c>
      <c r="O740" t="b">
        <v>1</v>
      </c>
      <c r="P740" s="8" t="s">
        <v>8272</v>
      </c>
      <c r="Q740" s="13" t="str">
        <f t="shared" si="78"/>
        <v>publishing</v>
      </c>
      <c r="R740" s="13" t="str">
        <f t="shared" si="83"/>
        <v>nonfiction</v>
      </c>
      <c r="S740" s="6">
        <f t="shared" si="81"/>
        <v>0.93691442848219864</v>
      </c>
      <c r="T740" s="10">
        <f t="shared" si="82"/>
        <v>39.048780487804876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1">
        <f t="shared" si="79"/>
        <v>41862.294317129628</v>
      </c>
      <c r="L741" s="11">
        <f t="shared" si="80"/>
        <v>41829.294317129628</v>
      </c>
      <c r="M741" t="b">
        <v>0</v>
      </c>
      <c r="N741">
        <v>139</v>
      </c>
      <c r="O741" t="b">
        <v>1</v>
      </c>
      <c r="P741" s="8" t="s">
        <v>8272</v>
      </c>
      <c r="Q741" s="13" t="str">
        <f t="shared" si="78"/>
        <v>publishing</v>
      </c>
      <c r="R741" s="13" t="str">
        <f t="shared" si="83"/>
        <v>nonfiction</v>
      </c>
      <c r="S741" s="6">
        <f t="shared" si="81"/>
        <v>0.63157894736842102</v>
      </c>
      <c r="T741" s="10">
        <f t="shared" si="82"/>
        <v>68.345323741007192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1">
        <f t="shared" si="79"/>
        <v>42175.93844907407</v>
      </c>
      <c r="L742" s="11">
        <f t="shared" si="80"/>
        <v>42161.93844907407</v>
      </c>
      <c r="M742" t="b">
        <v>0</v>
      </c>
      <c r="N742">
        <v>19</v>
      </c>
      <c r="O742" t="b">
        <v>1</v>
      </c>
      <c r="P742" s="8" t="s">
        <v>8272</v>
      </c>
      <c r="Q742" s="13" t="str">
        <f t="shared" si="78"/>
        <v>publishing</v>
      </c>
      <c r="R742" s="13" t="str">
        <f t="shared" si="83"/>
        <v>nonfiction</v>
      </c>
      <c r="S742" s="6">
        <f t="shared" si="81"/>
        <v>0.93109869646182497</v>
      </c>
      <c r="T742" s="10">
        <f t="shared" si="82"/>
        <v>169.57894736842104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1">
        <f t="shared" si="79"/>
        <v>41436.439884259256</v>
      </c>
      <c r="L743" s="11">
        <f t="shared" si="80"/>
        <v>41401.439884259256</v>
      </c>
      <c r="M743" t="b">
        <v>0</v>
      </c>
      <c r="N743">
        <v>94</v>
      </c>
      <c r="O743" t="b">
        <v>1</v>
      </c>
      <c r="P743" s="8" t="s">
        <v>8272</v>
      </c>
      <c r="Q743" s="13" t="str">
        <f t="shared" si="78"/>
        <v>publishing</v>
      </c>
      <c r="R743" s="13" t="str">
        <f t="shared" si="83"/>
        <v>nonfiction</v>
      </c>
      <c r="S743" s="6">
        <f t="shared" si="81"/>
        <v>0.97789947193428517</v>
      </c>
      <c r="T743" s="10">
        <f t="shared" si="82"/>
        <v>141.42340425531913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1">
        <f t="shared" si="79"/>
        <v>41719.667962962958</v>
      </c>
      <c r="L744" s="11">
        <f t="shared" si="80"/>
        <v>41689.709629629629</v>
      </c>
      <c r="M744" t="b">
        <v>0</v>
      </c>
      <c r="N744">
        <v>23</v>
      </c>
      <c r="O744" t="b">
        <v>1</v>
      </c>
      <c r="P744" s="8" t="s">
        <v>8272</v>
      </c>
      <c r="Q744" s="13" t="str">
        <f t="shared" si="78"/>
        <v>publishing</v>
      </c>
      <c r="R744" s="13" t="str">
        <f t="shared" si="83"/>
        <v>nonfiction</v>
      </c>
      <c r="S744" s="6">
        <f t="shared" si="81"/>
        <v>0.90322580645161288</v>
      </c>
      <c r="T744" s="10">
        <f t="shared" si="82"/>
        <v>67.391304347826093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1">
        <f t="shared" si="79"/>
        <v>41015.666666666664</v>
      </c>
      <c r="L745" s="11">
        <f t="shared" si="80"/>
        <v>40990.500983796293</v>
      </c>
      <c r="M745" t="b">
        <v>0</v>
      </c>
      <c r="N745">
        <v>15</v>
      </c>
      <c r="O745" t="b">
        <v>1</v>
      </c>
      <c r="P745" s="8" t="s">
        <v>8272</v>
      </c>
      <c r="Q745" s="13" t="str">
        <f t="shared" si="78"/>
        <v>publishing</v>
      </c>
      <c r="R745" s="13" t="str">
        <f t="shared" si="83"/>
        <v>nonfiction</v>
      </c>
      <c r="S745" s="6">
        <f t="shared" si="81"/>
        <v>0.67567567567567566</v>
      </c>
      <c r="T745" s="10">
        <f t="shared" si="82"/>
        <v>54.266666666666666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1">
        <f t="shared" si="79"/>
        <v>41256.748877314814</v>
      </c>
      <c r="L746" s="11">
        <f t="shared" si="80"/>
        <v>41226.748877314814</v>
      </c>
      <c r="M746" t="b">
        <v>0</v>
      </c>
      <c r="N746">
        <v>62</v>
      </c>
      <c r="O746" t="b">
        <v>1</v>
      </c>
      <c r="P746" s="8" t="s">
        <v>8272</v>
      </c>
      <c r="Q746" s="13" t="str">
        <f t="shared" si="78"/>
        <v>publishing</v>
      </c>
      <c r="R746" s="13" t="str">
        <f t="shared" si="83"/>
        <v>nonfiction</v>
      </c>
      <c r="S746" s="6">
        <f t="shared" si="81"/>
        <v>0.97732603596559808</v>
      </c>
      <c r="T746" s="10">
        <f t="shared" si="82"/>
        <v>82.516129032258064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1">
        <f t="shared" si="79"/>
        <v>41397.363946759258</v>
      </c>
      <c r="L747" s="11">
        <f t="shared" si="80"/>
        <v>41367.363946759258</v>
      </c>
      <c r="M747" t="b">
        <v>0</v>
      </c>
      <c r="N747">
        <v>74</v>
      </c>
      <c r="O747" t="b">
        <v>1</v>
      </c>
      <c r="P747" s="8" t="s">
        <v>8272</v>
      </c>
      <c r="Q747" s="13" t="str">
        <f t="shared" si="78"/>
        <v>publishing</v>
      </c>
      <c r="R747" s="13" t="str">
        <f t="shared" si="83"/>
        <v>nonfiction</v>
      </c>
      <c r="S747" s="6">
        <f t="shared" si="81"/>
        <v>0.55835010060362178</v>
      </c>
      <c r="T747" s="10">
        <f t="shared" si="82"/>
        <v>53.729729729729726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1">
        <f t="shared" si="79"/>
        <v>41174.957638888889</v>
      </c>
      <c r="L748" s="11">
        <f t="shared" si="80"/>
        <v>41156.834594907406</v>
      </c>
      <c r="M748" t="b">
        <v>0</v>
      </c>
      <c r="N748">
        <v>97</v>
      </c>
      <c r="O748" t="b">
        <v>1</v>
      </c>
      <c r="P748" s="8" t="s">
        <v>8272</v>
      </c>
      <c r="Q748" s="13" t="str">
        <f t="shared" si="78"/>
        <v>publishing</v>
      </c>
      <c r="R748" s="13" t="str">
        <f t="shared" si="83"/>
        <v>nonfiction</v>
      </c>
      <c r="S748" s="6">
        <f t="shared" si="81"/>
        <v>0.90024110910186861</v>
      </c>
      <c r="T748" s="10">
        <f t="shared" si="82"/>
        <v>34.206185567010309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1">
        <f t="shared" si="79"/>
        <v>42019.245833333327</v>
      </c>
      <c r="L749" s="11">
        <f t="shared" si="80"/>
        <v>41988.340497685182</v>
      </c>
      <c r="M749" t="b">
        <v>0</v>
      </c>
      <c r="N749">
        <v>55</v>
      </c>
      <c r="O749" t="b">
        <v>1</v>
      </c>
      <c r="P749" s="8" t="s">
        <v>8272</v>
      </c>
      <c r="Q749" s="13" t="str">
        <f t="shared" si="78"/>
        <v>publishing</v>
      </c>
      <c r="R749" s="13" t="str">
        <f t="shared" si="83"/>
        <v>nonfiction</v>
      </c>
      <c r="S749" s="6">
        <f t="shared" si="81"/>
        <v>0.99957161216621448</v>
      </c>
      <c r="T749" s="10">
        <f t="shared" si="82"/>
        <v>127.32727272727273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1">
        <f t="shared" si="79"/>
        <v>41861.638495370367</v>
      </c>
      <c r="L750" s="11">
        <f t="shared" si="80"/>
        <v>41831.638495370367</v>
      </c>
      <c r="M750" t="b">
        <v>0</v>
      </c>
      <c r="N750">
        <v>44</v>
      </c>
      <c r="O750" t="b">
        <v>1</v>
      </c>
      <c r="P750" s="8" t="s">
        <v>8272</v>
      </c>
      <c r="Q750" s="13" t="str">
        <f t="shared" si="78"/>
        <v>publishing</v>
      </c>
      <c r="R750" s="13" t="str">
        <f t="shared" si="83"/>
        <v>nonfiction</v>
      </c>
      <c r="S750" s="6">
        <f t="shared" si="81"/>
        <v>0.99750623441396513</v>
      </c>
      <c r="T750" s="10">
        <f t="shared" si="82"/>
        <v>45.56818181818182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1">
        <f t="shared" si="79"/>
        <v>42763.732986111114</v>
      </c>
      <c r="L751" s="11">
        <f t="shared" si="80"/>
        <v>42733.732986111114</v>
      </c>
      <c r="M751" t="b">
        <v>0</v>
      </c>
      <c r="N751">
        <v>110</v>
      </c>
      <c r="O751" t="b">
        <v>1</v>
      </c>
      <c r="P751" s="8" t="s">
        <v>8272</v>
      </c>
      <c r="Q751" s="13" t="str">
        <f t="shared" si="78"/>
        <v>publishing</v>
      </c>
      <c r="R751" s="13" t="str">
        <f t="shared" si="83"/>
        <v>nonfiction</v>
      </c>
      <c r="S751" s="6">
        <f t="shared" si="81"/>
        <v>0.94732853353543012</v>
      </c>
      <c r="T751" s="10">
        <f t="shared" si="82"/>
        <v>95.963636363636368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1">
        <f t="shared" si="79"/>
        <v>41329.669814814813</v>
      </c>
      <c r="L752" s="11">
        <f t="shared" si="80"/>
        <v>41299.669814814813</v>
      </c>
      <c r="M752" t="b">
        <v>0</v>
      </c>
      <c r="N752">
        <v>59</v>
      </c>
      <c r="O752" t="b">
        <v>1</v>
      </c>
      <c r="P752" s="8" t="s">
        <v>8272</v>
      </c>
      <c r="Q752" s="13" t="str">
        <f t="shared" si="78"/>
        <v>publishing</v>
      </c>
      <c r="R752" s="13" t="str">
        <f t="shared" si="83"/>
        <v>nonfiction</v>
      </c>
      <c r="S752" s="6">
        <f t="shared" si="81"/>
        <v>0.97477516999341962</v>
      </c>
      <c r="T752" s="10">
        <f t="shared" si="82"/>
        <v>77.271186440677965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1">
        <f t="shared" si="79"/>
        <v>40759.422164351847</v>
      </c>
      <c r="L753" s="11">
        <f t="shared" si="80"/>
        <v>40713.422164351847</v>
      </c>
      <c r="M753" t="b">
        <v>0</v>
      </c>
      <c r="N753">
        <v>62</v>
      </c>
      <c r="O753" t="b">
        <v>1</v>
      </c>
      <c r="P753" s="8" t="s">
        <v>8272</v>
      </c>
      <c r="Q753" s="13" t="str">
        <f t="shared" si="78"/>
        <v>publishing</v>
      </c>
      <c r="R753" s="13" t="str">
        <f t="shared" si="83"/>
        <v>nonfiction</v>
      </c>
      <c r="S753" s="6">
        <f t="shared" si="81"/>
        <v>0.84388185654008441</v>
      </c>
      <c r="T753" s="10">
        <f t="shared" si="82"/>
        <v>57.338709677419352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1">
        <f t="shared" si="79"/>
        <v>42659.249999999993</v>
      </c>
      <c r="L754" s="11">
        <f t="shared" si="80"/>
        <v>42639.213159722225</v>
      </c>
      <c r="M754" t="b">
        <v>0</v>
      </c>
      <c r="N754">
        <v>105</v>
      </c>
      <c r="O754" t="b">
        <v>1</v>
      </c>
      <c r="P754" s="8" t="s">
        <v>8272</v>
      </c>
      <c r="Q754" s="13" t="str">
        <f t="shared" si="78"/>
        <v>publishing</v>
      </c>
      <c r="R754" s="13" t="str">
        <f t="shared" si="83"/>
        <v>nonfiction</v>
      </c>
      <c r="S754" s="6">
        <f t="shared" si="81"/>
        <v>0.89525514771709935</v>
      </c>
      <c r="T754" s="10">
        <f t="shared" si="82"/>
        <v>53.19047619047619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1">
        <f t="shared" si="79"/>
        <v>42049.381840277776</v>
      </c>
      <c r="L755" s="11">
        <f t="shared" si="80"/>
        <v>42019.381840277776</v>
      </c>
      <c r="M755" t="b">
        <v>0</v>
      </c>
      <c r="N755">
        <v>26</v>
      </c>
      <c r="O755" t="b">
        <v>1</v>
      </c>
      <c r="P755" s="8" t="s">
        <v>8272</v>
      </c>
      <c r="Q755" s="13" t="str">
        <f t="shared" si="78"/>
        <v>publishing</v>
      </c>
      <c r="R755" s="13" t="str">
        <f t="shared" si="83"/>
        <v>nonfiction</v>
      </c>
      <c r="S755" s="6">
        <f t="shared" si="81"/>
        <v>0.78125</v>
      </c>
      <c r="T755" s="10">
        <f t="shared" si="82"/>
        <v>492.30769230769232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1">
        <f t="shared" si="79"/>
        <v>41279.54075231481</v>
      </c>
      <c r="L756" s="11">
        <f t="shared" si="80"/>
        <v>41249.54075231481</v>
      </c>
      <c r="M756" t="b">
        <v>0</v>
      </c>
      <c r="N756">
        <v>49</v>
      </c>
      <c r="O756" t="b">
        <v>1</v>
      </c>
      <c r="P756" s="8" t="s">
        <v>8272</v>
      </c>
      <c r="Q756" s="13" t="str">
        <f t="shared" si="78"/>
        <v>publishing</v>
      </c>
      <c r="R756" s="13" t="str">
        <f t="shared" si="83"/>
        <v>nonfiction</v>
      </c>
      <c r="S756" s="6">
        <f t="shared" si="81"/>
        <v>0.96385542168674698</v>
      </c>
      <c r="T756" s="10">
        <f t="shared" si="82"/>
        <v>42.346938775510203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1">
        <f t="shared" si="79"/>
        <v>41413.820138888885</v>
      </c>
      <c r="L757" s="11">
        <f t="shared" si="80"/>
        <v>41383.396724537037</v>
      </c>
      <c r="M757" t="b">
        <v>0</v>
      </c>
      <c r="N757">
        <v>68</v>
      </c>
      <c r="O757" t="b">
        <v>1</v>
      </c>
      <c r="P757" s="8" t="s">
        <v>8272</v>
      </c>
      <c r="Q757" s="13" t="str">
        <f t="shared" si="78"/>
        <v>publishing</v>
      </c>
      <c r="R757" s="13" t="str">
        <f t="shared" si="83"/>
        <v>nonfiction</v>
      </c>
      <c r="S757" s="6">
        <f t="shared" si="81"/>
        <v>0.9812810820782748</v>
      </c>
      <c r="T757" s="10">
        <f t="shared" si="82"/>
        <v>37.466029411764708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1">
        <f t="shared" si="79"/>
        <v>40651.516886574071</v>
      </c>
      <c r="L758" s="11">
        <f t="shared" si="80"/>
        <v>40590.558553240735</v>
      </c>
      <c r="M758" t="b">
        <v>0</v>
      </c>
      <c r="N758">
        <v>22</v>
      </c>
      <c r="O758" t="b">
        <v>1</v>
      </c>
      <c r="P758" s="8" t="s">
        <v>8272</v>
      </c>
      <c r="Q758" s="13" t="str">
        <f t="shared" si="78"/>
        <v>publishing</v>
      </c>
      <c r="R758" s="13" t="str">
        <f t="shared" si="83"/>
        <v>nonfiction</v>
      </c>
      <c r="S758" s="6">
        <f t="shared" si="81"/>
        <v>0.84951456310679607</v>
      </c>
      <c r="T758" s="10">
        <f t="shared" si="82"/>
        <v>37.454545454545453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1">
        <f t="shared" si="79"/>
        <v>41248.846226851849</v>
      </c>
      <c r="L759" s="11">
        <f t="shared" si="80"/>
        <v>41234.846226851849</v>
      </c>
      <c r="M759" t="b">
        <v>0</v>
      </c>
      <c r="N759">
        <v>18</v>
      </c>
      <c r="O759" t="b">
        <v>1</v>
      </c>
      <c r="P759" s="8" t="s">
        <v>8272</v>
      </c>
      <c r="Q759" s="13" t="str">
        <f t="shared" si="78"/>
        <v>publishing</v>
      </c>
      <c r="R759" s="13" t="str">
        <f t="shared" si="83"/>
        <v>nonfiction</v>
      </c>
      <c r="S759" s="6">
        <f t="shared" si="81"/>
        <v>0.42016806722689076</v>
      </c>
      <c r="T759" s="10">
        <f t="shared" si="82"/>
        <v>33.055555555555557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1">
        <f t="shared" si="79"/>
        <v>40459.628101851849</v>
      </c>
      <c r="L760" s="11">
        <f t="shared" si="80"/>
        <v>40429.628101851849</v>
      </c>
      <c r="M760" t="b">
        <v>0</v>
      </c>
      <c r="N760">
        <v>19</v>
      </c>
      <c r="O760" t="b">
        <v>1</v>
      </c>
      <c r="P760" s="8" t="s">
        <v>8272</v>
      </c>
      <c r="Q760" s="13" t="str">
        <f t="shared" si="78"/>
        <v>publishing</v>
      </c>
      <c r="R760" s="13" t="str">
        <f t="shared" si="83"/>
        <v>nonfiction</v>
      </c>
      <c r="S760" s="6">
        <f t="shared" si="81"/>
        <v>0.98039215686274506</v>
      </c>
      <c r="T760" s="10">
        <f t="shared" si="82"/>
        <v>134.21052631578948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1">
        <f t="shared" si="79"/>
        <v>41829.121979166666</v>
      </c>
      <c r="L761" s="11">
        <f t="shared" si="80"/>
        <v>41789.121979166666</v>
      </c>
      <c r="M761" t="b">
        <v>0</v>
      </c>
      <c r="N761">
        <v>99</v>
      </c>
      <c r="O761" t="b">
        <v>1</v>
      </c>
      <c r="P761" s="8" t="s">
        <v>8272</v>
      </c>
      <c r="Q761" s="13" t="str">
        <f t="shared" si="78"/>
        <v>publishing</v>
      </c>
      <c r="R761" s="13" t="str">
        <f t="shared" si="83"/>
        <v>nonfiction</v>
      </c>
      <c r="S761" s="6">
        <f t="shared" si="81"/>
        <v>0.98116169544740972</v>
      </c>
      <c r="T761" s="10">
        <f t="shared" si="82"/>
        <v>51.474747474747474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1">
        <f t="shared" si="79"/>
        <v>42700.597372685188</v>
      </c>
      <c r="L762" s="11">
        <f t="shared" si="80"/>
        <v>42670.555706018517</v>
      </c>
      <c r="M762" t="b">
        <v>0</v>
      </c>
      <c r="N762">
        <v>0</v>
      </c>
      <c r="O762" t="b">
        <v>0</v>
      </c>
      <c r="P762" s="8" t="s">
        <v>8273</v>
      </c>
      <c r="Q762" s="13" t="str">
        <f t="shared" si="78"/>
        <v>publishing</v>
      </c>
      <c r="R762" s="13" t="str">
        <f t="shared" ref="R762:R781" si="84">RIGHT(P762,7)</f>
        <v>fiction</v>
      </c>
      <c r="S762" s="6" t="str">
        <f t="shared" si="81"/>
        <v>N/A</v>
      </c>
      <c r="T762" s="10" t="str">
        <f t="shared" si="82"/>
        <v>N/A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1">
        <f t="shared" si="79"/>
        <v>41672.543124999997</v>
      </c>
      <c r="L763" s="11">
        <f t="shared" si="80"/>
        <v>41642.543124999997</v>
      </c>
      <c r="M763" t="b">
        <v>0</v>
      </c>
      <c r="N763">
        <v>6</v>
      </c>
      <c r="O763" t="b">
        <v>0</v>
      </c>
      <c r="P763" s="8" t="s">
        <v>8273</v>
      </c>
      <c r="Q763" s="13" t="str">
        <f t="shared" si="78"/>
        <v>publishing</v>
      </c>
      <c r="R763" s="13" t="str">
        <f t="shared" si="84"/>
        <v>fiction</v>
      </c>
      <c r="S763" s="6">
        <f t="shared" si="81"/>
        <v>21.276595744680851</v>
      </c>
      <c r="T763" s="10">
        <f t="shared" si="82"/>
        <v>39.166666666666664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1">
        <f t="shared" si="79"/>
        <v>42708.041666666664</v>
      </c>
      <c r="L764" s="11">
        <f t="shared" si="80"/>
        <v>42690.65011574074</v>
      </c>
      <c r="M764" t="b">
        <v>0</v>
      </c>
      <c r="N764">
        <v>0</v>
      </c>
      <c r="O764" t="b">
        <v>0</v>
      </c>
      <c r="P764" s="8" t="s">
        <v>8273</v>
      </c>
      <c r="Q764" s="13" t="str">
        <f t="shared" si="78"/>
        <v>publishing</v>
      </c>
      <c r="R764" s="13" t="str">
        <f t="shared" si="84"/>
        <v>fiction</v>
      </c>
      <c r="S764" s="6" t="str">
        <f t="shared" si="81"/>
        <v>N/A</v>
      </c>
      <c r="T764" s="10" t="str">
        <f t="shared" si="82"/>
        <v>N/A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1">
        <f t="shared" si="79"/>
        <v>41501.238518518519</v>
      </c>
      <c r="L765" s="11">
        <f t="shared" si="80"/>
        <v>41471.238518518519</v>
      </c>
      <c r="M765" t="b">
        <v>0</v>
      </c>
      <c r="N765">
        <v>1</v>
      </c>
      <c r="O765" t="b">
        <v>0</v>
      </c>
      <c r="P765" s="8" t="s">
        <v>8273</v>
      </c>
      <c r="Q765" s="13" t="str">
        <f t="shared" si="78"/>
        <v>publishing</v>
      </c>
      <c r="R765" s="13" t="str">
        <f t="shared" si="84"/>
        <v>fiction</v>
      </c>
      <c r="S765" s="6">
        <f t="shared" si="81"/>
        <v>858</v>
      </c>
      <c r="T765" s="10">
        <f t="shared" si="82"/>
        <v>5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1">
        <f t="shared" si="79"/>
        <v>42256.964826388888</v>
      </c>
      <c r="L766" s="11">
        <f t="shared" si="80"/>
        <v>42226.964826388888</v>
      </c>
      <c r="M766" t="b">
        <v>0</v>
      </c>
      <c r="N766">
        <v>0</v>
      </c>
      <c r="O766" t="b">
        <v>0</v>
      </c>
      <c r="P766" s="8" t="s">
        <v>8273</v>
      </c>
      <c r="Q766" s="13" t="str">
        <f t="shared" si="78"/>
        <v>publishing</v>
      </c>
      <c r="R766" s="13" t="str">
        <f t="shared" si="84"/>
        <v>fiction</v>
      </c>
      <c r="S766" s="6" t="str">
        <f t="shared" si="81"/>
        <v>N/A</v>
      </c>
      <c r="T766" s="10" t="str">
        <f t="shared" si="82"/>
        <v>N/A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1">
        <f t="shared" si="79"/>
        <v>41931.334305555552</v>
      </c>
      <c r="L767" s="11">
        <f t="shared" si="80"/>
        <v>41901.334305555552</v>
      </c>
      <c r="M767" t="b">
        <v>0</v>
      </c>
      <c r="N767">
        <v>44</v>
      </c>
      <c r="O767" t="b">
        <v>0</v>
      </c>
      <c r="P767" s="8" t="s">
        <v>8273</v>
      </c>
      <c r="Q767" s="13" t="str">
        <f t="shared" si="78"/>
        <v>publishing</v>
      </c>
      <c r="R767" s="13" t="str">
        <f t="shared" si="84"/>
        <v>fiction</v>
      </c>
      <c r="S767" s="6">
        <f t="shared" si="81"/>
        <v>2.7766759222530744</v>
      </c>
      <c r="T767" s="10">
        <f t="shared" si="82"/>
        <v>57.295454545454547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1">
        <f t="shared" si="79"/>
        <v>42051.57503472222</v>
      </c>
      <c r="L768" s="11">
        <f t="shared" si="80"/>
        <v>42021.57503472222</v>
      </c>
      <c r="M768" t="b">
        <v>0</v>
      </c>
      <c r="N768">
        <v>0</v>
      </c>
      <c r="O768" t="b">
        <v>0</v>
      </c>
      <c r="P768" s="8" t="s">
        <v>8273</v>
      </c>
      <c r="Q768" s="13" t="str">
        <f t="shared" si="78"/>
        <v>publishing</v>
      </c>
      <c r="R768" s="13" t="str">
        <f t="shared" si="84"/>
        <v>fiction</v>
      </c>
      <c r="S768" s="6" t="str">
        <f t="shared" si="81"/>
        <v>N/A</v>
      </c>
      <c r="T768" s="10" t="str">
        <f t="shared" si="82"/>
        <v>N/A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1">
        <f t="shared" si="79"/>
        <v>42144.935300925928</v>
      </c>
      <c r="L769" s="11">
        <f t="shared" si="80"/>
        <v>42114.935300925928</v>
      </c>
      <c r="M769" t="b">
        <v>0</v>
      </c>
      <c r="N769">
        <v>3</v>
      </c>
      <c r="O769" t="b">
        <v>0</v>
      </c>
      <c r="P769" s="8" t="s">
        <v>8273</v>
      </c>
      <c r="Q769" s="13" t="str">
        <f t="shared" si="78"/>
        <v>publishing</v>
      </c>
      <c r="R769" s="13" t="str">
        <f t="shared" si="84"/>
        <v>fiction</v>
      </c>
      <c r="S769" s="6">
        <f t="shared" si="81"/>
        <v>28.248587570621471</v>
      </c>
      <c r="T769" s="10">
        <f t="shared" si="82"/>
        <v>59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1">
        <f t="shared" si="79"/>
        <v>41623.998726851853</v>
      </c>
      <c r="L770" s="11">
        <f t="shared" si="80"/>
        <v>41593.998726851853</v>
      </c>
      <c r="M770" t="b">
        <v>0</v>
      </c>
      <c r="N770">
        <v>0</v>
      </c>
      <c r="O770" t="b">
        <v>0</v>
      </c>
      <c r="P770" s="8" t="s">
        <v>8273</v>
      </c>
      <c r="Q770" s="13" t="str">
        <f t="shared" si="78"/>
        <v>publishing</v>
      </c>
      <c r="R770" s="13" t="str">
        <f t="shared" si="84"/>
        <v>fiction</v>
      </c>
      <c r="S770" s="6" t="str">
        <f t="shared" si="81"/>
        <v>N/A</v>
      </c>
      <c r="T770" s="10" t="str">
        <f t="shared" si="82"/>
        <v>N/A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1">
        <f t="shared" si="79"/>
        <v>41634.788124999999</v>
      </c>
      <c r="L771" s="11">
        <f t="shared" si="80"/>
        <v>41604.788124999999</v>
      </c>
      <c r="M771" t="b">
        <v>0</v>
      </c>
      <c r="N771">
        <v>52</v>
      </c>
      <c r="O771" t="b">
        <v>0</v>
      </c>
      <c r="P771" s="8" t="s">
        <v>8273</v>
      </c>
      <c r="Q771" s="13" t="str">
        <f t="shared" ref="Q771:Q834" si="85">LEFT(P771, SEARCH("/", P771)-1)</f>
        <v>publishing</v>
      </c>
      <c r="R771" s="13" t="str">
        <f t="shared" si="84"/>
        <v>fiction</v>
      </c>
      <c r="S771" s="6">
        <f t="shared" si="81"/>
        <v>2.4154589371980677</v>
      </c>
      <c r="T771" s="10">
        <f t="shared" si="82"/>
        <v>31.846153846153847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1">
        <f t="shared" si="79"/>
        <v>41329.791307870364</v>
      </c>
      <c r="L772" s="11">
        <f t="shared" si="80"/>
        <v>41289.791307870364</v>
      </c>
      <c r="M772" t="b">
        <v>0</v>
      </c>
      <c r="N772">
        <v>0</v>
      </c>
      <c r="O772" t="b">
        <v>0</v>
      </c>
      <c r="P772" s="8" t="s">
        <v>8273</v>
      </c>
      <c r="Q772" s="13" t="str">
        <f t="shared" si="85"/>
        <v>publishing</v>
      </c>
      <c r="R772" s="13" t="str">
        <f t="shared" si="84"/>
        <v>fiction</v>
      </c>
      <c r="S772" s="6" t="str">
        <f t="shared" si="81"/>
        <v>N/A</v>
      </c>
      <c r="T772" s="10" t="str">
        <f t="shared" si="82"/>
        <v>N/A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1">
        <f t="shared" si="79"/>
        <v>42399.615763888891</v>
      </c>
      <c r="L773" s="11">
        <f t="shared" si="80"/>
        <v>42349.615763888891</v>
      </c>
      <c r="M773" t="b">
        <v>0</v>
      </c>
      <c r="N773">
        <v>1</v>
      </c>
      <c r="O773" t="b">
        <v>0</v>
      </c>
      <c r="P773" s="8" t="s">
        <v>8273</v>
      </c>
      <c r="Q773" s="13" t="str">
        <f t="shared" si="85"/>
        <v>publishing</v>
      </c>
      <c r="R773" s="13" t="str">
        <f t="shared" si="84"/>
        <v>fiction</v>
      </c>
      <c r="S773" s="6">
        <f t="shared" si="81"/>
        <v>3800</v>
      </c>
      <c r="T773" s="10">
        <f t="shared" si="82"/>
        <v>10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1">
        <f t="shared" si="79"/>
        <v>40117.957638888889</v>
      </c>
      <c r="L774" s="11">
        <f t="shared" si="80"/>
        <v>40067.848599537036</v>
      </c>
      <c r="M774" t="b">
        <v>0</v>
      </c>
      <c r="N774">
        <v>1</v>
      </c>
      <c r="O774" t="b">
        <v>0</v>
      </c>
      <c r="P774" s="8" t="s">
        <v>8273</v>
      </c>
      <c r="Q774" s="13" t="str">
        <f t="shared" si="85"/>
        <v>publishing</v>
      </c>
      <c r="R774" s="13" t="str">
        <f t="shared" si="84"/>
        <v>fiction</v>
      </c>
      <c r="S774" s="6">
        <f t="shared" si="81"/>
        <v>30</v>
      </c>
      <c r="T774" s="10">
        <f t="shared" si="82"/>
        <v>50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1">
        <f t="shared" si="79"/>
        <v>42134.750694444439</v>
      </c>
      <c r="L775" s="11">
        <f t="shared" si="80"/>
        <v>42100.527604166666</v>
      </c>
      <c r="M775" t="b">
        <v>0</v>
      </c>
      <c r="N775">
        <v>2</v>
      </c>
      <c r="O775" t="b">
        <v>0</v>
      </c>
      <c r="P775" s="8" t="s">
        <v>8273</v>
      </c>
      <c r="Q775" s="13" t="str">
        <f t="shared" si="85"/>
        <v>publishing</v>
      </c>
      <c r="R775" s="13" t="str">
        <f t="shared" si="84"/>
        <v>fiction</v>
      </c>
      <c r="S775" s="6">
        <f t="shared" si="81"/>
        <v>117.46875</v>
      </c>
      <c r="T775" s="10">
        <f t="shared" si="82"/>
        <v>16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1">
        <f t="shared" si="79"/>
        <v>41693.571967592587</v>
      </c>
      <c r="L776" s="11">
        <f t="shared" si="80"/>
        <v>41663.571967592587</v>
      </c>
      <c r="M776" t="b">
        <v>0</v>
      </c>
      <c r="N776">
        <v>9</v>
      </c>
      <c r="O776" t="b">
        <v>0</v>
      </c>
      <c r="P776" s="8" t="s">
        <v>8273</v>
      </c>
      <c r="Q776" s="13" t="str">
        <f t="shared" si="85"/>
        <v>publishing</v>
      </c>
      <c r="R776" s="13" t="str">
        <f t="shared" si="84"/>
        <v>fiction</v>
      </c>
      <c r="S776" s="6">
        <f t="shared" si="81"/>
        <v>1.4245014245014245</v>
      </c>
      <c r="T776" s="10">
        <f t="shared" si="82"/>
        <v>39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1">
        <f t="shared" si="79"/>
        <v>40892.851793981477</v>
      </c>
      <c r="L777" s="11">
        <f t="shared" si="80"/>
        <v>40862.851793981477</v>
      </c>
      <c r="M777" t="b">
        <v>0</v>
      </c>
      <c r="N777">
        <v>5</v>
      </c>
      <c r="O777" t="b">
        <v>0</v>
      </c>
      <c r="P777" s="8" t="s">
        <v>8273</v>
      </c>
      <c r="Q777" s="13" t="str">
        <f t="shared" si="85"/>
        <v>publishing</v>
      </c>
      <c r="R777" s="13" t="str">
        <f t="shared" si="84"/>
        <v>fiction</v>
      </c>
      <c r="S777" s="6">
        <f t="shared" si="81"/>
        <v>58.823529411764703</v>
      </c>
      <c r="T777" s="10">
        <f t="shared" si="82"/>
        <v>34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1">
        <f t="shared" ref="K778:K841" si="86">(I778/86400)+25569+(-5/24)</f>
        <v>42287.999999999993</v>
      </c>
      <c r="L778" s="11">
        <f t="shared" ref="L778:L841" si="87">(J778/86400)+25569+(-5/24)</f>
        <v>42250.477372685178</v>
      </c>
      <c r="M778" t="b">
        <v>0</v>
      </c>
      <c r="N778">
        <v>57</v>
      </c>
      <c r="O778" t="b">
        <v>0</v>
      </c>
      <c r="P778" s="8" t="s">
        <v>8273</v>
      </c>
      <c r="Q778" s="13" t="str">
        <f t="shared" si="85"/>
        <v>publishing</v>
      </c>
      <c r="R778" s="13" t="str">
        <f t="shared" si="84"/>
        <v>fiction</v>
      </c>
      <c r="S778" s="6">
        <f t="shared" ref="S778:S841" si="88">IFERROR(D778/E778,"N/A")</f>
        <v>1.9455252918287937</v>
      </c>
      <c r="T778" s="10">
        <f t="shared" ref="T778:T841" si="89">IFERROR(E778/N778,"N/A")</f>
        <v>63.122807017543863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1">
        <f t="shared" si="86"/>
        <v>41486.772881944438</v>
      </c>
      <c r="L779" s="11">
        <f t="shared" si="87"/>
        <v>41456.772881944438</v>
      </c>
      <c r="M779" t="b">
        <v>0</v>
      </c>
      <c r="N779">
        <v>3</v>
      </c>
      <c r="O779" t="b">
        <v>0</v>
      </c>
      <c r="P779" s="8" t="s">
        <v>8273</v>
      </c>
      <c r="Q779" s="13" t="str">
        <f t="shared" si="85"/>
        <v>publishing</v>
      </c>
      <c r="R779" s="13" t="str">
        <f t="shared" si="84"/>
        <v>fiction</v>
      </c>
      <c r="S779" s="6">
        <f t="shared" si="88"/>
        <v>142.85714285714286</v>
      </c>
      <c r="T779" s="10">
        <f t="shared" si="89"/>
        <v>7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1">
        <f t="shared" si="86"/>
        <v>41759.493981481479</v>
      </c>
      <c r="L780" s="11">
        <f t="shared" si="87"/>
        <v>41729.493981481479</v>
      </c>
      <c r="M780" t="b">
        <v>0</v>
      </c>
      <c r="N780">
        <v>1</v>
      </c>
      <c r="O780" t="b">
        <v>0</v>
      </c>
      <c r="P780" s="8" t="s">
        <v>8273</v>
      </c>
      <c r="Q780" s="13" t="str">
        <f t="shared" si="85"/>
        <v>publishing</v>
      </c>
      <c r="R780" s="13" t="str">
        <f t="shared" si="84"/>
        <v>fiction</v>
      </c>
      <c r="S780" s="6">
        <f t="shared" si="88"/>
        <v>250</v>
      </c>
      <c r="T780" s="10">
        <f t="shared" si="89"/>
        <v>2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1">
        <f t="shared" si="86"/>
        <v>40465.958333333328</v>
      </c>
      <c r="L781" s="11">
        <f t="shared" si="87"/>
        <v>40436.475752314815</v>
      </c>
      <c r="M781" t="b">
        <v>0</v>
      </c>
      <c r="N781">
        <v>6</v>
      </c>
      <c r="O781" t="b">
        <v>0</v>
      </c>
      <c r="P781" s="8" t="s">
        <v>8273</v>
      </c>
      <c r="Q781" s="13" t="str">
        <f t="shared" si="85"/>
        <v>publishing</v>
      </c>
      <c r="R781" s="13" t="str">
        <f t="shared" si="84"/>
        <v>fiction</v>
      </c>
      <c r="S781" s="6">
        <f t="shared" si="88"/>
        <v>37.5</v>
      </c>
      <c r="T781" s="10">
        <f t="shared" si="89"/>
        <v>66.666666666666671</v>
      </c>
    </row>
    <row r="782" spans="1:20" ht="43.2" x14ac:dyDescent="0.3">
      <c r="A782">
        <v>2681</v>
      </c>
      <c r="B782" s="3" t="s">
        <v>2681</v>
      </c>
      <c r="C782" s="3" t="s">
        <v>6791</v>
      </c>
      <c r="D782">
        <v>8000</v>
      </c>
      <c r="E782">
        <v>55</v>
      </c>
      <c r="F782" t="s">
        <v>8221</v>
      </c>
      <c r="G782" t="s">
        <v>8224</v>
      </c>
      <c r="H782" t="s">
        <v>8246</v>
      </c>
      <c r="I782">
        <v>1405027750</v>
      </c>
      <c r="J782">
        <v>1402867750</v>
      </c>
      <c r="K782" s="11">
        <f t="shared" si="86"/>
        <v>41830.686921296292</v>
      </c>
      <c r="L782" s="11">
        <f t="shared" si="87"/>
        <v>41805.686921296292</v>
      </c>
      <c r="M782" t="b">
        <v>0</v>
      </c>
      <c r="N782">
        <v>2</v>
      </c>
      <c r="O782" t="b">
        <v>0</v>
      </c>
      <c r="P782" s="8" t="s">
        <v>8282</v>
      </c>
      <c r="Q782" s="13" t="str">
        <f t="shared" si="85"/>
        <v>food</v>
      </c>
      <c r="R782" s="13" t="str">
        <f>RIGHT(P782,11)</f>
        <v>food trucks</v>
      </c>
      <c r="S782" s="6">
        <f t="shared" si="88"/>
        <v>145.45454545454547</v>
      </c>
      <c r="T782" s="10">
        <f t="shared" si="89"/>
        <v>27.5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1">
        <f t="shared" si="86"/>
        <v>41432.792523148142</v>
      </c>
      <c r="L783" s="11">
        <f t="shared" si="87"/>
        <v>41402.792523148142</v>
      </c>
      <c r="M783" t="b">
        <v>0</v>
      </c>
      <c r="N783">
        <v>25</v>
      </c>
      <c r="O783" t="b">
        <v>1</v>
      </c>
      <c r="P783" s="8" t="s">
        <v>8274</v>
      </c>
      <c r="Q783" s="13" t="str">
        <f t="shared" si="85"/>
        <v>music</v>
      </c>
      <c r="R783" s="13" t="str">
        <f t="shared" ref="R783:R814" si="90">RIGHT(P784,4)</f>
        <v>rock</v>
      </c>
      <c r="S783" s="6">
        <f t="shared" si="88"/>
        <v>0.75101151863916715</v>
      </c>
      <c r="T783" s="10">
        <f t="shared" si="89"/>
        <v>42.609200000000001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1">
        <f t="shared" si="86"/>
        <v>41146.549791666665</v>
      </c>
      <c r="L784" s="11">
        <f t="shared" si="87"/>
        <v>41116.549791666665</v>
      </c>
      <c r="M784" t="b">
        <v>0</v>
      </c>
      <c r="N784">
        <v>14</v>
      </c>
      <c r="O784" t="b">
        <v>1</v>
      </c>
      <c r="P784" s="8" t="s">
        <v>8274</v>
      </c>
      <c r="Q784" s="13" t="str">
        <f t="shared" si="85"/>
        <v>music</v>
      </c>
      <c r="R784" s="13" t="str">
        <f t="shared" si="90"/>
        <v>rock</v>
      </c>
      <c r="S784" s="6">
        <f t="shared" si="88"/>
        <v>1</v>
      </c>
      <c r="T784" s="10">
        <f t="shared" si="89"/>
        <v>50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1">
        <f t="shared" si="86"/>
        <v>41026.708333333328</v>
      </c>
      <c r="L785" s="11">
        <f t="shared" si="87"/>
        <v>40987.565381944441</v>
      </c>
      <c r="M785" t="b">
        <v>0</v>
      </c>
      <c r="N785">
        <v>35</v>
      </c>
      <c r="O785" t="b">
        <v>1</v>
      </c>
      <c r="P785" s="8" t="s">
        <v>8274</v>
      </c>
      <c r="Q785" s="13" t="str">
        <f t="shared" si="85"/>
        <v>music</v>
      </c>
      <c r="R785" s="13" t="str">
        <f t="shared" si="90"/>
        <v>rock</v>
      </c>
      <c r="S785" s="6">
        <f t="shared" si="88"/>
        <v>0.67506750675067506</v>
      </c>
      <c r="T785" s="10">
        <f t="shared" si="89"/>
        <v>63.485714285714288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1">
        <f t="shared" si="86"/>
        <v>41714.899525462963</v>
      </c>
      <c r="L786" s="11">
        <f t="shared" si="87"/>
        <v>41674.941192129627</v>
      </c>
      <c r="M786" t="b">
        <v>0</v>
      </c>
      <c r="N786">
        <v>10</v>
      </c>
      <c r="O786" t="b">
        <v>1</v>
      </c>
      <c r="P786" s="8" t="s">
        <v>8274</v>
      </c>
      <c r="Q786" s="13" t="str">
        <f t="shared" si="85"/>
        <v>music</v>
      </c>
      <c r="R786" s="13" t="str">
        <f t="shared" si="90"/>
        <v>rock</v>
      </c>
      <c r="S786" s="6">
        <f t="shared" si="88"/>
        <v>0.97560975609756095</v>
      </c>
      <c r="T786" s="10">
        <f t="shared" si="89"/>
        <v>102.5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1">
        <f t="shared" si="86"/>
        <v>41333.38559027778</v>
      </c>
      <c r="L787" s="11">
        <f t="shared" si="87"/>
        <v>41303.38559027778</v>
      </c>
      <c r="M787" t="b">
        <v>0</v>
      </c>
      <c r="N787">
        <v>29</v>
      </c>
      <c r="O787" t="b">
        <v>1</v>
      </c>
      <c r="P787" s="8" t="s">
        <v>8274</v>
      </c>
      <c r="Q787" s="13" t="str">
        <f t="shared" si="85"/>
        <v>music</v>
      </c>
      <c r="R787" s="13" t="str">
        <f t="shared" si="90"/>
        <v>rock</v>
      </c>
      <c r="S787" s="6">
        <f t="shared" si="88"/>
        <v>0.55362402285359968</v>
      </c>
      <c r="T787" s="10">
        <f t="shared" si="89"/>
        <v>31.142758620689655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1">
        <f t="shared" si="86"/>
        <v>41040.449305555558</v>
      </c>
      <c r="L788" s="11">
        <f t="shared" si="87"/>
        <v>40982.847615740735</v>
      </c>
      <c r="M788" t="b">
        <v>0</v>
      </c>
      <c r="N788">
        <v>44</v>
      </c>
      <c r="O788" t="b">
        <v>1</v>
      </c>
      <c r="P788" s="8" t="s">
        <v>8274</v>
      </c>
      <c r="Q788" s="13" t="str">
        <f t="shared" si="85"/>
        <v>music</v>
      </c>
      <c r="R788" s="13" t="str">
        <f t="shared" si="90"/>
        <v>rock</v>
      </c>
      <c r="S788" s="6">
        <f t="shared" si="88"/>
        <v>0.70028011204481788</v>
      </c>
      <c r="T788" s="10">
        <f t="shared" si="89"/>
        <v>162.27272727272728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1">
        <f t="shared" si="86"/>
        <v>41579.419282407405</v>
      </c>
      <c r="L789" s="11">
        <f t="shared" si="87"/>
        <v>41549.419282407405</v>
      </c>
      <c r="M789" t="b">
        <v>0</v>
      </c>
      <c r="N789">
        <v>17</v>
      </c>
      <c r="O789" t="b">
        <v>1</v>
      </c>
      <c r="P789" s="8" t="s">
        <v>8274</v>
      </c>
      <c r="Q789" s="13" t="str">
        <f t="shared" si="85"/>
        <v>music</v>
      </c>
      <c r="R789" s="13" t="str">
        <f t="shared" si="90"/>
        <v>rock</v>
      </c>
      <c r="S789" s="6">
        <f t="shared" si="88"/>
        <v>0.87591240875912413</v>
      </c>
      <c r="T789" s="10">
        <f t="shared" si="89"/>
        <v>80.588235294117652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1">
        <f t="shared" si="86"/>
        <v>41096.957638888889</v>
      </c>
      <c r="L790" s="11">
        <f t="shared" si="87"/>
        <v>41058.798472222217</v>
      </c>
      <c r="M790" t="b">
        <v>0</v>
      </c>
      <c r="N790">
        <v>34</v>
      </c>
      <c r="O790" t="b">
        <v>1</v>
      </c>
      <c r="P790" s="8" t="s">
        <v>8274</v>
      </c>
      <c r="Q790" s="13" t="str">
        <f t="shared" si="85"/>
        <v>music</v>
      </c>
      <c r="R790" s="13" t="str">
        <f t="shared" si="90"/>
        <v>rock</v>
      </c>
      <c r="S790" s="6">
        <f t="shared" si="88"/>
        <v>0.49138841797498833</v>
      </c>
      <c r="T790" s="10">
        <f t="shared" si="89"/>
        <v>59.85441176470588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1">
        <f t="shared" si="86"/>
        <v>41295.124305555553</v>
      </c>
      <c r="L791" s="11">
        <f t="shared" si="87"/>
        <v>41276.977777777771</v>
      </c>
      <c r="M791" t="b">
        <v>0</v>
      </c>
      <c r="N791">
        <v>14</v>
      </c>
      <c r="O791" t="b">
        <v>1</v>
      </c>
      <c r="P791" s="8" t="s">
        <v>8274</v>
      </c>
      <c r="Q791" s="13" t="str">
        <f t="shared" si="85"/>
        <v>music</v>
      </c>
      <c r="R791" s="13" t="str">
        <f t="shared" si="90"/>
        <v>rock</v>
      </c>
      <c r="S791" s="6">
        <f t="shared" si="88"/>
        <v>0.91397849462365588</v>
      </c>
      <c r="T791" s="10">
        <f t="shared" si="89"/>
        <v>132.85714285714286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1">
        <f t="shared" si="86"/>
        <v>41305.839571759258</v>
      </c>
      <c r="L792" s="11">
        <f t="shared" si="87"/>
        <v>41275.839571759258</v>
      </c>
      <c r="M792" t="b">
        <v>0</v>
      </c>
      <c r="N792">
        <v>156</v>
      </c>
      <c r="O792" t="b">
        <v>1</v>
      </c>
      <c r="P792" s="8" t="s">
        <v>8274</v>
      </c>
      <c r="Q792" s="13" t="str">
        <f t="shared" si="85"/>
        <v>music</v>
      </c>
      <c r="R792" s="13" t="str">
        <f t="shared" si="90"/>
        <v>rock</v>
      </c>
      <c r="S792" s="6">
        <f t="shared" si="88"/>
        <v>0.69264261165052587</v>
      </c>
      <c r="T792" s="10">
        <f t="shared" si="89"/>
        <v>92.547820512820508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1">
        <f t="shared" si="86"/>
        <v>41591.040972222218</v>
      </c>
      <c r="L793" s="11">
        <f t="shared" si="87"/>
        <v>41557.572291666664</v>
      </c>
      <c r="M793" t="b">
        <v>0</v>
      </c>
      <c r="N793">
        <v>128</v>
      </c>
      <c r="O793" t="b">
        <v>1</v>
      </c>
      <c r="P793" s="8" t="s">
        <v>8274</v>
      </c>
      <c r="Q793" s="13" t="str">
        <f t="shared" si="85"/>
        <v>music</v>
      </c>
      <c r="R793" s="13" t="str">
        <f t="shared" si="90"/>
        <v>rock</v>
      </c>
      <c r="S793" s="6">
        <f t="shared" si="88"/>
        <v>0.96277278562259305</v>
      </c>
      <c r="T793" s="10">
        <f t="shared" si="89"/>
        <v>60.859375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1">
        <f t="shared" si="86"/>
        <v>41585.706979166665</v>
      </c>
      <c r="L794" s="11">
        <f t="shared" si="87"/>
        <v>41555.665312499994</v>
      </c>
      <c r="M794" t="b">
        <v>0</v>
      </c>
      <c r="N794">
        <v>60</v>
      </c>
      <c r="O794" t="b">
        <v>1</v>
      </c>
      <c r="P794" s="8" t="s">
        <v>8274</v>
      </c>
      <c r="Q794" s="13" t="str">
        <f t="shared" si="85"/>
        <v>music</v>
      </c>
      <c r="R794" s="13" t="str">
        <f t="shared" si="90"/>
        <v>rock</v>
      </c>
      <c r="S794" s="6">
        <f t="shared" si="88"/>
        <v>0.99557566175914236</v>
      </c>
      <c r="T794" s="10">
        <f t="shared" si="89"/>
        <v>41.851833333333339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1">
        <f t="shared" si="86"/>
        <v>41457.999305555553</v>
      </c>
      <c r="L795" s="11">
        <f t="shared" si="87"/>
        <v>41442.532916666663</v>
      </c>
      <c r="M795" t="b">
        <v>0</v>
      </c>
      <c r="N795">
        <v>32</v>
      </c>
      <c r="O795" t="b">
        <v>1</v>
      </c>
      <c r="P795" s="8" t="s">
        <v>8274</v>
      </c>
      <c r="Q795" s="13" t="str">
        <f t="shared" si="85"/>
        <v>music</v>
      </c>
      <c r="R795" s="13" t="str">
        <f t="shared" si="90"/>
        <v>rock</v>
      </c>
      <c r="S795" s="6">
        <f t="shared" si="88"/>
        <v>0.97295882084466978</v>
      </c>
      <c r="T795" s="10">
        <f t="shared" si="89"/>
        <v>88.325937499999995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1">
        <f t="shared" si="86"/>
        <v>40791.504166666666</v>
      </c>
      <c r="L796" s="11">
        <f t="shared" si="87"/>
        <v>40735.906678240739</v>
      </c>
      <c r="M796" t="b">
        <v>0</v>
      </c>
      <c r="N796">
        <v>53</v>
      </c>
      <c r="O796" t="b">
        <v>1</v>
      </c>
      <c r="P796" s="8" t="s">
        <v>8274</v>
      </c>
      <c r="Q796" s="13" t="str">
        <f t="shared" si="85"/>
        <v>music</v>
      </c>
      <c r="R796" s="13" t="str">
        <f t="shared" si="90"/>
        <v>rock</v>
      </c>
      <c r="S796" s="6">
        <f t="shared" si="88"/>
        <v>0.94955489614243327</v>
      </c>
      <c r="T796" s="10">
        <f t="shared" si="89"/>
        <v>158.96226415094338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1">
        <f t="shared" si="86"/>
        <v>41005.999305555553</v>
      </c>
      <c r="L797" s="11">
        <f t="shared" si="87"/>
        <v>40963.404699074068</v>
      </c>
      <c r="M797" t="b">
        <v>0</v>
      </c>
      <c r="N797">
        <v>184</v>
      </c>
      <c r="O797" t="b">
        <v>1</v>
      </c>
      <c r="P797" s="8" t="s">
        <v>8274</v>
      </c>
      <c r="Q797" s="13" t="str">
        <f t="shared" si="85"/>
        <v>music</v>
      </c>
      <c r="R797" s="13" t="str">
        <f t="shared" si="90"/>
        <v>rock</v>
      </c>
      <c r="S797" s="6">
        <f t="shared" si="88"/>
        <v>0.89456869009584661</v>
      </c>
      <c r="T797" s="10">
        <f t="shared" si="89"/>
        <v>85.054347826086953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1">
        <f t="shared" si="86"/>
        <v>41532.673611111109</v>
      </c>
      <c r="L798" s="11">
        <f t="shared" si="87"/>
        <v>41502.674594907403</v>
      </c>
      <c r="M798" t="b">
        <v>0</v>
      </c>
      <c r="N798">
        <v>90</v>
      </c>
      <c r="O798" t="b">
        <v>1</v>
      </c>
      <c r="P798" s="8" t="s">
        <v>8274</v>
      </c>
      <c r="Q798" s="13" t="str">
        <f t="shared" si="85"/>
        <v>music</v>
      </c>
      <c r="R798" s="13" t="str">
        <f t="shared" si="90"/>
        <v>rock</v>
      </c>
      <c r="S798" s="6">
        <f t="shared" si="88"/>
        <v>0.98667982239763197</v>
      </c>
      <c r="T798" s="10">
        <f t="shared" si="89"/>
        <v>112.61111111111111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1">
        <f t="shared" si="86"/>
        <v>41027.958333333328</v>
      </c>
      <c r="L799" s="11">
        <f t="shared" si="87"/>
        <v>40996.785740740735</v>
      </c>
      <c r="M799" t="b">
        <v>0</v>
      </c>
      <c r="N799">
        <v>71</v>
      </c>
      <c r="O799" t="b">
        <v>1</v>
      </c>
      <c r="P799" s="8" t="s">
        <v>8274</v>
      </c>
      <c r="Q799" s="13" t="str">
        <f t="shared" si="85"/>
        <v>music</v>
      </c>
      <c r="R799" s="13" t="str">
        <f t="shared" si="90"/>
        <v>rock</v>
      </c>
      <c r="S799" s="6">
        <f t="shared" si="88"/>
        <v>0.92994420334779915</v>
      </c>
      <c r="T799" s="10">
        <f t="shared" si="89"/>
        <v>45.436619718309856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1">
        <f t="shared" si="86"/>
        <v>41912.381793981483</v>
      </c>
      <c r="L800" s="11">
        <f t="shared" si="87"/>
        <v>41882.381793981483</v>
      </c>
      <c r="M800" t="b">
        <v>0</v>
      </c>
      <c r="N800">
        <v>87</v>
      </c>
      <c r="O800" t="b">
        <v>1</v>
      </c>
      <c r="P800" s="8" t="s">
        <v>8274</v>
      </c>
      <c r="Q800" s="13" t="str">
        <f t="shared" si="85"/>
        <v>music</v>
      </c>
      <c r="R800" s="13" t="str">
        <f t="shared" si="90"/>
        <v>rock</v>
      </c>
      <c r="S800" s="6">
        <f t="shared" si="88"/>
        <v>0.87043024123352397</v>
      </c>
      <c r="T800" s="10">
        <f t="shared" si="89"/>
        <v>46.218390804597703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1">
        <f t="shared" si="86"/>
        <v>41026.458865740737</v>
      </c>
      <c r="L801" s="11">
        <f t="shared" si="87"/>
        <v>40996.458865740737</v>
      </c>
      <c r="M801" t="b">
        <v>0</v>
      </c>
      <c r="N801">
        <v>28</v>
      </c>
      <c r="O801" t="b">
        <v>1</v>
      </c>
      <c r="P801" s="8" t="s">
        <v>8274</v>
      </c>
      <c r="Q801" s="13" t="str">
        <f t="shared" si="85"/>
        <v>music</v>
      </c>
      <c r="R801" s="13" t="str">
        <f t="shared" si="90"/>
        <v>rock</v>
      </c>
      <c r="S801" s="6">
        <f t="shared" si="88"/>
        <v>0.99980003999200162</v>
      </c>
      <c r="T801" s="10">
        <f t="shared" si="89"/>
        <v>178.60714285714286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1">
        <f t="shared" si="86"/>
        <v>41893.225162037037</v>
      </c>
      <c r="L802" s="11">
        <f t="shared" si="87"/>
        <v>41863.225162037037</v>
      </c>
      <c r="M802" t="b">
        <v>0</v>
      </c>
      <c r="N802">
        <v>56</v>
      </c>
      <c r="O802" t="b">
        <v>1</v>
      </c>
      <c r="P802" s="8" t="s">
        <v>8274</v>
      </c>
      <c r="Q802" s="13" t="str">
        <f t="shared" si="85"/>
        <v>music</v>
      </c>
      <c r="R802" s="13" t="str">
        <f t="shared" si="90"/>
        <v>rock</v>
      </c>
      <c r="S802" s="6">
        <f t="shared" si="88"/>
        <v>0.6573181419807187</v>
      </c>
      <c r="T802" s="10">
        <f t="shared" si="89"/>
        <v>40.75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1">
        <f t="shared" si="86"/>
        <v>40725.587037037032</v>
      </c>
      <c r="L803" s="11">
        <f t="shared" si="87"/>
        <v>40695.587037037032</v>
      </c>
      <c r="M803" t="b">
        <v>0</v>
      </c>
      <c r="N803">
        <v>51</v>
      </c>
      <c r="O803" t="b">
        <v>1</v>
      </c>
      <c r="P803" s="8" t="s">
        <v>8274</v>
      </c>
      <c r="Q803" s="13" t="str">
        <f t="shared" si="85"/>
        <v>music</v>
      </c>
      <c r="R803" s="13" t="str">
        <f t="shared" si="90"/>
        <v>rock</v>
      </c>
      <c r="S803" s="6">
        <f t="shared" si="88"/>
        <v>0.89668808256703869</v>
      </c>
      <c r="T803" s="10">
        <f t="shared" si="89"/>
        <v>43.733921568627444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1">
        <f t="shared" si="86"/>
        <v>41168.961805555555</v>
      </c>
      <c r="L804" s="11">
        <f t="shared" si="87"/>
        <v>41122.813935185179</v>
      </c>
      <c r="M804" t="b">
        <v>0</v>
      </c>
      <c r="N804">
        <v>75</v>
      </c>
      <c r="O804" t="b">
        <v>1</v>
      </c>
      <c r="P804" s="8" t="s">
        <v>8274</v>
      </c>
      <c r="Q804" s="13" t="str">
        <f t="shared" si="85"/>
        <v>music</v>
      </c>
      <c r="R804" s="13" t="str">
        <f t="shared" si="90"/>
        <v>rock</v>
      </c>
      <c r="S804" s="6">
        <f t="shared" si="88"/>
        <v>0.98684210526315785</v>
      </c>
      <c r="T804" s="10">
        <f t="shared" si="89"/>
        <v>81.066666666666663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1">
        <f t="shared" si="86"/>
        <v>40691.833333333328</v>
      </c>
      <c r="L805" s="11">
        <f t="shared" si="87"/>
        <v>40665.741643518515</v>
      </c>
      <c r="M805" t="b">
        <v>0</v>
      </c>
      <c r="N805">
        <v>38</v>
      </c>
      <c r="O805" t="b">
        <v>1</v>
      </c>
      <c r="P805" s="8" t="s">
        <v>8274</v>
      </c>
      <c r="Q805" s="13" t="str">
        <f t="shared" si="85"/>
        <v>music</v>
      </c>
      <c r="R805" s="13" t="str">
        <f t="shared" si="90"/>
        <v>rock</v>
      </c>
      <c r="S805" s="6">
        <f t="shared" si="88"/>
        <v>0.81128747795414458</v>
      </c>
      <c r="T805" s="10">
        <f t="shared" si="89"/>
        <v>74.60526315789474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1">
        <f t="shared" si="86"/>
        <v>40746.957638888889</v>
      </c>
      <c r="L806" s="11">
        <f t="shared" si="87"/>
        <v>40729.897291666661</v>
      </c>
      <c r="M806" t="b">
        <v>0</v>
      </c>
      <c r="N806">
        <v>18</v>
      </c>
      <c r="O806" t="b">
        <v>1</v>
      </c>
      <c r="P806" s="8" t="s">
        <v>8274</v>
      </c>
      <c r="Q806" s="13" t="str">
        <f t="shared" si="85"/>
        <v>music</v>
      </c>
      <c r="R806" s="13" t="str">
        <f t="shared" si="90"/>
        <v>rock</v>
      </c>
      <c r="S806" s="6">
        <f t="shared" si="88"/>
        <v>1</v>
      </c>
      <c r="T806" s="10">
        <f t="shared" si="89"/>
        <v>305.55555555555554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1">
        <f t="shared" si="86"/>
        <v>40740.75</v>
      </c>
      <c r="L807" s="11">
        <f t="shared" si="87"/>
        <v>40690.614722222221</v>
      </c>
      <c r="M807" t="b">
        <v>0</v>
      </c>
      <c r="N807">
        <v>54</v>
      </c>
      <c r="O807" t="b">
        <v>1</v>
      </c>
      <c r="P807" s="8" t="s">
        <v>8274</v>
      </c>
      <c r="Q807" s="13" t="str">
        <f t="shared" si="85"/>
        <v>music</v>
      </c>
      <c r="R807" s="13" t="str">
        <f t="shared" si="90"/>
        <v>rock</v>
      </c>
      <c r="S807" s="6">
        <f t="shared" si="88"/>
        <v>0.95238095238095233</v>
      </c>
      <c r="T807" s="10">
        <f t="shared" si="89"/>
        <v>58.333333333333336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1">
        <f t="shared" si="86"/>
        <v>40793.483090277776</v>
      </c>
      <c r="L808" s="11">
        <f t="shared" si="87"/>
        <v>40763.483090277776</v>
      </c>
      <c r="M808" t="b">
        <v>0</v>
      </c>
      <c r="N808">
        <v>71</v>
      </c>
      <c r="O808" t="b">
        <v>1</v>
      </c>
      <c r="P808" s="8" t="s">
        <v>8274</v>
      </c>
      <c r="Q808" s="13" t="str">
        <f t="shared" si="85"/>
        <v>music</v>
      </c>
      <c r="R808" s="13" t="str">
        <f t="shared" si="90"/>
        <v>rock</v>
      </c>
      <c r="S808" s="6">
        <f t="shared" si="88"/>
        <v>0.95751047277079593</v>
      </c>
      <c r="T808" s="10">
        <f t="shared" si="89"/>
        <v>117.67605633802818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1">
        <f t="shared" si="86"/>
        <v>42794.874999999993</v>
      </c>
      <c r="L809" s="11">
        <f t="shared" si="87"/>
        <v>42759.420266203706</v>
      </c>
      <c r="M809" t="b">
        <v>0</v>
      </c>
      <c r="N809">
        <v>57</v>
      </c>
      <c r="O809" t="b">
        <v>1</v>
      </c>
      <c r="P809" s="8" t="s">
        <v>8274</v>
      </c>
      <c r="Q809" s="13" t="str">
        <f t="shared" si="85"/>
        <v>music</v>
      </c>
      <c r="R809" s="13" t="str">
        <f t="shared" si="90"/>
        <v>rock</v>
      </c>
      <c r="S809" s="6">
        <f t="shared" si="88"/>
        <v>0.95124851367419738</v>
      </c>
      <c r="T809" s="10">
        <f t="shared" si="89"/>
        <v>73.771929824561397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1">
        <f t="shared" si="86"/>
        <v>41994.999305555553</v>
      </c>
      <c r="L810" s="11">
        <f t="shared" si="87"/>
        <v>41961.892199074071</v>
      </c>
      <c r="M810" t="b">
        <v>0</v>
      </c>
      <c r="N810">
        <v>43</v>
      </c>
      <c r="O810" t="b">
        <v>1</v>
      </c>
      <c r="P810" s="8" t="s">
        <v>8274</v>
      </c>
      <c r="Q810" s="13" t="str">
        <f t="shared" si="85"/>
        <v>music</v>
      </c>
      <c r="R810" s="13" t="str">
        <f t="shared" si="90"/>
        <v>rock</v>
      </c>
      <c r="S810" s="6">
        <f t="shared" si="88"/>
        <v>1</v>
      </c>
      <c r="T810" s="10">
        <f t="shared" si="89"/>
        <v>104.65116279069767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1">
        <f t="shared" si="86"/>
        <v>41658.625347222223</v>
      </c>
      <c r="L811" s="11">
        <f t="shared" si="87"/>
        <v>41628.625347222223</v>
      </c>
      <c r="M811" t="b">
        <v>0</v>
      </c>
      <c r="N811">
        <v>52</v>
      </c>
      <c r="O811" t="b">
        <v>1</v>
      </c>
      <c r="P811" s="8" t="s">
        <v>8274</v>
      </c>
      <c r="Q811" s="13" t="str">
        <f t="shared" si="85"/>
        <v>music</v>
      </c>
      <c r="R811" s="13" t="str">
        <f t="shared" si="90"/>
        <v>rock</v>
      </c>
      <c r="S811" s="6">
        <f t="shared" si="88"/>
        <v>0.96362322331968198</v>
      </c>
      <c r="T811" s="10">
        <f t="shared" si="89"/>
        <v>79.82692307692308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1">
        <f t="shared" si="86"/>
        <v>41152.847939814812</v>
      </c>
      <c r="L812" s="11">
        <f t="shared" si="87"/>
        <v>41122.847939814812</v>
      </c>
      <c r="M812" t="b">
        <v>0</v>
      </c>
      <c r="N812">
        <v>27</v>
      </c>
      <c r="O812" t="b">
        <v>1</v>
      </c>
      <c r="P812" s="8" t="s">
        <v>8274</v>
      </c>
      <c r="Q812" s="13" t="str">
        <f t="shared" si="85"/>
        <v>music</v>
      </c>
      <c r="R812" s="13" t="str">
        <f t="shared" si="90"/>
        <v>rock</v>
      </c>
      <c r="S812" s="6">
        <f t="shared" si="88"/>
        <v>0.95238095238095233</v>
      </c>
      <c r="T812" s="10">
        <f t="shared" si="89"/>
        <v>58.333333333333336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1">
        <f t="shared" si="86"/>
        <v>41465.494444444441</v>
      </c>
      <c r="L813" s="11">
        <f t="shared" si="87"/>
        <v>41443.435208333329</v>
      </c>
      <c r="M813" t="b">
        <v>0</v>
      </c>
      <c r="N813">
        <v>12</v>
      </c>
      <c r="O813" t="b">
        <v>1</v>
      </c>
      <c r="P813" s="8" t="s">
        <v>8274</v>
      </c>
      <c r="Q813" s="13" t="str">
        <f t="shared" si="85"/>
        <v>music</v>
      </c>
      <c r="R813" s="13" t="str">
        <f t="shared" si="90"/>
        <v>rock</v>
      </c>
      <c r="S813" s="6">
        <f t="shared" si="88"/>
        <v>0.96153846153846156</v>
      </c>
      <c r="T813" s="10">
        <f t="shared" si="89"/>
        <v>86.666666666666671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1">
        <f t="shared" si="86"/>
        <v>41334.373611111107</v>
      </c>
      <c r="L814" s="11">
        <f t="shared" si="87"/>
        <v>41281.809629629628</v>
      </c>
      <c r="M814" t="b">
        <v>0</v>
      </c>
      <c r="N814">
        <v>33</v>
      </c>
      <c r="O814" t="b">
        <v>1</v>
      </c>
      <c r="P814" s="8" t="s">
        <v>8274</v>
      </c>
      <c r="Q814" s="13" t="str">
        <f t="shared" si="85"/>
        <v>music</v>
      </c>
      <c r="R814" s="13" t="str">
        <f t="shared" si="90"/>
        <v>rock</v>
      </c>
      <c r="S814" s="6">
        <f t="shared" si="88"/>
        <v>0.65861690450054888</v>
      </c>
      <c r="T814" s="10">
        <f t="shared" si="89"/>
        <v>27.606060606060606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1">
        <f t="shared" si="86"/>
        <v>41110.751909722218</v>
      </c>
      <c r="L815" s="11">
        <f t="shared" si="87"/>
        <v>41080.751909722218</v>
      </c>
      <c r="M815" t="b">
        <v>0</v>
      </c>
      <c r="N815">
        <v>96</v>
      </c>
      <c r="O815" t="b">
        <v>1</v>
      </c>
      <c r="P815" s="8" t="s">
        <v>8274</v>
      </c>
      <c r="Q815" s="13" t="str">
        <f t="shared" si="85"/>
        <v>music</v>
      </c>
      <c r="R815" s="13" t="str">
        <f t="shared" ref="R815:R840" si="91">RIGHT(P816,4)</f>
        <v>rock</v>
      </c>
      <c r="S815" s="6">
        <f t="shared" si="88"/>
        <v>0.62501562539063471</v>
      </c>
      <c r="T815" s="10">
        <f t="shared" si="89"/>
        <v>24.999375000000001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1">
        <f t="shared" si="86"/>
        <v>40694.544444444444</v>
      </c>
      <c r="L816" s="11">
        <f t="shared" si="87"/>
        <v>40679.534733796296</v>
      </c>
      <c r="M816" t="b">
        <v>0</v>
      </c>
      <c r="N816">
        <v>28</v>
      </c>
      <c r="O816" t="b">
        <v>1</v>
      </c>
      <c r="P816" s="8" t="s">
        <v>8274</v>
      </c>
      <c r="Q816" s="13" t="str">
        <f t="shared" si="85"/>
        <v>music</v>
      </c>
      <c r="R816" s="13" t="str">
        <f t="shared" si="91"/>
        <v>rock</v>
      </c>
      <c r="S816" s="6">
        <f t="shared" si="88"/>
        <v>0.78554595443833464</v>
      </c>
      <c r="T816" s="10">
        <f t="shared" si="89"/>
        <v>45.464285714285715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1">
        <f t="shared" si="86"/>
        <v>41944.70952546296</v>
      </c>
      <c r="L817" s="11">
        <f t="shared" si="87"/>
        <v>41914.70952546296</v>
      </c>
      <c r="M817" t="b">
        <v>0</v>
      </c>
      <c r="N817">
        <v>43</v>
      </c>
      <c r="O817" t="b">
        <v>1</v>
      </c>
      <c r="P817" s="8" t="s">
        <v>8274</v>
      </c>
      <c r="Q817" s="13" t="str">
        <f t="shared" si="85"/>
        <v>music</v>
      </c>
      <c r="R817" s="13" t="str">
        <f t="shared" si="91"/>
        <v>rock</v>
      </c>
      <c r="S817" s="6">
        <f t="shared" si="88"/>
        <v>0.93457943925233644</v>
      </c>
      <c r="T817" s="10">
        <f t="shared" si="89"/>
        <v>99.534883720930239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1">
        <f t="shared" si="86"/>
        <v>41373.0625</v>
      </c>
      <c r="L818" s="11">
        <f t="shared" si="87"/>
        <v>41341.662534722222</v>
      </c>
      <c r="M818" t="b">
        <v>0</v>
      </c>
      <c r="N818">
        <v>205</v>
      </c>
      <c r="O818" t="b">
        <v>1</v>
      </c>
      <c r="P818" s="8" t="s">
        <v>8274</v>
      </c>
      <c r="Q818" s="13" t="str">
        <f t="shared" si="85"/>
        <v>music</v>
      </c>
      <c r="R818" s="13" t="str">
        <f t="shared" si="91"/>
        <v>rock</v>
      </c>
      <c r="S818" s="6">
        <f t="shared" si="88"/>
        <v>0.86864262181161622</v>
      </c>
      <c r="T818" s="10">
        <f t="shared" si="89"/>
        <v>39.31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1">
        <f t="shared" si="86"/>
        <v>40978.999305555553</v>
      </c>
      <c r="L819" s="11">
        <f t="shared" si="87"/>
        <v>40925.391331018516</v>
      </c>
      <c r="M819" t="b">
        <v>0</v>
      </c>
      <c r="N819">
        <v>23</v>
      </c>
      <c r="O819" t="b">
        <v>1</v>
      </c>
      <c r="P819" s="8" t="s">
        <v>8274</v>
      </c>
      <c r="Q819" s="13" t="str">
        <f t="shared" si="85"/>
        <v>music</v>
      </c>
      <c r="R819" s="13" t="str">
        <f t="shared" si="91"/>
        <v>rock</v>
      </c>
      <c r="S819" s="6">
        <f t="shared" si="88"/>
        <v>0.72933785846955745</v>
      </c>
      <c r="T819" s="10">
        <f t="shared" si="89"/>
        <v>89.419999999999987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1">
        <f t="shared" si="86"/>
        <v>41128.500694444439</v>
      </c>
      <c r="L820" s="11">
        <f t="shared" si="87"/>
        <v>41120.67454861111</v>
      </c>
      <c r="M820" t="b">
        <v>0</v>
      </c>
      <c r="N820">
        <v>19</v>
      </c>
      <c r="O820" t="b">
        <v>1</v>
      </c>
      <c r="P820" s="8" t="s">
        <v>8274</v>
      </c>
      <c r="Q820" s="13" t="str">
        <f t="shared" si="85"/>
        <v>music</v>
      </c>
      <c r="R820" s="13" t="str">
        <f t="shared" si="91"/>
        <v>rock</v>
      </c>
      <c r="S820" s="6">
        <f t="shared" si="88"/>
        <v>0.64220183486238536</v>
      </c>
      <c r="T820" s="10">
        <f t="shared" si="89"/>
        <v>28.684210526315791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1">
        <f t="shared" si="86"/>
        <v>41628.988888888889</v>
      </c>
      <c r="L821" s="11">
        <f t="shared" si="87"/>
        <v>41619.789976851847</v>
      </c>
      <c r="M821" t="b">
        <v>0</v>
      </c>
      <c r="N821">
        <v>14</v>
      </c>
      <c r="O821" t="b">
        <v>1</v>
      </c>
      <c r="P821" s="8" t="s">
        <v>8274</v>
      </c>
      <c r="Q821" s="13" t="str">
        <f t="shared" si="85"/>
        <v>music</v>
      </c>
      <c r="R821" s="13" t="str">
        <f t="shared" si="91"/>
        <v>rock</v>
      </c>
      <c r="S821" s="6">
        <f t="shared" si="88"/>
        <v>0.91954022988505746</v>
      </c>
      <c r="T821" s="10">
        <f t="shared" si="89"/>
        <v>31.071428571428573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1">
        <f t="shared" si="86"/>
        <v>41799</v>
      </c>
      <c r="L822" s="11">
        <f t="shared" si="87"/>
        <v>41768.633587962962</v>
      </c>
      <c r="M822" t="b">
        <v>0</v>
      </c>
      <c r="N822">
        <v>38</v>
      </c>
      <c r="O822" t="b">
        <v>1</v>
      </c>
      <c r="P822" s="8" t="s">
        <v>8274</v>
      </c>
      <c r="Q822" s="13" t="str">
        <f t="shared" si="85"/>
        <v>music</v>
      </c>
      <c r="R822" s="13" t="str">
        <f t="shared" si="91"/>
        <v>rock</v>
      </c>
      <c r="S822" s="6">
        <f t="shared" si="88"/>
        <v>0.74599030212607231</v>
      </c>
      <c r="T822" s="10">
        <f t="shared" si="89"/>
        <v>70.55263157894737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1">
        <f t="shared" si="86"/>
        <v>42127.959027777775</v>
      </c>
      <c r="L823" s="11">
        <f t="shared" si="87"/>
        <v>42093.71371527778</v>
      </c>
      <c r="M823" t="b">
        <v>0</v>
      </c>
      <c r="N823">
        <v>78</v>
      </c>
      <c r="O823" t="b">
        <v>1</v>
      </c>
      <c r="P823" s="8" t="s">
        <v>8274</v>
      </c>
      <c r="Q823" s="13" t="str">
        <f t="shared" si="85"/>
        <v>music</v>
      </c>
      <c r="R823" s="13" t="str">
        <f t="shared" si="91"/>
        <v>rock</v>
      </c>
      <c r="S823" s="6">
        <f t="shared" si="88"/>
        <v>1</v>
      </c>
      <c r="T823" s="10">
        <f t="shared" si="89"/>
        <v>224.12820512820514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1">
        <f t="shared" si="86"/>
        <v>41187.739004629628</v>
      </c>
      <c r="L824" s="11">
        <f t="shared" si="87"/>
        <v>41157.739004629628</v>
      </c>
      <c r="M824" t="b">
        <v>0</v>
      </c>
      <c r="N824">
        <v>69</v>
      </c>
      <c r="O824" t="b">
        <v>1</v>
      </c>
      <c r="P824" s="8" t="s">
        <v>8274</v>
      </c>
      <c r="Q824" s="13" t="str">
        <f t="shared" si="85"/>
        <v>music</v>
      </c>
      <c r="R824" s="13" t="str">
        <f t="shared" si="91"/>
        <v>rock</v>
      </c>
      <c r="S824" s="6">
        <f t="shared" si="88"/>
        <v>0.83916083916083917</v>
      </c>
      <c r="T824" s="10">
        <f t="shared" si="89"/>
        <v>51.811594202898547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1">
        <f t="shared" si="86"/>
        <v>42085.722824074073</v>
      </c>
      <c r="L825" s="11">
        <f t="shared" si="87"/>
        <v>42055.764490740738</v>
      </c>
      <c r="M825" t="b">
        <v>0</v>
      </c>
      <c r="N825">
        <v>33</v>
      </c>
      <c r="O825" t="b">
        <v>1</v>
      </c>
      <c r="P825" s="8" t="s">
        <v>8274</v>
      </c>
      <c r="Q825" s="13" t="str">
        <f t="shared" si="85"/>
        <v>music</v>
      </c>
      <c r="R825" s="13" t="str">
        <f t="shared" si="91"/>
        <v>rock</v>
      </c>
      <c r="S825" s="6">
        <f t="shared" si="88"/>
        <v>0.55710306406685239</v>
      </c>
      <c r="T825" s="10">
        <f t="shared" si="89"/>
        <v>43.515151515151516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1">
        <f t="shared" si="86"/>
        <v>40286.082638888889</v>
      </c>
      <c r="L826" s="11">
        <f t="shared" si="87"/>
        <v>40250.033773148149</v>
      </c>
      <c r="M826" t="b">
        <v>0</v>
      </c>
      <c r="N826">
        <v>54</v>
      </c>
      <c r="O826" t="b">
        <v>1</v>
      </c>
      <c r="P826" s="8" t="s">
        <v>8274</v>
      </c>
      <c r="Q826" s="13" t="str">
        <f t="shared" si="85"/>
        <v>music</v>
      </c>
      <c r="R826" s="13" t="str">
        <f t="shared" si="91"/>
        <v>rock</v>
      </c>
      <c r="S826" s="6">
        <f t="shared" si="88"/>
        <v>0.74415143481698531</v>
      </c>
      <c r="T826" s="10">
        <f t="shared" si="89"/>
        <v>39.816666666666663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1">
        <f t="shared" si="86"/>
        <v>41211.098194444443</v>
      </c>
      <c r="L827" s="11">
        <f t="shared" si="87"/>
        <v>41186.098194444443</v>
      </c>
      <c r="M827" t="b">
        <v>0</v>
      </c>
      <c r="N827">
        <v>99</v>
      </c>
      <c r="O827" t="b">
        <v>1</v>
      </c>
      <c r="P827" s="8" t="s">
        <v>8274</v>
      </c>
      <c r="Q827" s="13" t="str">
        <f t="shared" si="85"/>
        <v>music</v>
      </c>
      <c r="R827" s="13" t="str">
        <f t="shared" si="91"/>
        <v>rock</v>
      </c>
      <c r="S827" s="6">
        <f t="shared" si="88"/>
        <v>0.995698582125219</v>
      </c>
      <c r="T827" s="10">
        <f t="shared" si="89"/>
        <v>126.8080808080808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1">
        <f t="shared" si="86"/>
        <v>40993.788541666661</v>
      </c>
      <c r="L828" s="11">
        <f t="shared" si="87"/>
        <v>40972.830208333333</v>
      </c>
      <c r="M828" t="b">
        <v>0</v>
      </c>
      <c r="N828">
        <v>49</v>
      </c>
      <c r="O828" t="b">
        <v>1</v>
      </c>
      <c r="P828" s="8" t="s">
        <v>8274</v>
      </c>
      <c r="Q828" s="13" t="str">
        <f t="shared" si="85"/>
        <v>music</v>
      </c>
      <c r="R828" s="13" t="str">
        <f t="shared" si="91"/>
        <v>rock</v>
      </c>
      <c r="S828" s="6">
        <f t="shared" si="88"/>
        <v>0.98566308243727596</v>
      </c>
      <c r="T828" s="10">
        <f t="shared" si="89"/>
        <v>113.87755102040816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1">
        <f t="shared" si="86"/>
        <v>40953.617361111108</v>
      </c>
      <c r="L829" s="11">
        <f t="shared" si="87"/>
        <v>40927.265127314815</v>
      </c>
      <c r="M829" t="b">
        <v>0</v>
      </c>
      <c r="N829">
        <v>11</v>
      </c>
      <c r="O829" t="b">
        <v>1</v>
      </c>
      <c r="P829" s="8" t="s">
        <v>8274</v>
      </c>
      <c r="Q829" s="13" t="str">
        <f t="shared" si="85"/>
        <v>music</v>
      </c>
      <c r="R829" s="13" t="str">
        <f t="shared" si="91"/>
        <v>rock</v>
      </c>
      <c r="S829" s="6">
        <f t="shared" si="88"/>
        <v>0.967741935483871</v>
      </c>
      <c r="T829" s="10">
        <f t="shared" si="89"/>
        <v>28.181818181818183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1">
        <f t="shared" si="86"/>
        <v>41085.474999999999</v>
      </c>
      <c r="L830" s="11">
        <f t="shared" si="87"/>
        <v>41072.842384259253</v>
      </c>
      <c r="M830" t="b">
        <v>0</v>
      </c>
      <c r="N830">
        <v>38</v>
      </c>
      <c r="O830" t="b">
        <v>1</v>
      </c>
      <c r="P830" s="8" t="s">
        <v>8274</v>
      </c>
      <c r="Q830" s="13" t="str">
        <f t="shared" si="85"/>
        <v>music</v>
      </c>
      <c r="R830" s="13" t="str">
        <f t="shared" si="91"/>
        <v>rock</v>
      </c>
      <c r="S830" s="6">
        <f t="shared" si="88"/>
        <v>0.93457943925233644</v>
      </c>
      <c r="T830" s="10">
        <f t="shared" si="89"/>
        <v>36.60526315789474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1">
        <f t="shared" si="86"/>
        <v>42564.593055555553</v>
      </c>
      <c r="L831" s="11">
        <f t="shared" si="87"/>
        <v>42504.593055555553</v>
      </c>
      <c r="M831" t="b">
        <v>0</v>
      </c>
      <c r="N831">
        <v>16</v>
      </c>
      <c r="O831" t="b">
        <v>1</v>
      </c>
      <c r="P831" s="8" t="s">
        <v>8274</v>
      </c>
      <c r="Q831" s="13" t="str">
        <f t="shared" si="85"/>
        <v>music</v>
      </c>
      <c r="R831" s="13" t="str">
        <f t="shared" si="91"/>
        <v>rock</v>
      </c>
      <c r="S831" s="6">
        <f t="shared" si="88"/>
        <v>0.96153846153846156</v>
      </c>
      <c r="T831" s="10">
        <f t="shared" si="89"/>
        <v>32.5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1">
        <f t="shared" si="86"/>
        <v>41355.27575231481</v>
      </c>
      <c r="L832" s="11">
        <f t="shared" si="87"/>
        <v>41325.317418981482</v>
      </c>
      <c r="M832" t="b">
        <v>0</v>
      </c>
      <c r="N832">
        <v>32</v>
      </c>
      <c r="O832" t="b">
        <v>1</v>
      </c>
      <c r="P832" s="8" t="s">
        <v>8274</v>
      </c>
      <c r="Q832" s="13" t="str">
        <f t="shared" si="85"/>
        <v>music</v>
      </c>
      <c r="R832" s="13" t="str">
        <f t="shared" si="91"/>
        <v>rock</v>
      </c>
      <c r="S832" s="6">
        <f t="shared" si="88"/>
        <v>0.92735703245749612</v>
      </c>
      <c r="T832" s="10">
        <f t="shared" si="89"/>
        <v>60.65625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1">
        <f t="shared" si="86"/>
        <v>41026.438587962963</v>
      </c>
      <c r="L833" s="11">
        <f t="shared" si="87"/>
        <v>40996.438587962963</v>
      </c>
      <c r="M833" t="b">
        <v>0</v>
      </c>
      <c r="N833">
        <v>20</v>
      </c>
      <c r="O833" t="b">
        <v>1</v>
      </c>
      <c r="P833" s="8" t="s">
        <v>8274</v>
      </c>
      <c r="Q833" s="13" t="str">
        <f t="shared" si="85"/>
        <v>music</v>
      </c>
      <c r="R833" s="13" t="str">
        <f t="shared" si="91"/>
        <v>rock</v>
      </c>
      <c r="S833" s="6">
        <f t="shared" si="88"/>
        <v>0.42857142857142855</v>
      </c>
      <c r="T833" s="10">
        <f t="shared" si="89"/>
        <v>175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1">
        <f t="shared" si="86"/>
        <v>40929.134027777771</v>
      </c>
      <c r="L834" s="11">
        <f t="shared" si="87"/>
        <v>40869.466840277775</v>
      </c>
      <c r="M834" t="b">
        <v>0</v>
      </c>
      <c r="N834">
        <v>154</v>
      </c>
      <c r="O834" t="b">
        <v>1</v>
      </c>
      <c r="P834" s="8" t="s">
        <v>8274</v>
      </c>
      <c r="Q834" s="13" t="str">
        <f t="shared" si="85"/>
        <v>music</v>
      </c>
      <c r="R834" s="13" t="str">
        <f t="shared" si="91"/>
        <v>rock</v>
      </c>
      <c r="S834" s="6">
        <f t="shared" si="88"/>
        <v>0.99396596395481829</v>
      </c>
      <c r="T834" s="10">
        <f t="shared" si="89"/>
        <v>97.993896103896105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1">
        <f t="shared" si="86"/>
        <v>41748.669849537036</v>
      </c>
      <c r="L835" s="11">
        <f t="shared" si="87"/>
        <v>41718.669849537036</v>
      </c>
      <c r="M835" t="b">
        <v>0</v>
      </c>
      <c r="N835">
        <v>41</v>
      </c>
      <c r="O835" t="b">
        <v>1</v>
      </c>
      <c r="P835" s="8" t="s">
        <v>8274</v>
      </c>
      <c r="Q835" s="13" t="str">
        <f t="shared" ref="Q835:Q898" si="92">LEFT(P835, SEARCH("/", P835)-1)</f>
        <v>music</v>
      </c>
      <c r="R835" s="13" t="str">
        <f t="shared" si="91"/>
        <v>rock</v>
      </c>
      <c r="S835" s="6">
        <f t="shared" si="88"/>
        <v>0.98360655737704916</v>
      </c>
      <c r="T835" s="10">
        <f t="shared" si="89"/>
        <v>148.78048780487805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1">
        <f t="shared" si="86"/>
        <v>41455.957638888889</v>
      </c>
      <c r="L836" s="11">
        <f t="shared" si="87"/>
        <v>41422.614490740736</v>
      </c>
      <c r="M836" t="b">
        <v>0</v>
      </c>
      <c r="N836">
        <v>75</v>
      </c>
      <c r="O836" t="b">
        <v>1</v>
      </c>
      <c r="P836" s="8" t="s">
        <v>8274</v>
      </c>
      <c r="Q836" s="13" t="str">
        <f t="shared" si="92"/>
        <v>music</v>
      </c>
      <c r="R836" s="13" t="str">
        <f t="shared" si="91"/>
        <v>rock</v>
      </c>
      <c r="S836" s="6">
        <f t="shared" si="88"/>
        <v>0.76325284485151268</v>
      </c>
      <c r="T836" s="10">
        <f t="shared" si="89"/>
        <v>96.08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1">
        <f t="shared" si="86"/>
        <v>41047.916666666664</v>
      </c>
      <c r="L837" s="11">
        <f t="shared" si="87"/>
        <v>41005.249513888884</v>
      </c>
      <c r="M837" t="b">
        <v>0</v>
      </c>
      <c r="N837">
        <v>40</v>
      </c>
      <c r="O837" t="b">
        <v>1</v>
      </c>
      <c r="P837" s="8" t="s">
        <v>8274</v>
      </c>
      <c r="Q837" s="13" t="str">
        <f t="shared" si="92"/>
        <v>music</v>
      </c>
      <c r="R837" s="13" t="str">
        <f t="shared" si="91"/>
        <v>rock</v>
      </c>
      <c r="S837" s="6">
        <f t="shared" si="88"/>
        <v>0.85287846481876328</v>
      </c>
      <c r="T837" s="10">
        <f t="shared" si="89"/>
        <v>58.625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1">
        <f t="shared" si="86"/>
        <v>41553.848587962959</v>
      </c>
      <c r="L838" s="11">
        <f t="shared" si="87"/>
        <v>41523.848587962959</v>
      </c>
      <c r="M838" t="b">
        <v>0</v>
      </c>
      <c r="N838">
        <v>46</v>
      </c>
      <c r="O838" t="b">
        <v>1</v>
      </c>
      <c r="P838" s="8" t="s">
        <v>8274</v>
      </c>
      <c r="Q838" s="13" t="str">
        <f t="shared" si="92"/>
        <v>music</v>
      </c>
      <c r="R838" s="13" t="str">
        <f t="shared" si="91"/>
        <v>rock</v>
      </c>
      <c r="S838" s="6">
        <f t="shared" si="88"/>
        <v>0.99078176644499572</v>
      </c>
      <c r="T838" s="10">
        <f t="shared" si="89"/>
        <v>109.70695652173914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1">
        <f t="shared" si="86"/>
        <v>41760.79006944444</v>
      </c>
      <c r="L839" s="11">
        <f t="shared" si="87"/>
        <v>41730.79006944444</v>
      </c>
      <c r="M839" t="b">
        <v>0</v>
      </c>
      <c r="N839">
        <v>62</v>
      </c>
      <c r="O839" t="b">
        <v>1</v>
      </c>
      <c r="P839" s="8" t="s">
        <v>8274</v>
      </c>
      <c r="Q839" s="13" t="str">
        <f t="shared" si="92"/>
        <v>music</v>
      </c>
      <c r="R839" s="13" t="str">
        <f t="shared" si="91"/>
        <v>rock</v>
      </c>
      <c r="S839" s="6">
        <f t="shared" si="88"/>
        <v>0.82101806239737274</v>
      </c>
      <c r="T839" s="10">
        <f t="shared" si="89"/>
        <v>49.112903225806448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1">
        <f t="shared" si="86"/>
        <v>40925.689641203702</v>
      </c>
      <c r="L840" s="11">
        <f t="shared" si="87"/>
        <v>40895.689641203702</v>
      </c>
      <c r="M840" t="b">
        <v>0</v>
      </c>
      <c r="N840">
        <v>61</v>
      </c>
      <c r="O840" t="b">
        <v>1</v>
      </c>
      <c r="P840" s="8" t="s">
        <v>8274</v>
      </c>
      <c r="Q840" s="13" t="str">
        <f t="shared" si="92"/>
        <v>music</v>
      </c>
      <c r="R840" s="13" t="str">
        <f t="shared" si="91"/>
        <v>rock</v>
      </c>
      <c r="S840" s="6">
        <f t="shared" si="88"/>
        <v>0.68775790921595603</v>
      </c>
      <c r="T840" s="10">
        <f t="shared" si="89"/>
        <v>47.672131147540981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1">
        <f t="shared" si="86"/>
        <v>41174.555046296293</v>
      </c>
      <c r="L841" s="11">
        <f t="shared" si="87"/>
        <v>41144.555046296293</v>
      </c>
      <c r="M841" t="b">
        <v>0</v>
      </c>
      <c r="N841">
        <v>96</v>
      </c>
      <c r="O841" t="b">
        <v>1</v>
      </c>
      <c r="P841" s="8" t="s">
        <v>8274</v>
      </c>
      <c r="Q841" s="13" t="str">
        <f t="shared" si="92"/>
        <v>music</v>
      </c>
      <c r="R841" s="14" t="str">
        <f>RIGHT(P841,4)</f>
        <v>rock</v>
      </c>
      <c r="S841" s="6">
        <f t="shared" si="88"/>
        <v>0.85751085179982955</v>
      </c>
      <c r="T841" s="10">
        <f t="shared" si="89"/>
        <v>60.737812499999997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1">
        <f t="shared" ref="K842:K905" si="93">(I842/86400)+25569+(-5/24)</f>
        <v>42637.018368055556</v>
      </c>
      <c r="L842" s="11">
        <f t="shared" ref="L842:L905" si="94">(J842/86400)+25569+(-5/24)</f>
        <v>42607.018368055556</v>
      </c>
      <c r="M842" t="b">
        <v>0</v>
      </c>
      <c r="N842">
        <v>190</v>
      </c>
      <c r="O842" t="b">
        <v>1</v>
      </c>
      <c r="P842" s="8" t="s">
        <v>8275</v>
      </c>
      <c r="Q842" s="13" t="str">
        <f t="shared" si="92"/>
        <v>music</v>
      </c>
      <c r="R842" s="13" t="str">
        <f t="shared" ref="R842:R860" si="95">RIGHT(P843,5)</f>
        <v>metal</v>
      </c>
      <c r="S842" s="6">
        <f t="shared" ref="S842:S905" si="96">IFERROR(D842/E842,"N/A")</f>
        <v>0.83045028675448407</v>
      </c>
      <c r="T842" s="10">
        <f t="shared" ref="T842:T905" si="97">IFERROR(E842/N842,"N/A")</f>
        <v>63.37715789473684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1">
        <f t="shared" si="93"/>
        <v>41953.672025462962</v>
      </c>
      <c r="L843" s="11">
        <f t="shared" si="94"/>
        <v>41923.630358796298</v>
      </c>
      <c r="M843" t="b">
        <v>1</v>
      </c>
      <c r="N843">
        <v>94</v>
      </c>
      <c r="O843" t="b">
        <v>1</v>
      </c>
      <c r="P843" s="8" t="s">
        <v>8275</v>
      </c>
      <c r="Q843" s="13" t="str">
        <f t="shared" si="92"/>
        <v>music</v>
      </c>
      <c r="R843" s="13" t="str">
        <f t="shared" si="95"/>
        <v>metal</v>
      </c>
      <c r="S843" s="6">
        <f t="shared" si="96"/>
        <v>0.98697196999605208</v>
      </c>
      <c r="T843" s="10">
        <f t="shared" si="97"/>
        <v>53.893617021276597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1">
        <f t="shared" si="93"/>
        <v>41560.957638888889</v>
      </c>
      <c r="L844" s="11">
        <f t="shared" si="94"/>
        <v>41526.384062499994</v>
      </c>
      <c r="M844" t="b">
        <v>1</v>
      </c>
      <c r="N844">
        <v>39</v>
      </c>
      <c r="O844" t="b">
        <v>1</v>
      </c>
      <c r="P844" s="8" t="s">
        <v>8275</v>
      </c>
      <c r="Q844" s="13" t="str">
        <f t="shared" si="92"/>
        <v>music</v>
      </c>
      <c r="R844" s="13" t="str">
        <f t="shared" si="95"/>
        <v>metal</v>
      </c>
      <c r="S844" s="6">
        <f t="shared" si="96"/>
        <v>0.95858895705521474</v>
      </c>
      <c r="T844" s="10">
        <f t="shared" si="97"/>
        <v>66.871794871794876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1">
        <f t="shared" si="93"/>
        <v>42712.124999999993</v>
      </c>
      <c r="L845" s="11">
        <f t="shared" si="94"/>
        <v>42695.049537037034</v>
      </c>
      <c r="M845" t="b">
        <v>0</v>
      </c>
      <c r="N845">
        <v>127</v>
      </c>
      <c r="O845" t="b">
        <v>1</v>
      </c>
      <c r="P845" s="8" t="s">
        <v>8275</v>
      </c>
      <c r="Q845" s="13" t="str">
        <f t="shared" si="92"/>
        <v>music</v>
      </c>
      <c r="R845" s="13" t="str">
        <f t="shared" si="95"/>
        <v>metal</v>
      </c>
      <c r="S845" s="6">
        <f t="shared" si="96"/>
        <v>0.3743448964312453</v>
      </c>
      <c r="T845" s="10">
        <f t="shared" si="97"/>
        <v>63.102362204724407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1">
        <f t="shared" si="93"/>
        <v>41943.999305555553</v>
      </c>
      <c r="L846" s="11">
        <f t="shared" si="94"/>
        <v>41905.476296296292</v>
      </c>
      <c r="M846" t="b">
        <v>1</v>
      </c>
      <c r="N846">
        <v>159</v>
      </c>
      <c r="O846" t="b">
        <v>1</v>
      </c>
      <c r="P846" s="8" t="s">
        <v>8275</v>
      </c>
      <c r="Q846" s="13" t="str">
        <f t="shared" si="92"/>
        <v>music</v>
      </c>
      <c r="R846" s="13" t="str">
        <f t="shared" si="95"/>
        <v>metal</v>
      </c>
      <c r="S846" s="6">
        <f t="shared" si="96"/>
        <v>0.51510989010989006</v>
      </c>
      <c r="T846" s="10">
        <f t="shared" si="97"/>
        <v>36.628930817610062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1">
        <f t="shared" si="93"/>
        <v>42617.957638888889</v>
      </c>
      <c r="L847" s="11">
        <f t="shared" si="94"/>
        <v>42577.997638888883</v>
      </c>
      <c r="M847" t="b">
        <v>0</v>
      </c>
      <c r="N847">
        <v>177</v>
      </c>
      <c r="O847" t="b">
        <v>1</v>
      </c>
      <c r="P847" s="8" t="s">
        <v>8275</v>
      </c>
      <c r="Q847" s="13" t="str">
        <f t="shared" si="92"/>
        <v>music</v>
      </c>
      <c r="R847" s="13" t="str">
        <f t="shared" si="95"/>
        <v>metal</v>
      </c>
      <c r="S847" s="6">
        <f t="shared" si="96"/>
        <v>0.83070139441536062</v>
      </c>
      <c r="T847" s="10">
        <f t="shared" si="97"/>
        <v>34.005706214689269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1">
        <f t="shared" si="93"/>
        <v>41708.375</v>
      </c>
      <c r="L848" s="11">
        <f t="shared" si="94"/>
        <v>41694.183506944442</v>
      </c>
      <c r="M848" t="b">
        <v>0</v>
      </c>
      <c r="N848">
        <v>47</v>
      </c>
      <c r="O848" t="b">
        <v>1</v>
      </c>
      <c r="P848" s="8" t="s">
        <v>8275</v>
      </c>
      <c r="Q848" s="13" t="str">
        <f t="shared" si="92"/>
        <v>music</v>
      </c>
      <c r="R848" s="13" t="str">
        <f t="shared" si="95"/>
        <v>metal</v>
      </c>
      <c r="S848" s="6">
        <f t="shared" si="96"/>
        <v>0.81966602335303018</v>
      </c>
      <c r="T848" s="10">
        <f t="shared" si="97"/>
        <v>28.553404255319148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1">
        <f t="shared" si="93"/>
        <v>42195.59</v>
      </c>
      <c r="L849" s="11">
        <f t="shared" si="94"/>
        <v>42165.59</v>
      </c>
      <c r="M849" t="b">
        <v>0</v>
      </c>
      <c r="N849">
        <v>1</v>
      </c>
      <c r="O849" t="b">
        <v>1</v>
      </c>
      <c r="P849" s="8" t="s">
        <v>8275</v>
      </c>
      <c r="Q849" s="13" t="str">
        <f t="shared" si="92"/>
        <v>music</v>
      </c>
      <c r="R849" s="13" t="str">
        <f t="shared" si="95"/>
        <v>metal</v>
      </c>
      <c r="S849" s="6">
        <f t="shared" si="96"/>
        <v>1</v>
      </c>
      <c r="T849" s="10">
        <f t="shared" si="97"/>
        <v>10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1">
        <f t="shared" si="93"/>
        <v>42108.583715277775</v>
      </c>
      <c r="L850" s="11">
        <f t="shared" si="94"/>
        <v>42078.583715277775</v>
      </c>
      <c r="M850" t="b">
        <v>0</v>
      </c>
      <c r="N850">
        <v>16</v>
      </c>
      <c r="O850" t="b">
        <v>1</v>
      </c>
      <c r="P850" s="8" t="s">
        <v>8275</v>
      </c>
      <c r="Q850" s="13" t="str">
        <f t="shared" si="92"/>
        <v>music</v>
      </c>
      <c r="R850" s="13" t="str">
        <f t="shared" si="95"/>
        <v>metal</v>
      </c>
      <c r="S850" s="6">
        <f t="shared" si="96"/>
        <v>1</v>
      </c>
      <c r="T850" s="10">
        <f t="shared" si="97"/>
        <v>18.75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1">
        <f t="shared" si="93"/>
        <v>42078.898888888885</v>
      </c>
      <c r="L851" s="11">
        <f t="shared" si="94"/>
        <v>42050.94055555555</v>
      </c>
      <c r="M851" t="b">
        <v>0</v>
      </c>
      <c r="N851">
        <v>115</v>
      </c>
      <c r="O851" t="b">
        <v>1</v>
      </c>
      <c r="P851" s="8" t="s">
        <v>8275</v>
      </c>
      <c r="Q851" s="13" t="str">
        <f t="shared" si="92"/>
        <v>music</v>
      </c>
      <c r="R851" s="13" t="str">
        <f t="shared" si="95"/>
        <v>metal</v>
      </c>
      <c r="S851" s="6">
        <f t="shared" si="96"/>
        <v>0.8340283569641368</v>
      </c>
      <c r="T851" s="10">
        <f t="shared" si="97"/>
        <v>41.704347826086959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1">
        <f t="shared" si="93"/>
        <v>42484.999305555553</v>
      </c>
      <c r="L852" s="11">
        <f t="shared" si="94"/>
        <v>42452.619409722225</v>
      </c>
      <c r="M852" t="b">
        <v>0</v>
      </c>
      <c r="N852">
        <v>133</v>
      </c>
      <c r="O852" t="b">
        <v>1</v>
      </c>
      <c r="P852" s="8" t="s">
        <v>8275</v>
      </c>
      <c r="Q852" s="13" t="str">
        <f t="shared" si="92"/>
        <v>music</v>
      </c>
      <c r="R852" s="13" t="str">
        <f t="shared" si="95"/>
        <v>metal</v>
      </c>
      <c r="S852" s="6">
        <f t="shared" si="96"/>
        <v>0.64443370388271304</v>
      </c>
      <c r="T852" s="10">
        <f t="shared" si="97"/>
        <v>46.669172932330824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1">
        <f t="shared" si="93"/>
        <v>42582.614583333336</v>
      </c>
      <c r="L853" s="11">
        <f t="shared" si="94"/>
        <v>42522.671909722216</v>
      </c>
      <c r="M853" t="b">
        <v>0</v>
      </c>
      <c r="N853">
        <v>70</v>
      </c>
      <c r="O853" t="b">
        <v>1</v>
      </c>
      <c r="P853" s="8" t="s">
        <v>8275</v>
      </c>
      <c r="Q853" s="13" t="str">
        <f t="shared" si="92"/>
        <v>music</v>
      </c>
      <c r="R853" s="13" t="str">
        <f t="shared" si="95"/>
        <v>metal</v>
      </c>
      <c r="S853" s="6">
        <f t="shared" si="96"/>
        <v>0.76657723265619016</v>
      </c>
      <c r="T853" s="10">
        <f t="shared" si="97"/>
        <v>37.271428571428572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1">
        <f t="shared" si="93"/>
        <v>42667.666666666664</v>
      </c>
      <c r="L854" s="11">
        <f t="shared" si="94"/>
        <v>42656.59716435185</v>
      </c>
      <c r="M854" t="b">
        <v>0</v>
      </c>
      <c r="N854">
        <v>62</v>
      </c>
      <c r="O854" t="b">
        <v>1</v>
      </c>
      <c r="P854" s="8" t="s">
        <v>8275</v>
      </c>
      <c r="Q854" s="13" t="str">
        <f t="shared" si="92"/>
        <v>music</v>
      </c>
      <c r="R854" s="13" t="str">
        <f t="shared" si="95"/>
        <v>metal</v>
      </c>
      <c r="S854" s="6">
        <f t="shared" si="96"/>
        <v>0.95264017419706037</v>
      </c>
      <c r="T854" s="10">
        <f t="shared" si="97"/>
        <v>59.258064516129032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1">
        <f t="shared" si="93"/>
        <v>42051.62394675926</v>
      </c>
      <c r="L855" s="11">
        <f t="shared" si="94"/>
        <v>42021.62394675926</v>
      </c>
      <c r="M855" t="b">
        <v>0</v>
      </c>
      <c r="N855">
        <v>10</v>
      </c>
      <c r="O855" t="b">
        <v>1</v>
      </c>
      <c r="P855" s="8" t="s">
        <v>8275</v>
      </c>
      <c r="Q855" s="13" t="str">
        <f t="shared" si="92"/>
        <v>music</v>
      </c>
      <c r="R855" s="13" t="str">
        <f t="shared" si="95"/>
        <v>metal</v>
      </c>
      <c r="S855" s="6">
        <f t="shared" si="96"/>
        <v>1</v>
      </c>
      <c r="T855" s="10">
        <f t="shared" si="97"/>
        <v>30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1">
        <f t="shared" si="93"/>
        <v>42732.004004629627</v>
      </c>
      <c r="L856" s="11">
        <f t="shared" si="94"/>
        <v>42702.004004629627</v>
      </c>
      <c r="M856" t="b">
        <v>0</v>
      </c>
      <c r="N856">
        <v>499</v>
      </c>
      <c r="O856" t="b">
        <v>1</v>
      </c>
      <c r="P856" s="8" t="s">
        <v>8275</v>
      </c>
      <c r="Q856" s="13" t="str">
        <f t="shared" si="92"/>
        <v>music</v>
      </c>
      <c r="R856" s="13" t="str">
        <f t="shared" si="95"/>
        <v>metal</v>
      </c>
      <c r="S856" s="6">
        <f t="shared" si="96"/>
        <v>0.84587695837250831</v>
      </c>
      <c r="T856" s="10">
        <f t="shared" si="97"/>
        <v>65.8623246492986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1">
        <f t="shared" si="93"/>
        <v>42574.916863425919</v>
      </c>
      <c r="L857" s="11">
        <f t="shared" si="94"/>
        <v>42544.916863425919</v>
      </c>
      <c r="M857" t="b">
        <v>0</v>
      </c>
      <c r="N857">
        <v>47</v>
      </c>
      <c r="O857" t="b">
        <v>1</v>
      </c>
      <c r="P857" s="8" t="s">
        <v>8275</v>
      </c>
      <c r="Q857" s="13" t="str">
        <f t="shared" si="92"/>
        <v>music</v>
      </c>
      <c r="R857" s="13" t="str">
        <f t="shared" si="95"/>
        <v>metal</v>
      </c>
      <c r="S857" s="6">
        <f t="shared" si="96"/>
        <v>0.96666666666666667</v>
      </c>
      <c r="T857" s="10">
        <f t="shared" si="97"/>
        <v>31.914893617021278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1">
        <f t="shared" si="93"/>
        <v>42668.583333333336</v>
      </c>
      <c r="L858" s="11">
        <f t="shared" si="94"/>
        <v>42609.103657407402</v>
      </c>
      <c r="M858" t="b">
        <v>0</v>
      </c>
      <c r="N858">
        <v>28</v>
      </c>
      <c r="O858" t="b">
        <v>1</v>
      </c>
      <c r="P858" s="8" t="s">
        <v>8275</v>
      </c>
      <c r="Q858" s="13" t="str">
        <f t="shared" si="92"/>
        <v>music</v>
      </c>
      <c r="R858" s="13" t="str">
        <f t="shared" si="95"/>
        <v>metal</v>
      </c>
      <c r="S858" s="6">
        <f t="shared" si="96"/>
        <v>0.45871559633027525</v>
      </c>
      <c r="T858" s="10">
        <f t="shared" si="97"/>
        <v>19.464285714285715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1">
        <f t="shared" si="93"/>
        <v>42333.414710648147</v>
      </c>
      <c r="L859" s="11">
        <f t="shared" si="94"/>
        <v>42291.373043981475</v>
      </c>
      <c r="M859" t="b">
        <v>0</v>
      </c>
      <c r="N859">
        <v>24</v>
      </c>
      <c r="O859" t="b">
        <v>1</v>
      </c>
      <c r="P859" s="8" t="s">
        <v>8275</v>
      </c>
      <c r="Q859" s="13" t="str">
        <f t="shared" si="92"/>
        <v>music</v>
      </c>
      <c r="R859" s="13" t="str">
        <f t="shared" si="95"/>
        <v>metal</v>
      </c>
      <c r="S859" s="6">
        <f t="shared" si="96"/>
        <v>1</v>
      </c>
      <c r="T859" s="10">
        <f t="shared" si="97"/>
        <v>50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1">
        <f t="shared" si="93"/>
        <v>42109.749305555553</v>
      </c>
      <c r="L860" s="11">
        <f t="shared" si="94"/>
        <v>42079.537245370368</v>
      </c>
      <c r="M860" t="b">
        <v>0</v>
      </c>
      <c r="N860">
        <v>76</v>
      </c>
      <c r="O860" t="b">
        <v>1</v>
      </c>
      <c r="P860" s="8" t="s">
        <v>8275</v>
      </c>
      <c r="Q860" s="13" t="str">
        <f t="shared" si="92"/>
        <v>music</v>
      </c>
      <c r="R860" s="13" t="str">
        <f t="shared" si="95"/>
        <v>metal</v>
      </c>
      <c r="S860" s="6">
        <f t="shared" si="96"/>
        <v>0.69441631415394056</v>
      </c>
      <c r="T860" s="10">
        <f t="shared" si="97"/>
        <v>22.737763157894737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1">
        <f t="shared" si="93"/>
        <v>42158.791666666664</v>
      </c>
      <c r="L861" s="11">
        <f t="shared" si="94"/>
        <v>42128.611898148149</v>
      </c>
      <c r="M861" t="b">
        <v>0</v>
      </c>
      <c r="N861">
        <v>98</v>
      </c>
      <c r="O861" t="b">
        <v>1</v>
      </c>
      <c r="P861" s="8" t="s">
        <v>8275</v>
      </c>
      <c r="Q861" s="13" t="str">
        <f t="shared" si="92"/>
        <v>music</v>
      </c>
      <c r="R861" s="13" t="str">
        <f>RIGHT(P861,5)</f>
        <v>metal</v>
      </c>
      <c r="S861" s="6">
        <f t="shared" si="96"/>
        <v>0.95533795080009554</v>
      </c>
      <c r="T861" s="10">
        <f t="shared" si="97"/>
        <v>42.724489795918366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1">
        <f t="shared" si="93"/>
        <v>41600.316122685181</v>
      </c>
      <c r="L862" s="11">
        <f t="shared" si="94"/>
        <v>41570.274456018517</v>
      </c>
      <c r="M862" t="b">
        <v>0</v>
      </c>
      <c r="N862">
        <v>48</v>
      </c>
      <c r="O862" t="b">
        <v>0</v>
      </c>
      <c r="P862" s="8" t="s">
        <v>8276</v>
      </c>
      <c r="Q862" s="13" t="str">
        <f t="shared" si="92"/>
        <v>music</v>
      </c>
      <c r="R862" s="13" t="str">
        <f t="shared" ref="R862:R893" si="98">RIGHT(P862,4)</f>
        <v>jazz</v>
      </c>
      <c r="S862" s="6">
        <f t="shared" si="96"/>
        <v>5.5118110236220472</v>
      </c>
      <c r="T862" s="10">
        <f t="shared" si="97"/>
        <v>52.916666666666664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1">
        <f t="shared" si="93"/>
        <v>42629.756990740738</v>
      </c>
      <c r="L863" s="11">
        <f t="shared" si="94"/>
        <v>42599.756990740738</v>
      </c>
      <c r="M863" t="b">
        <v>0</v>
      </c>
      <c r="N863">
        <v>2</v>
      </c>
      <c r="O863" t="b">
        <v>0</v>
      </c>
      <c r="P863" s="8" t="s">
        <v>8276</v>
      </c>
      <c r="Q863" s="13" t="str">
        <f t="shared" si="92"/>
        <v>music</v>
      </c>
      <c r="R863" s="13" t="str">
        <f t="shared" si="98"/>
        <v>jazz</v>
      </c>
      <c r="S863" s="6">
        <f t="shared" si="96"/>
        <v>44.554455445544555</v>
      </c>
      <c r="T863" s="10">
        <f t="shared" si="97"/>
        <v>50.5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1">
        <f t="shared" si="93"/>
        <v>41589.388287037036</v>
      </c>
      <c r="L864" s="11">
        <f t="shared" si="94"/>
        <v>41559.346620370365</v>
      </c>
      <c r="M864" t="b">
        <v>0</v>
      </c>
      <c r="N864">
        <v>4</v>
      </c>
      <c r="O864" t="b">
        <v>0</v>
      </c>
      <c r="P864" s="8" t="s">
        <v>8276</v>
      </c>
      <c r="Q864" s="13" t="str">
        <f t="shared" si="92"/>
        <v>music</v>
      </c>
      <c r="R864" s="13" t="str">
        <f t="shared" si="98"/>
        <v>jazz</v>
      </c>
      <c r="S864" s="6">
        <f t="shared" si="96"/>
        <v>294.11764705882354</v>
      </c>
      <c r="T864" s="10">
        <f t="shared" si="97"/>
        <v>42.5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1">
        <f t="shared" si="93"/>
        <v>40950.909328703703</v>
      </c>
      <c r="L865" s="11">
        <f t="shared" si="94"/>
        <v>40920.909328703703</v>
      </c>
      <c r="M865" t="b">
        <v>0</v>
      </c>
      <c r="N865">
        <v>5</v>
      </c>
      <c r="O865" t="b">
        <v>0</v>
      </c>
      <c r="P865" s="8" t="s">
        <v>8276</v>
      </c>
      <c r="Q865" s="13" t="str">
        <f t="shared" si="92"/>
        <v>music</v>
      </c>
      <c r="R865" s="13" t="str">
        <f t="shared" si="98"/>
        <v>jazz</v>
      </c>
      <c r="S865" s="6">
        <f t="shared" si="96"/>
        <v>22.222222222222221</v>
      </c>
      <c r="T865" s="10">
        <f t="shared" si="97"/>
        <v>18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1">
        <f t="shared" si="93"/>
        <v>41563.207638888889</v>
      </c>
      <c r="L866" s="11">
        <f t="shared" si="94"/>
        <v>41540.898587962962</v>
      </c>
      <c r="M866" t="b">
        <v>0</v>
      </c>
      <c r="N866">
        <v>79</v>
      </c>
      <c r="O866" t="b">
        <v>0</v>
      </c>
      <c r="P866" s="8" t="s">
        <v>8276</v>
      </c>
      <c r="Q866" s="13" t="str">
        <f t="shared" si="92"/>
        <v>music</v>
      </c>
      <c r="R866" s="13" t="str">
        <f t="shared" si="98"/>
        <v>jazz</v>
      </c>
      <c r="S866" s="6">
        <f t="shared" si="96"/>
        <v>2.4074074074074074</v>
      </c>
      <c r="T866" s="10">
        <f t="shared" si="97"/>
        <v>34.177215189873415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1">
        <f t="shared" si="93"/>
        <v>41290.564780092587</v>
      </c>
      <c r="L867" s="11">
        <f t="shared" si="94"/>
        <v>41230.564780092587</v>
      </c>
      <c r="M867" t="b">
        <v>0</v>
      </c>
      <c r="N867">
        <v>2</v>
      </c>
      <c r="O867" t="b">
        <v>0</v>
      </c>
      <c r="P867" s="8" t="s">
        <v>8276</v>
      </c>
      <c r="Q867" s="13" t="str">
        <f t="shared" si="92"/>
        <v>music</v>
      </c>
      <c r="R867" s="13" t="str">
        <f t="shared" si="98"/>
        <v>jazz</v>
      </c>
      <c r="S867" s="6">
        <f t="shared" si="96"/>
        <v>48.888888888888886</v>
      </c>
      <c r="T867" s="10">
        <f t="shared" si="97"/>
        <v>22.5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1">
        <f t="shared" si="93"/>
        <v>42063.423611111109</v>
      </c>
      <c r="L868" s="11">
        <f t="shared" si="94"/>
        <v>42025.429606481477</v>
      </c>
      <c r="M868" t="b">
        <v>0</v>
      </c>
      <c r="N868">
        <v>11</v>
      </c>
      <c r="O868" t="b">
        <v>0</v>
      </c>
      <c r="P868" s="8" t="s">
        <v>8276</v>
      </c>
      <c r="Q868" s="13" t="str">
        <f t="shared" si="92"/>
        <v>music</v>
      </c>
      <c r="R868" s="13" t="str">
        <f t="shared" si="98"/>
        <v>jazz</v>
      </c>
      <c r="S868" s="6">
        <f t="shared" si="96"/>
        <v>5.46875</v>
      </c>
      <c r="T868" s="10">
        <f t="shared" si="97"/>
        <v>58.18181818181818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1">
        <f t="shared" si="93"/>
        <v>40147.999305555553</v>
      </c>
      <c r="L869" s="11">
        <f t="shared" si="94"/>
        <v>40087.897060185183</v>
      </c>
      <c r="M869" t="b">
        <v>0</v>
      </c>
      <c r="N869">
        <v>11</v>
      </c>
      <c r="O869" t="b">
        <v>0</v>
      </c>
      <c r="P869" s="8" t="s">
        <v>8276</v>
      </c>
      <c r="Q869" s="13" t="str">
        <f t="shared" si="92"/>
        <v>music</v>
      </c>
      <c r="R869" s="13" t="str">
        <f t="shared" si="98"/>
        <v>jazz</v>
      </c>
      <c r="S869" s="6">
        <f t="shared" si="96"/>
        <v>4.1631973355537051</v>
      </c>
      <c r="T869" s="10">
        <f t="shared" si="97"/>
        <v>109.18181818181819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1">
        <f t="shared" si="93"/>
        <v>41645.819421296292</v>
      </c>
      <c r="L870" s="11">
        <f t="shared" si="94"/>
        <v>41615.819421296292</v>
      </c>
      <c r="M870" t="b">
        <v>0</v>
      </c>
      <c r="N870">
        <v>1</v>
      </c>
      <c r="O870" t="b">
        <v>0</v>
      </c>
      <c r="P870" s="8" t="s">
        <v>8276</v>
      </c>
      <c r="Q870" s="13" t="str">
        <f t="shared" si="92"/>
        <v>music</v>
      </c>
      <c r="R870" s="13" t="str">
        <f t="shared" si="98"/>
        <v>jazz</v>
      </c>
      <c r="S870" s="6">
        <f t="shared" si="96"/>
        <v>900</v>
      </c>
      <c r="T870" s="10">
        <f t="shared" si="97"/>
        <v>50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1">
        <f t="shared" si="93"/>
        <v>41372.595567129625</v>
      </c>
      <c r="L871" s="11">
        <f t="shared" si="94"/>
        <v>41342.637233796289</v>
      </c>
      <c r="M871" t="b">
        <v>0</v>
      </c>
      <c r="N871">
        <v>3</v>
      </c>
      <c r="O871" t="b">
        <v>0</v>
      </c>
      <c r="P871" s="8" t="s">
        <v>8276</v>
      </c>
      <c r="Q871" s="13" t="str">
        <f t="shared" si="92"/>
        <v>music</v>
      </c>
      <c r="R871" s="13" t="str">
        <f t="shared" si="98"/>
        <v>jazz</v>
      </c>
      <c r="S871" s="6">
        <f t="shared" si="96"/>
        <v>8.4615384615384617</v>
      </c>
      <c r="T871" s="10">
        <f t="shared" si="97"/>
        <v>346.66666666666669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1">
        <f t="shared" si="93"/>
        <v>41517.813923611109</v>
      </c>
      <c r="L872" s="11">
        <f t="shared" si="94"/>
        <v>41487.813923611109</v>
      </c>
      <c r="M872" t="b">
        <v>0</v>
      </c>
      <c r="N872">
        <v>5</v>
      </c>
      <c r="O872" t="b">
        <v>0</v>
      </c>
      <c r="P872" s="8" t="s">
        <v>8276</v>
      </c>
      <c r="Q872" s="13" t="str">
        <f t="shared" si="92"/>
        <v>music</v>
      </c>
      <c r="R872" s="13" t="str">
        <f t="shared" si="98"/>
        <v>jazz</v>
      </c>
      <c r="S872" s="6">
        <f t="shared" si="96"/>
        <v>322.58064516129031</v>
      </c>
      <c r="T872" s="10">
        <f t="shared" si="97"/>
        <v>12.4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1">
        <f t="shared" si="93"/>
        <v>41607.394618055558</v>
      </c>
      <c r="L873" s="11">
        <f t="shared" si="94"/>
        <v>41577.352951388886</v>
      </c>
      <c r="M873" t="b">
        <v>0</v>
      </c>
      <c r="N873">
        <v>12</v>
      </c>
      <c r="O873" t="b">
        <v>0</v>
      </c>
      <c r="P873" s="8" t="s">
        <v>8276</v>
      </c>
      <c r="Q873" s="13" t="str">
        <f t="shared" si="92"/>
        <v>music</v>
      </c>
      <c r="R873" s="13" t="str">
        <f t="shared" si="98"/>
        <v>jazz</v>
      </c>
      <c r="S873" s="6">
        <f t="shared" si="96"/>
        <v>18.46153846153846</v>
      </c>
      <c r="T873" s="10">
        <f t="shared" si="97"/>
        <v>27.083333333333332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1">
        <f t="shared" si="93"/>
        <v>40612.617210648146</v>
      </c>
      <c r="L874" s="11">
        <f t="shared" si="94"/>
        <v>40567.617210648146</v>
      </c>
      <c r="M874" t="b">
        <v>0</v>
      </c>
      <c r="N874">
        <v>2</v>
      </c>
      <c r="O874" t="b">
        <v>0</v>
      </c>
      <c r="P874" s="8" t="s">
        <v>8276</v>
      </c>
      <c r="Q874" s="13" t="str">
        <f t="shared" si="92"/>
        <v>music</v>
      </c>
      <c r="R874" s="13" t="str">
        <f t="shared" si="98"/>
        <v>jazz</v>
      </c>
      <c r="S874" s="6">
        <f t="shared" si="96"/>
        <v>123.07692307692308</v>
      </c>
      <c r="T874" s="10">
        <f t="shared" si="97"/>
        <v>32.5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1">
        <f t="shared" si="93"/>
        <v>41224.000462962962</v>
      </c>
      <c r="L875" s="11">
        <f t="shared" si="94"/>
        <v>41183.958796296291</v>
      </c>
      <c r="M875" t="b">
        <v>0</v>
      </c>
      <c r="N875">
        <v>5</v>
      </c>
      <c r="O875" t="b">
        <v>0</v>
      </c>
      <c r="P875" s="8" t="s">
        <v>8276</v>
      </c>
      <c r="Q875" s="13" t="str">
        <f t="shared" si="92"/>
        <v>music</v>
      </c>
      <c r="R875" s="13" t="str">
        <f t="shared" si="98"/>
        <v>jazz</v>
      </c>
      <c r="S875" s="6">
        <f t="shared" si="96"/>
        <v>77.777777777777771</v>
      </c>
      <c r="T875" s="10">
        <f t="shared" si="97"/>
        <v>9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1">
        <f t="shared" si="93"/>
        <v>41398.375393518516</v>
      </c>
      <c r="L876" s="11">
        <f t="shared" si="94"/>
        <v>41368.375393518516</v>
      </c>
      <c r="M876" t="b">
        <v>0</v>
      </c>
      <c r="N876">
        <v>21</v>
      </c>
      <c r="O876" t="b">
        <v>0</v>
      </c>
      <c r="P876" s="8" t="s">
        <v>8276</v>
      </c>
      <c r="Q876" s="13" t="str">
        <f t="shared" si="92"/>
        <v>music</v>
      </c>
      <c r="R876" s="13" t="str">
        <f t="shared" si="98"/>
        <v>jazz</v>
      </c>
      <c r="S876" s="6">
        <f t="shared" si="96"/>
        <v>4.1095890410958908</v>
      </c>
      <c r="T876" s="10">
        <f t="shared" si="97"/>
        <v>34.761904761904759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1">
        <f t="shared" si="93"/>
        <v>42268.515405092585</v>
      </c>
      <c r="L877" s="11">
        <f t="shared" si="94"/>
        <v>42248.515405092585</v>
      </c>
      <c r="M877" t="b">
        <v>0</v>
      </c>
      <c r="N877">
        <v>0</v>
      </c>
      <c r="O877" t="b">
        <v>0</v>
      </c>
      <c r="P877" s="8" t="s">
        <v>8276</v>
      </c>
      <c r="Q877" s="13" t="str">
        <f t="shared" si="92"/>
        <v>music</v>
      </c>
      <c r="R877" s="13" t="str">
        <f t="shared" si="98"/>
        <v>jazz</v>
      </c>
      <c r="S877" s="6" t="str">
        <f t="shared" si="96"/>
        <v>N/A</v>
      </c>
      <c r="T877" s="10" t="str">
        <f t="shared" si="97"/>
        <v>N/A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1">
        <f t="shared" si="93"/>
        <v>41309.288506944438</v>
      </c>
      <c r="L878" s="11">
        <f t="shared" si="94"/>
        <v>41276.288506944438</v>
      </c>
      <c r="M878" t="b">
        <v>0</v>
      </c>
      <c r="N878">
        <v>45</v>
      </c>
      <c r="O878" t="b">
        <v>0</v>
      </c>
      <c r="P878" s="8" t="s">
        <v>8276</v>
      </c>
      <c r="Q878" s="13" t="str">
        <f t="shared" si="92"/>
        <v>music</v>
      </c>
      <c r="R878" s="13" t="str">
        <f t="shared" si="98"/>
        <v>jazz</v>
      </c>
      <c r="S878" s="6">
        <f t="shared" si="96"/>
        <v>2.4510108864696734</v>
      </c>
      <c r="T878" s="10">
        <f t="shared" si="97"/>
        <v>28.577777777777779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1">
        <f t="shared" si="93"/>
        <v>41627.580555555549</v>
      </c>
      <c r="L879" s="11">
        <f t="shared" si="94"/>
        <v>41597.580555555549</v>
      </c>
      <c r="M879" t="b">
        <v>0</v>
      </c>
      <c r="N879">
        <v>29</v>
      </c>
      <c r="O879" t="b">
        <v>0</v>
      </c>
      <c r="P879" s="8" t="s">
        <v>8276</v>
      </c>
      <c r="Q879" s="13" t="str">
        <f t="shared" si="92"/>
        <v>music</v>
      </c>
      <c r="R879" s="13" t="str">
        <f t="shared" si="98"/>
        <v>jazz</v>
      </c>
      <c r="S879" s="6">
        <f t="shared" si="96"/>
        <v>1.4803849000740192</v>
      </c>
      <c r="T879" s="10">
        <f t="shared" si="97"/>
        <v>46.586206896551722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1">
        <f t="shared" si="93"/>
        <v>40535.024583333332</v>
      </c>
      <c r="L880" s="11">
        <f t="shared" si="94"/>
        <v>40505.024583333332</v>
      </c>
      <c r="M880" t="b">
        <v>0</v>
      </c>
      <c r="N880">
        <v>2</v>
      </c>
      <c r="O880" t="b">
        <v>0</v>
      </c>
      <c r="P880" s="8" t="s">
        <v>8276</v>
      </c>
      <c r="Q880" s="13" t="str">
        <f t="shared" si="92"/>
        <v>music</v>
      </c>
      <c r="R880" s="13" t="str">
        <f t="shared" si="98"/>
        <v>jazz</v>
      </c>
      <c r="S880" s="6">
        <f t="shared" si="96"/>
        <v>76.92307692307692</v>
      </c>
      <c r="T880" s="10">
        <f t="shared" si="97"/>
        <v>32.5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1">
        <f t="shared" si="93"/>
        <v>41058.621585648143</v>
      </c>
      <c r="L881" s="11">
        <f t="shared" si="94"/>
        <v>41037.621585648143</v>
      </c>
      <c r="M881" t="b">
        <v>0</v>
      </c>
      <c r="N881">
        <v>30</v>
      </c>
      <c r="O881" t="b">
        <v>0</v>
      </c>
      <c r="P881" s="8" t="s">
        <v>8276</v>
      </c>
      <c r="Q881" s="13" t="str">
        <f t="shared" si="92"/>
        <v>music</v>
      </c>
      <c r="R881" s="13" t="str">
        <f t="shared" si="98"/>
        <v>jazz</v>
      </c>
      <c r="S881" s="6">
        <f t="shared" si="96"/>
        <v>3.2608695652173911</v>
      </c>
      <c r="T881" s="10">
        <f t="shared" si="97"/>
        <v>21.466666666666665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1">
        <f t="shared" si="93"/>
        <v>41212.112708333334</v>
      </c>
      <c r="L882" s="11">
        <f t="shared" si="94"/>
        <v>41179.112708333334</v>
      </c>
      <c r="M882" t="b">
        <v>0</v>
      </c>
      <c r="N882">
        <v>8</v>
      </c>
      <c r="O882" t="b">
        <v>0</v>
      </c>
      <c r="P882" s="8" t="s">
        <v>8277</v>
      </c>
      <c r="Q882" s="13" t="str">
        <f t="shared" si="92"/>
        <v>music</v>
      </c>
      <c r="R882" s="13" t="str">
        <f t="shared" si="98"/>
        <v>rock</v>
      </c>
      <c r="S882" s="6">
        <f t="shared" si="96"/>
        <v>33.451327433628322</v>
      </c>
      <c r="T882" s="10">
        <f t="shared" si="97"/>
        <v>14.125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1">
        <f t="shared" si="93"/>
        <v>40922.042662037034</v>
      </c>
      <c r="L883" s="11">
        <f t="shared" si="94"/>
        <v>40877.042662037034</v>
      </c>
      <c r="M883" t="b">
        <v>0</v>
      </c>
      <c r="N883">
        <v>1</v>
      </c>
      <c r="O883" t="b">
        <v>0</v>
      </c>
      <c r="P883" s="8" t="s">
        <v>8277</v>
      </c>
      <c r="Q883" s="13" t="str">
        <f t="shared" si="92"/>
        <v>music</v>
      </c>
      <c r="R883" s="13" t="str">
        <f t="shared" si="98"/>
        <v>rock</v>
      </c>
      <c r="S883" s="6">
        <f t="shared" si="96"/>
        <v>125</v>
      </c>
      <c r="T883" s="10">
        <f t="shared" si="97"/>
        <v>30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1">
        <f t="shared" si="93"/>
        <v>40792.652199074073</v>
      </c>
      <c r="L884" s="11">
        <f t="shared" si="94"/>
        <v>40759.652199074073</v>
      </c>
      <c r="M884" t="b">
        <v>0</v>
      </c>
      <c r="N884">
        <v>14</v>
      </c>
      <c r="O884" t="b">
        <v>0</v>
      </c>
      <c r="P884" s="8" t="s">
        <v>8277</v>
      </c>
      <c r="Q884" s="13" t="str">
        <f t="shared" si="92"/>
        <v>music</v>
      </c>
      <c r="R884" s="13" t="str">
        <f t="shared" si="98"/>
        <v>rock</v>
      </c>
      <c r="S884" s="6">
        <f t="shared" si="96"/>
        <v>4.9668874172185431</v>
      </c>
      <c r="T884" s="10">
        <f t="shared" si="97"/>
        <v>21.571428571428573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1">
        <f t="shared" si="93"/>
        <v>42431.727256944439</v>
      </c>
      <c r="L885" s="11">
        <f t="shared" si="94"/>
        <v>42371.727256944439</v>
      </c>
      <c r="M885" t="b">
        <v>0</v>
      </c>
      <c r="N885">
        <v>24</v>
      </c>
      <c r="O885" t="b">
        <v>0</v>
      </c>
      <c r="P885" s="8" t="s">
        <v>8277</v>
      </c>
      <c r="Q885" s="13" t="str">
        <f t="shared" si="92"/>
        <v>music</v>
      </c>
      <c r="R885" s="13" t="str">
        <f t="shared" si="98"/>
        <v>rock</v>
      </c>
      <c r="S885" s="6">
        <f t="shared" si="96"/>
        <v>2.4987506246876561</v>
      </c>
      <c r="T885" s="10">
        <f t="shared" si="97"/>
        <v>83.375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1">
        <f t="shared" si="93"/>
        <v>41040.896527777775</v>
      </c>
      <c r="L886" s="11">
        <f t="shared" si="94"/>
        <v>40981.594282407408</v>
      </c>
      <c r="M886" t="b">
        <v>0</v>
      </c>
      <c r="N886">
        <v>2</v>
      </c>
      <c r="O886" t="b">
        <v>0</v>
      </c>
      <c r="P886" s="8" t="s">
        <v>8277</v>
      </c>
      <c r="Q886" s="13" t="str">
        <f t="shared" si="92"/>
        <v>music</v>
      </c>
      <c r="R886" s="13" t="str">
        <f t="shared" si="98"/>
        <v>rock</v>
      </c>
      <c r="S886" s="6">
        <f t="shared" si="96"/>
        <v>100</v>
      </c>
      <c r="T886" s="10">
        <f t="shared" si="97"/>
        <v>10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1">
        <f t="shared" si="93"/>
        <v>42734.732766203706</v>
      </c>
      <c r="L887" s="11">
        <f t="shared" si="94"/>
        <v>42713.732766203706</v>
      </c>
      <c r="M887" t="b">
        <v>0</v>
      </c>
      <c r="N887">
        <v>21</v>
      </c>
      <c r="O887" t="b">
        <v>0</v>
      </c>
      <c r="P887" s="8" t="s">
        <v>8277</v>
      </c>
      <c r="Q887" s="13" t="str">
        <f t="shared" si="92"/>
        <v>music</v>
      </c>
      <c r="R887" s="13" t="str">
        <f t="shared" si="98"/>
        <v>rock</v>
      </c>
      <c r="S887" s="6">
        <f t="shared" si="96"/>
        <v>1.3333333333333333</v>
      </c>
      <c r="T887" s="10">
        <f t="shared" si="97"/>
        <v>35.714285714285715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1">
        <f t="shared" si="93"/>
        <v>42628.662187499998</v>
      </c>
      <c r="L888" s="11">
        <f t="shared" si="94"/>
        <v>42603.662187499998</v>
      </c>
      <c r="M888" t="b">
        <v>0</v>
      </c>
      <c r="N888">
        <v>7</v>
      </c>
      <c r="O888" t="b">
        <v>0</v>
      </c>
      <c r="P888" s="8" t="s">
        <v>8277</v>
      </c>
      <c r="Q888" s="13" t="str">
        <f t="shared" si="92"/>
        <v>music</v>
      </c>
      <c r="R888" s="13" t="str">
        <f t="shared" si="98"/>
        <v>rock</v>
      </c>
      <c r="S888" s="6">
        <f t="shared" si="96"/>
        <v>2.4390243902439024</v>
      </c>
      <c r="T888" s="10">
        <f t="shared" si="97"/>
        <v>29.285714285714285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1">
        <f t="shared" si="93"/>
        <v>41056.75063657407</v>
      </c>
      <c r="L889" s="11">
        <f t="shared" si="94"/>
        <v>41026.75063657407</v>
      </c>
      <c r="M889" t="b">
        <v>0</v>
      </c>
      <c r="N889">
        <v>0</v>
      </c>
      <c r="O889" t="b">
        <v>0</v>
      </c>
      <c r="P889" s="8" t="s">
        <v>8277</v>
      </c>
      <c r="Q889" s="13" t="str">
        <f t="shared" si="92"/>
        <v>music</v>
      </c>
      <c r="R889" s="13" t="str">
        <f t="shared" si="98"/>
        <v>rock</v>
      </c>
      <c r="S889" s="6" t="str">
        <f t="shared" si="96"/>
        <v>N/A</v>
      </c>
      <c r="T889" s="10" t="str">
        <f t="shared" si="97"/>
        <v>N/A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1">
        <f t="shared" si="93"/>
        <v>40787.041666666664</v>
      </c>
      <c r="L890" s="11">
        <f t="shared" si="94"/>
        <v>40751.544965277775</v>
      </c>
      <c r="M890" t="b">
        <v>0</v>
      </c>
      <c r="N890">
        <v>4</v>
      </c>
      <c r="O890" t="b">
        <v>0</v>
      </c>
      <c r="P890" s="8" t="s">
        <v>8277</v>
      </c>
      <c r="Q890" s="13" t="str">
        <f t="shared" si="92"/>
        <v>music</v>
      </c>
      <c r="R890" s="13" t="str">
        <f t="shared" si="98"/>
        <v>rock</v>
      </c>
      <c r="S890" s="6">
        <f t="shared" si="96"/>
        <v>13.888888888888889</v>
      </c>
      <c r="T890" s="10">
        <f t="shared" si="97"/>
        <v>18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1">
        <f t="shared" si="93"/>
        <v>41917.575729166667</v>
      </c>
      <c r="L891" s="11">
        <f t="shared" si="94"/>
        <v>41887.575729166667</v>
      </c>
      <c r="M891" t="b">
        <v>0</v>
      </c>
      <c r="N891">
        <v>32</v>
      </c>
      <c r="O891" t="b">
        <v>0</v>
      </c>
      <c r="P891" s="8" t="s">
        <v>8277</v>
      </c>
      <c r="Q891" s="13" t="str">
        <f t="shared" si="92"/>
        <v>music</v>
      </c>
      <c r="R891" s="13" t="str">
        <f t="shared" si="98"/>
        <v>rock</v>
      </c>
      <c r="S891" s="6">
        <f t="shared" si="96"/>
        <v>10.591784164859002</v>
      </c>
      <c r="T891" s="10">
        <f t="shared" si="97"/>
        <v>73.760000000000005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1">
        <f t="shared" si="93"/>
        <v>41599.532164351847</v>
      </c>
      <c r="L892" s="11">
        <f t="shared" si="94"/>
        <v>41569.490497685183</v>
      </c>
      <c r="M892" t="b">
        <v>0</v>
      </c>
      <c r="N892">
        <v>4</v>
      </c>
      <c r="O892" t="b">
        <v>0</v>
      </c>
      <c r="P892" s="8" t="s">
        <v>8277</v>
      </c>
      <c r="Q892" s="13" t="str">
        <f t="shared" si="92"/>
        <v>music</v>
      </c>
      <c r="R892" s="13" t="str">
        <f t="shared" si="98"/>
        <v>rock</v>
      </c>
      <c r="S892" s="6">
        <f t="shared" si="96"/>
        <v>24</v>
      </c>
      <c r="T892" s="10">
        <f t="shared" si="97"/>
        <v>31.25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1">
        <f t="shared" si="93"/>
        <v>41871.823263888888</v>
      </c>
      <c r="L893" s="11">
        <f t="shared" si="94"/>
        <v>41841.823263888888</v>
      </c>
      <c r="M893" t="b">
        <v>0</v>
      </c>
      <c r="N893">
        <v>9</v>
      </c>
      <c r="O893" t="b">
        <v>0</v>
      </c>
      <c r="P893" s="8" t="s">
        <v>8277</v>
      </c>
      <c r="Q893" s="13" t="str">
        <f t="shared" si="92"/>
        <v>music</v>
      </c>
      <c r="R893" s="13" t="str">
        <f t="shared" si="98"/>
        <v>rock</v>
      </c>
      <c r="S893" s="6">
        <f t="shared" si="96"/>
        <v>30.76923076923077</v>
      </c>
      <c r="T893" s="10">
        <f t="shared" si="97"/>
        <v>28.888888888888889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1">
        <f t="shared" si="93"/>
        <v>40390.958333333328</v>
      </c>
      <c r="L894" s="11">
        <f t="shared" si="94"/>
        <v>40303.991701388884</v>
      </c>
      <c r="M894" t="b">
        <v>0</v>
      </c>
      <c r="N894">
        <v>17</v>
      </c>
      <c r="O894" t="b">
        <v>0</v>
      </c>
      <c r="P894" s="8" t="s">
        <v>8277</v>
      </c>
      <c r="Q894" s="13" t="str">
        <f t="shared" si="92"/>
        <v>music</v>
      </c>
      <c r="R894" s="13" t="str">
        <f t="shared" ref="R894:R925" si="99">RIGHT(P894,4)</f>
        <v>rock</v>
      </c>
      <c r="S894" s="6">
        <f t="shared" si="96"/>
        <v>2.4539877300613497</v>
      </c>
      <c r="T894" s="10">
        <f t="shared" si="97"/>
        <v>143.8235294117647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1">
        <f t="shared" si="93"/>
        <v>42095.647719907407</v>
      </c>
      <c r="L895" s="11">
        <f t="shared" si="94"/>
        <v>42065.689386574071</v>
      </c>
      <c r="M895" t="b">
        <v>0</v>
      </c>
      <c r="N895">
        <v>5</v>
      </c>
      <c r="O895" t="b">
        <v>0</v>
      </c>
      <c r="P895" s="8" t="s">
        <v>8277</v>
      </c>
      <c r="Q895" s="13" t="str">
        <f t="shared" si="92"/>
        <v>music</v>
      </c>
      <c r="R895" s="13" t="str">
        <f t="shared" si="99"/>
        <v>rock</v>
      </c>
      <c r="S895" s="6">
        <f t="shared" si="96"/>
        <v>10</v>
      </c>
      <c r="T895" s="10">
        <f t="shared" si="97"/>
        <v>40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1">
        <f t="shared" si="93"/>
        <v>42526.773263888885</v>
      </c>
      <c r="L896" s="11">
        <f t="shared" si="94"/>
        <v>42496.773263888885</v>
      </c>
      <c r="M896" t="b">
        <v>0</v>
      </c>
      <c r="N896">
        <v>53</v>
      </c>
      <c r="O896" t="b">
        <v>0</v>
      </c>
      <c r="P896" s="8" t="s">
        <v>8277</v>
      </c>
      <c r="Q896" s="13" t="str">
        <f t="shared" si="92"/>
        <v>music</v>
      </c>
      <c r="R896" s="13" t="str">
        <f t="shared" si="99"/>
        <v>rock</v>
      </c>
      <c r="S896" s="6">
        <f t="shared" si="96"/>
        <v>2.5529742149604289</v>
      </c>
      <c r="T896" s="10">
        <f t="shared" si="97"/>
        <v>147.81132075471697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1">
        <f t="shared" si="93"/>
        <v>40475.919317129628</v>
      </c>
      <c r="L897" s="11">
        <f t="shared" si="94"/>
        <v>40430.919317129628</v>
      </c>
      <c r="M897" t="b">
        <v>0</v>
      </c>
      <c r="N897">
        <v>7</v>
      </c>
      <c r="O897" t="b">
        <v>0</v>
      </c>
      <c r="P897" s="8" t="s">
        <v>8277</v>
      </c>
      <c r="Q897" s="13" t="str">
        <f t="shared" si="92"/>
        <v>music</v>
      </c>
      <c r="R897" s="13" t="str">
        <f t="shared" si="99"/>
        <v>rock</v>
      </c>
      <c r="S897" s="6">
        <f t="shared" si="96"/>
        <v>41.025641025641029</v>
      </c>
      <c r="T897" s="10">
        <f t="shared" si="97"/>
        <v>27.857142857142858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1">
        <f t="shared" si="93"/>
        <v>42243.958333333336</v>
      </c>
      <c r="L898" s="11">
        <f t="shared" si="94"/>
        <v>42218.66465277777</v>
      </c>
      <c r="M898" t="b">
        <v>0</v>
      </c>
      <c r="N898">
        <v>72</v>
      </c>
      <c r="O898" t="b">
        <v>0</v>
      </c>
      <c r="P898" s="8" t="s">
        <v>8277</v>
      </c>
      <c r="Q898" s="13" t="str">
        <f t="shared" si="92"/>
        <v>music</v>
      </c>
      <c r="R898" s="13" t="str">
        <f t="shared" si="99"/>
        <v>rock</v>
      </c>
      <c r="S898" s="6">
        <f t="shared" si="96"/>
        <v>2.5</v>
      </c>
      <c r="T898" s="10">
        <f t="shared" si="97"/>
        <v>44.444444444444443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1">
        <f t="shared" si="93"/>
        <v>41241.52208333333</v>
      </c>
      <c r="L899" s="11">
        <f t="shared" si="94"/>
        <v>41211.480416666665</v>
      </c>
      <c r="M899" t="b">
        <v>0</v>
      </c>
      <c r="N899">
        <v>0</v>
      </c>
      <c r="O899" t="b">
        <v>0</v>
      </c>
      <c r="P899" s="8" t="s">
        <v>8277</v>
      </c>
      <c r="Q899" s="13" t="str">
        <f t="shared" ref="Q899:Q962" si="100">LEFT(P899, SEARCH("/", P899)-1)</f>
        <v>music</v>
      </c>
      <c r="R899" s="13" t="str">
        <f t="shared" si="99"/>
        <v>rock</v>
      </c>
      <c r="S899" s="6" t="str">
        <f t="shared" si="96"/>
        <v>N/A</v>
      </c>
      <c r="T899" s="10" t="str">
        <f t="shared" si="97"/>
        <v>N/A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1">
        <f t="shared" si="93"/>
        <v>40923.549884259257</v>
      </c>
      <c r="L900" s="11">
        <f t="shared" si="94"/>
        <v>40878.549884259257</v>
      </c>
      <c r="M900" t="b">
        <v>0</v>
      </c>
      <c r="N900">
        <v>2</v>
      </c>
      <c r="O900" t="b">
        <v>0</v>
      </c>
      <c r="P900" s="8" t="s">
        <v>8277</v>
      </c>
      <c r="Q900" s="13" t="str">
        <f t="shared" si="100"/>
        <v>music</v>
      </c>
      <c r="R900" s="13" t="str">
        <f t="shared" si="99"/>
        <v>rock</v>
      </c>
      <c r="S900" s="6">
        <f t="shared" si="96"/>
        <v>35.714285714285715</v>
      </c>
      <c r="T900" s="10">
        <f t="shared" si="97"/>
        <v>35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1">
        <f t="shared" si="93"/>
        <v>40690.890763888885</v>
      </c>
      <c r="L901" s="11">
        <f t="shared" si="94"/>
        <v>40645.890763888885</v>
      </c>
      <c r="M901" t="b">
        <v>0</v>
      </c>
      <c r="N901">
        <v>8</v>
      </c>
      <c r="O901" t="b">
        <v>0</v>
      </c>
      <c r="P901" s="8" t="s">
        <v>8277</v>
      </c>
      <c r="Q901" s="13" t="str">
        <f t="shared" si="100"/>
        <v>music</v>
      </c>
      <c r="R901" s="13" t="str">
        <f t="shared" si="99"/>
        <v>rock</v>
      </c>
      <c r="S901" s="6">
        <f t="shared" si="96"/>
        <v>2.6785714285714284</v>
      </c>
      <c r="T901" s="10">
        <f t="shared" si="97"/>
        <v>35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1">
        <f t="shared" si="93"/>
        <v>42459.599560185183</v>
      </c>
      <c r="L902" s="11">
        <f t="shared" si="94"/>
        <v>42429.641226851854</v>
      </c>
      <c r="M902" t="b">
        <v>0</v>
      </c>
      <c r="N902">
        <v>2</v>
      </c>
      <c r="O902" t="b">
        <v>0</v>
      </c>
      <c r="P902" s="8" t="s">
        <v>8276</v>
      </c>
      <c r="Q902" s="13" t="str">
        <f t="shared" si="100"/>
        <v>music</v>
      </c>
      <c r="R902" s="13" t="str">
        <f t="shared" si="99"/>
        <v>jazz</v>
      </c>
      <c r="S902" s="6">
        <f t="shared" si="96"/>
        <v>238.0952380952381</v>
      </c>
      <c r="T902" s="10">
        <f t="shared" si="97"/>
        <v>10.5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1">
        <f t="shared" si="93"/>
        <v>40337.59097222222</v>
      </c>
      <c r="L903" s="11">
        <f t="shared" si="94"/>
        <v>40291.603171296294</v>
      </c>
      <c r="M903" t="b">
        <v>0</v>
      </c>
      <c r="N903">
        <v>0</v>
      </c>
      <c r="O903" t="b">
        <v>0</v>
      </c>
      <c r="P903" s="8" t="s">
        <v>8276</v>
      </c>
      <c r="Q903" s="13" t="str">
        <f t="shared" si="100"/>
        <v>music</v>
      </c>
      <c r="R903" s="13" t="str">
        <f t="shared" si="99"/>
        <v>jazz</v>
      </c>
      <c r="S903" s="6" t="str">
        <f t="shared" si="96"/>
        <v>N/A</v>
      </c>
      <c r="T903" s="10" t="str">
        <f t="shared" si="97"/>
        <v>N/A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1">
        <f t="shared" si="93"/>
        <v>41881.4375</v>
      </c>
      <c r="L904" s="11">
        <f t="shared" si="94"/>
        <v>41829.757199074069</v>
      </c>
      <c r="M904" t="b">
        <v>0</v>
      </c>
      <c r="N904">
        <v>3</v>
      </c>
      <c r="O904" t="b">
        <v>0</v>
      </c>
      <c r="P904" s="8" t="s">
        <v>8276</v>
      </c>
      <c r="Q904" s="13" t="str">
        <f t="shared" si="100"/>
        <v>music</v>
      </c>
      <c r="R904" s="13" t="str">
        <f t="shared" si="99"/>
        <v>jazz</v>
      </c>
      <c r="S904" s="6">
        <f t="shared" si="96"/>
        <v>333.33333333333331</v>
      </c>
      <c r="T904" s="10">
        <f t="shared" si="97"/>
        <v>30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1">
        <f t="shared" si="93"/>
        <v>41174.892361111109</v>
      </c>
      <c r="L905" s="11">
        <f t="shared" si="94"/>
        <v>41149.587731481479</v>
      </c>
      <c r="M905" t="b">
        <v>0</v>
      </c>
      <c r="N905">
        <v>4</v>
      </c>
      <c r="O905" t="b">
        <v>0</v>
      </c>
      <c r="P905" s="8" t="s">
        <v>8276</v>
      </c>
      <c r="Q905" s="13" t="str">
        <f t="shared" si="100"/>
        <v>music</v>
      </c>
      <c r="R905" s="13" t="str">
        <f t="shared" si="99"/>
        <v>jazz</v>
      </c>
      <c r="S905" s="6">
        <f t="shared" si="96"/>
        <v>31.25</v>
      </c>
      <c r="T905" s="10">
        <f t="shared" si="97"/>
        <v>40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1">
        <f t="shared" ref="K906:K969" si="101">(I906/86400)+25569+(-5/24)</f>
        <v>42371.87195601852</v>
      </c>
      <c r="L906" s="11">
        <f t="shared" ref="L906:L969" si="102">(J906/86400)+25569+(-5/24)</f>
        <v>42341.87195601852</v>
      </c>
      <c r="M906" t="b">
        <v>0</v>
      </c>
      <c r="N906">
        <v>3</v>
      </c>
      <c r="O906" t="b">
        <v>0</v>
      </c>
      <c r="P906" s="8" t="s">
        <v>8276</v>
      </c>
      <c r="Q906" s="13" t="str">
        <f t="shared" si="100"/>
        <v>music</v>
      </c>
      <c r="R906" s="13" t="str">
        <f t="shared" si="99"/>
        <v>jazz</v>
      </c>
      <c r="S906" s="6">
        <f t="shared" ref="S906:S969" si="103">IFERROR(D906/E906,"N/A")</f>
        <v>331.12582781456956</v>
      </c>
      <c r="T906" s="10">
        <f t="shared" ref="T906:T969" si="104">IFERROR(E906/N906,"N/A")</f>
        <v>50.333333333333336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1">
        <f t="shared" si="101"/>
        <v>40567.031550925924</v>
      </c>
      <c r="L907" s="11">
        <f t="shared" si="102"/>
        <v>40507.031550925924</v>
      </c>
      <c r="M907" t="b">
        <v>0</v>
      </c>
      <c r="N907">
        <v>6</v>
      </c>
      <c r="O907" t="b">
        <v>0</v>
      </c>
      <c r="P907" s="8" t="s">
        <v>8276</v>
      </c>
      <c r="Q907" s="13" t="str">
        <f t="shared" si="100"/>
        <v>music</v>
      </c>
      <c r="R907" s="13" t="str">
        <f t="shared" si="99"/>
        <v>jazz</v>
      </c>
      <c r="S907" s="6">
        <f t="shared" si="103"/>
        <v>33.163265306122447</v>
      </c>
      <c r="T907" s="10">
        <f t="shared" si="104"/>
        <v>32.666666666666664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1">
        <f t="shared" si="101"/>
        <v>41710.939699074072</v>
      </c>
      <c r="L908" s="11">
        <f t="shared" si="102"/>
        <v>41680.981365740736</v>
      </c>
      <c r="M908" t="b">
        <v>0</v>
      </c>
      <c r="N908">
        <v>0</v>
      </c>
      <c r="O908" t="b">
        <v>0</v>
      </c>
      <c r="P908" s="8" t="s">
        <v>8276</v>
      </c>
      <c r="Q908" s="13" t="str">
        <f t="shared" si="100"/>
        <v>music</v>
      </c>
      <c r="R908" s="13" t="str">
        <f t="shared" si="99"/>
        <v>jazz</v>
      </c>
      <c r="S908" s="6" t="str">
        <f t="shared" si="103"/>
        <v>N/A</v>
      </c>
      <c r="T908" s="10" t="str">
        <f t="shared" si="104"/>
        <v>N/A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1">
        <f t="shared" si="101"/>
        <v>40796.9840625</v>
      </c>
      <c r="L909" s="11">
        <f t="shared" si="102"/>
        <v>40766.9840625</v>
      </c>
      <c r="M909" t="b">
        <v>0</v>
      </c>
      <c r="N909">
        <v>0</v>
      </c>
      <c r="O909" t="b">
        <v>0</v>
      </c>
      <c r="P909" s="8" t="s">
        <v>8276</v>
      </c>
      <c r="Q909" s="13" t="str">
        <f t="shared" si="100"/>
        <v>music</v>
      </c>
      <c r="R909" s="13" t="str">
        <f t="shared" si="99"/>
        <v>jazz</v>
      </c>
      <c r="S909" s="6" t="str">
        <f t="shared" si="103"/>
        <v>N/A</v>
      </c>
      <c r="T909" s="10" t="str">
        <f t="shared" si="104"/>
        <v>N/A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1">
        <f t="shared" si="101"/>
        <v>40385.999305555553</v>
      </c>
      <c r="L910" s="11">
        <f t="shared" si="102"/>
        <v>40340.593229166661</v>
      </c>
      <c r="M910" t="b">
        <v>0</v>
      </c>
      <c r="N910">
        <v>0</v>
      </c>
      <c r="O910" t="b">
        <v>0</v>
      </c>
      <c r="P910" s="8" t="s">
        <v>8276</v>
      </c>
      <c r="Q910" s="13" t="str">
        <f t="shared" si="100"/>
        <v>music</v>
      </c>
      <c r="R910" s="13" t="str">
        <f t="shared" si="99"/>
        <v>jazz</v>
      </c>
      <c r="S910" s="6" t="str">
        <f t="shared" si="103"/>
        <v>N/A</v>
      </c>
      <c r="T910" s="10" t="str">
        <f t="shared" si="104"/>
        <v>N/A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1">
        <f t="shared" si="101"/>
        <v>41112.958333333328</v>
      </c>
      <c r="L911" s="11">
        <f t="shared" si="102"/>
        <v>41081.481944444444</v>
      </c>
      <c r="M911" t="b">
        <v>0</v>
      </c>
      <c r="N911">
        <v>8</v>
      </c>
      <c r="O911" t="b">
        <v>0</v>
      </c>
      <c r="P911" s="8" t="s">
        <v>8276</v>
      </c>
      <c r="Q911" s="13" t="str">
        <f t="shared" si="100"/>
        <v>music</v>
      </c>
      <c r="R911" s="13" t="str">
        <f t="shared" si="99"/>
        <v>jazz</v>
      </c>
      <c r="S911" s="6">
        <f t="shared" si="103"/>
        <v>30.76923076923077</v>
      </c>
      <c r="T911" s="10">
        <f t="shared" si="104"/>
        <v>65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1">
        <f t="shared" si="101"/>
        <v>42797.337025462963</v>
      </c>
      <c r="L912" s="11">
        <f t="shared" si="102"/>
        <v>42737.337025462963</v>
      </c>
      <c r="M912" t="b">
        <v>0</v>
      </c>
      <c r="N912">
        <v>5</v>
      </c>
      <c r="O912" t="b">
        <v>0</v>
      </c>
      <c r="P912" s="8" t="s">
        <v>8276</v>
      </c>
      <c r="Q912" s="13" t="str">
        <f t="shared" si="100"/>
        <v>music</v>
      </c>
      <c r="R912" s="13" t="str">
        <f t="shared" si="99"/>
        <v>jazz</v>
      </c>
      <c r="S912" s="6">
        <f t="shared" si="103"/>
        <v>4.4715447154471546</v>
      </c>
      <c r="T912" s="10">
        <f t="shared" si="104"/>
        <v>24.6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1">
        <f t="shared" si="101"/>
        <v>41662.796817129631</v>
      </c>
      <c r="L913" s="11">
        <f t="shared" si="102"/>
        <v>41641.796817129631</v>
      </c>
      <c r="M913" t="b">
        <v>0</v>
      </c>
      <c r="N913">
        <v>0</v>
      </c>
      <c r="O913" t="b">
        <v>0</v>
      </c>
      <c r="P913" s="8" t="s">
        <v>8276</v>
      </c>
      <c r="Q913" s="13" t="str">
        <f t="shared" si="100"/>
        <v>music</v>
      </c>
      <c r="R913" s="13" t="str">
        <f t="shared" si="99"/>
        <v>jazz</v>
      </c>
      <c r="S913" s="6" t="str">
        <f t="shared" si="103"/>
        <v>N/A</v>
      </c>
      <c r="T913" s="10" t="str">
        <f t="shared" si="104"/>
        <v>N/A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1">
        <f t="shared" si="101"/>
        <v>41253.942673611113</v>
      </c>
      <c r="L914" s="11">
        <f t="shared" si="102"/>
        <v>41193.901006944441</v>
      </c>
      <c r="M914" t="b">
        <v>0</v>
      </c>
      <c r="N914">
        <v>2</v>
      </c>
      <c r="O914" t="b">
        <v>0</v>
      </c>
      <c r="P914" s="8" t="s">
        <v>8276</v>
      </c>
      <c r="Q914" s="13" t="str">
        <f t="shared" si="100"/>
        <v>music</v>
      </c>
      <c r="R914" s="13" t="str">
        <f t="shared" si="99"/>
        <v>jazz</v>
      </c>
      <c r="S914" s="6">
        <f t="shared" si="103"/>
        <v>116.66666666666667</v>
      </c>
      <c r="T914" s="10">
        <f t="shared" si="104"/>
        <v>15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1">
        <f t="shared" si="101"/>
        <v>41033.930775462963</v>
      </c>
      <c r="L915" s="11">
        <f t="shared" si="102"/>
        <v>41003.930775462963</v>
      </c>
      <c r="M915" t="b">
        <v>0</v>
      </c>
      <c r="N915">
        <v>24</v>
      </c>
      <c r="O915" t="b">
        <v>0</v>
      </c>
      <c r="P915" s="8" t="s">
        <v>8276</v>
      </c>
      <c r="Q915" s="13" t="str">
        <f t="shared" si="100"/>
        <v>music</v>
      </c>
      <c r="R915" s="13" t="str">
        <f t="shared" si="99"/>
        <v>jazz</v>
      </c>
      <c r="S915" s="6">
        <f t="shared" si="103"/>
        <v>15.136226034308779</v>
      </c>
      <c r="T915" s="10">
        <f t="shared" si="104"/>
        <v>82.583333333333329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1">
        <f t="shared" si="101"/>
        <v>41146.554942129624</v>
      </c>
      <c r="L916" s="11">
        <f t="shared" si="102"/>
        <v>41116.554942129624</v>
      </c>
      <c r="M916" t="b">
        <v>0</v>
      </c>
      <c r="N916">
        <v>0</v>
      </c>
      <c r="O916" t="b">
        <v>0</v>
      </c>
      <c r="P916" s="8" t="s">
        <v>8276</v>
      </c>
      <c r="Q916" s="13" t="str">
        <f t="shared" si="100"/>
        <v>music</v>
      </c>
      <c r="R916" s="13" t="str">
        <f t="shared" si="99"/>
        <v>jazz</v>
      </c>
      <c r="S916" s="6" t="str">
        <f t="shared" si="103"/>
        <v>N/A</v>
      </c>
      <c r="T916" s="10" t="str">
        <f t="shared" si="104"/>
        <v>N/A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1">
        <f t="shared" si="101"/>
        <v>40968.999305555553</v>
      </c>
      <c r="L917" s="11">
        <f t="shared" si="102"/>
        <v>40937.471226851849</v>
      </c>
      <c r="M917" t="b">
        <v>0</v>
      </c>
      <c r="N917">
        <v>9</v>
      </c>
      <c r="O917" t="b">
        <v>0</v>
      </c>
      <c r="P917" s="8" t="s">
        <v>8276</v>
      </c>
      <c r="Q917" s="13" t="str">
        <f t="shared" si="100"/>
        <v>music</v>
      </c>
      <c r="R917" s="13" t="str">
        <f t="shared" si="99"/>
        <v>jazz</v>
      </c>
      <c r="S917" s="6">
        <f t="shared" si="103"/>
        <v>17.333333333333332</v>
      </c>
      <c r="T917" s="10">
        <f t="shared" si="104"/>
        <v>41.666666666666664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1">
        <f t="shared" si="101"/>
        <v>40473</v>
      </c>
      <c r="L918" s="11">
        <f t="shared" si="102"/>
        <v>40434.645069444443</v>
      </c>
      <c r="M918" t="b">
        <v>0</v>
      </c>
      <c r="N918">
        <v>0</v>
      </c>
      <c r="O918" t="b">
        <v>0</v>
      </c>
      <c r="P918" s="8" t="s">
        <v>8276</v>
      </c>
      <c r="Q918" s="13" t="str">
        <f t="shared" si="100"/>
        <v>music</v>
      </c>
      <c r="R918" s="13" t="str">
        <f t="shared" si="99"/>
        <v>jazz</v>
      </c>
      <c r="S918" s="6" t="str">
        <f t="shared" si="103"/>
        <v>N/A</v>
      </c>
      <c r="T918" s="10" t="str">
        <f t="shared" si="104"/>
        <v>N/A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1">
        <f t="shared" si="101"/>
        <v>41833.895833333328</v>
      </c>
      <c r="L919" s="11">
        <f t="shared" si="102"/>
        <v>41802.735300925924</v>
      </c>
      <c r="M919" t="b">
        <v>0</v>
      </c>
      <c r="N919">
        <v>1</v>
      </c>
      <c r="O919" t="b">
        <v>0</v>
      </c>
      <c r="P919" s="8" t="s">
        <v>8276</v>
      </c>
      <c r="Q919" s="13" t="str">
        <f t="shared" si="100"/>
        <v>music</v>
      </c>
      <c r="R919" s="13" t="str">
        <f t="shared" si="99"/>
        <v>jazz</v>
      </c>
      <c r="S919" s="6">
        <f t="shared" si="103"/>
        <v>166.66666666666666</v>
      </c>
      <c r="T919" s="10">
        <f t="shared" si="104"/>
        <v>30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1">
        <f t="shared" si="101"/>
        <v>41974.749548611107</v>
      </c>
      <c r="L920" s="11">
        <f t="shared" si="102"/>
        <v>41944.707881944443</v>
      </c>
      <c r="M920" t="b">
        <v>0</v>
      </c>
      <c r="N920">
        <v>10</v>
      </c>
      <c r="O920" t="b">
        <v>0</v>
      </c>
      <c r="P920" s="8" t="s">
        <v>8276</v>
      </c>
      <c r="Q920" s="13" t="str">
        <f t="shared" si="100"/>
        <v>music</v>
      </c>
      <c r="R920" s="13" t="str">
        <f t="shared" si="99"/>
        <v>jazz</v>
      </c>
      <c r="S920" s="6">
        <f t="shared" si="103"/>
        <v>19.897959183673468</v>
      </c>
      <c r="T920" s="10">
        <f t="shared" si="104"/>
        <v>19.600000000000001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1">
        <f t="shared" si="101"/>
        <v>41262.433391203704</v>
      </c>
      <c r="L921" s="11">
        <f t="shared" si="102"/>
        <v>41227.433391203704</v>
      </c>
      <c r="M921" t="b">
        <v>0</v>
      </c>
      <c r="N921">
        <v>1</v>
      </c>
      <c r="O921" t="b">
        <v>0</v>
      </c>
      <c r="P921" s="8" t="s">
        <v>8276</v>
      </c>
      <c r="Q921" s="13" t="str">
        <f t="shared" si="100"/>
        <v>music</v>
      </c>
      <c r="R921" s="13" t="str">
        <f t="shared" si="99"/>
        <v>jazz</v>
      </c>
      <c r="S921" s="6">
        <f t="shared" si="103"/>
        <v>200</v>
      </c>
      <c r="T921" s="10">
        <f t="shared" si="104"/>
        <v>100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1">
        <f t="shared" si="101"/>
        <v>41592.504884259259</v>
      </c>
      <c r="L922" s="11">
        <f t="shared" si="102"/>
        <v>41562.463217592587</v>
      </c>
      <c r="M922" t="b">
        <v>0</v>
      </c>
      <c r="N922">
        <v>0</v>
      </c>
      <c r="O922" t="b">
        <v>0</v>
      </c>
      <c r="P922" s="8" t="s">
        <v>8276</v>
      </c>
      <c r="Q922" s="13" t="str">
        <f t="shared" si="100"/>
        <v>music</v>
      </c>
      <c r="R922" s="13" t="str">
        <f t="shared" si="99"/>
        <v>jazz</v>
      </c>
      <c r="S922" s="6" t="str">
        <f t="shared" si="103"/>
        <v>N/A</v>
      </c>
      <c r="T922" s="10" t="str">
        <f t="shared" si="104"/>
        <v>N/A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1">
        <f t="shared" si="101"/>
        <v>40889.004351851851</v>
      </c>
      <c r="L923" s="11">
        <f t="shared" si="102"/>
        <v>40846.962685185186</v>
      </c>
      <c r="M923" t="b">
        <v>0</v>
      </c>
      <c r="N923">
        <v>20</v>
      </c>
      <c r="O923" t="b">
        <v>0</v>
      </c>
      <c r="P923" s="8" t="s">
        <v>8276</v>
      </c>
      <c r="Q923" s="13" t="str">
        <f t="shared" si="100"/>
        <v>music</v>
      </c>
      <c r="R923" s="13" t="str">
        <f t="shared" si="99"/>
        <v>jazz</v>
      </c>
      <c r="S923" s="6">
        <f t="shared" si="103"/>
        <v>3.2362459546925568</v>
      </c>
      <c r="T923" s="10">
        <f t="shared" si="104"/>
        <v>231.75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1">
        <f t="shared" si="101"/>
        <v>41913.32167824074</v>
      </c>
      <c r="L924" s="11">
        <f t="shared" si="102"/>
        <v>41878.32167824074</v>
      </c>
      <c r="M924" t="b">
        <v>0</v>
      </c>
      <c r="N924">
        <v>30</v>
      </c>
      <c r="O924" t="b">
        <v>0</v>
      </c>
      <c r="P924" s="8" t="s">
        <v>8276</v>
      </c>
      <c r="Q924" s="13" t="str">
        <f t="shared" si="100"/>
        <v>music</v>
      </c>
      <c r="R924" s="13" t="str">
        <f t="shared" si="99"/>
        <v>jazz</v>
      </c>
      <c r="S924" s="6">
        <f t="shared" si="103"/>
        <v>4.753521126760563</v>
      </c>
      <c r="T924" s="10">
        <f t="shared" si="104"/>
        <v>189.33333333333334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1">
        <f t="shared" si="101"/>
        <v>41964.793090277781</v>
      </c>
      <c r="L925" s="11">
        <f t="shared" si="102"/>
        <v>41934.751423611109</v>
      </c>
      <c r="M925" t="b">
        <v>0</v>
      </c>
      <c r="N925">
        <v>6</v>
      </c>
      <c r="O925" t="b">
        <v>0</v>
      </c>
      <c r="P925" s="8" t="s">
        <v>8276</v>
      </c>
      <c r="Q925" s="13" t="str">
        <f t="shared" si="100"/>
        <v>music</v>
      </c>
      <c r="R925" s="13" t="str">
        <f t="shared" si="99"/>
        <v>jazz</v>
      </c>
      <c r="S925" s="6">
        <f t="shared" si="103"/>
        <v>45.454545454545453</v>
      </c>
      <c r="T925" s="10">
        <f t="shared" si="104"/>
        <v>55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1">
        <f t="shared" si="101"/>
        <v>41318.734594907401</v>
      </c>
      <c r="L926" s="11">
        <f t="shared" si="102"/>
        <v>41288.734594907401</v>
      </c>
      <c r="M926" t="b">
        <v>0</v>
      </c>
      <c r="N926">
        <v>15</v>
      </c>
      <c r="O926" t="b">
        <v>0</v>
      </c>
      <c r="P926" s="8" t="s">
        <v>8276</v>
      </c>
      <c r="Q926" s="13" t="str">
        <f t="shared" si="100"/>
        <v>music</v>
      </c>
      <c r="R926" s="13" t="str">
        <f t="shared" ref="R926:R941" si="105">RIGHT(P926,4)</f>
        <v>jazz</v>
      </c>
      <c r="S926" s="6">
        <f t="shared" si="103"/>
        <v>9.1743119266055047</v>
      </c>
      <c r="T926" s="10">
        <f t="shared" si="104"/>
        <v>21.8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1">
        <f t="shared" si="101"/>
        <v>41605.71424768518</v>
      </c>
      <c r="L927" s="11">
        <f t="shared" si="102"/>
        <v>41575.672581018516</v>
      </c>
      <c r="M927" t="b">
        <v>0</v>
      </c>
      <c r="N927">
        <v>5</v>
      </c>
      <c r="O927" t="b">
        <v>0</v>
      </c>
      <c r="P927" s="8" t="s">
        <v>8276</v>
      </c>
      <c r="Q927" s="13" t="str">
        <f t="shared" si="100"/>
        <v>music</v>
      </c>
      <c r="R927" s="13" t="str">
        <f t="shared" si="105"/>
        <v>jazz</v>
      </c>
      <c r="S927" s="6">
        <f t="shared" si="103"/>
        <v>37.5</v>
      </c>
      <c r="T927" s="10">
        <f t="shared" si="104"/>
        <v>32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1">
        <f t="shared" si="101"/>
        <v>40367.736111111109</v>
      </c>
      <c r="L928" s="11">
        <f t="shared" si="102"/>
        <v>40337.811689814815</v>
      </c>
      <c r="M928" t="b">
        <v>0</v>
      </c>
      <c r="N928">
        <v>0</v>
      </c>
      <c r="O928" t="b">
        <v>0</v>
      </c>
      <c r="P928" s="8" t="s">
        <v>8276</v>
      </c>
      <c r="Q928" s="13" t="str">
        <f t="shared" si="100"/>
        <v>music</v>
      </c>
      <c r="R928" s="13" t="str">
        <f t="shared" si="105"/>
        <v>jazz</v>
      </c>
      <c r="S928" s="6" t="str">
        <f t="shared" si="103"/>
        <v>N/A</v>
      </c>
      <c r="T928" s="10" t="str">
        <f t="shared" si="104"/>
        <v>N/A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1">
        <f t="shared" si="101"/>
        <v>41043.614525462959</v>
      </c>
      <c r="L929" s="11">
        <f t="shared" si="102"/>
        <v>41013.614525462959</v>
      </c>
      <c r="M929" t="b">
        <v>0</v>
      </c>
      <c r="N929">
        <v>0</v>
      </c>
      <c r="O929" t="b">
        <v>0</v>
      </c>
      <c r="P929" s="8" t="s">
        <v>8276</v>
      </c>
      <c r="Q929" s="13" t="str">
        <f t="shared" si="100"/>
        <v>music</v>
      </c>
      <c r="R929" s="13" t="str">
        <f t="shared" si="105"/>
        <v>jazz</v>
      </c>
      <c r="S929" s="6" t="str">
        <f t="shared" si="103"/>
        <v>N/A</v>
      </c>
      <c r="T929" s="10" t="str">
        <f t="shared" si="104"/>
        <v>N/A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1">
        <f t="shared" si="101"/>
        <v>41230.791666666664</v>
      </c>
      <c r="L930" s="11">
        <f t="shared" si="102"/>
        <v>41180.654085648144</v>
      </c>
      <c r="M930" t="b">
        <v>0</v>
      </c>
      <c r="N930">
        <v>28</v>
      </c>
      <c r="O930" t="b">
        <v>0</v>
      </c>
      <c r="P930" s="8" t="s">
        <v>8276</v>
      </c>
      <c r="Q930" s="13" t="str">
        <f t="shared" si="100"/>
        <v>music</v>
      </c>
      <c r="R930" s="13" t="str">
        <f t="shared" si="105"/>
        <v>jazz</v>
      </c>
      <c r="S930" s="6">
        <f t="shared" si="103"/>
        <v>9.2063492063492056</v>
      </c>
      <c r="T930" s="10">
        <f t="shared" si="104"/>
        <v>56.25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1">
        <f t="shared" si="101"/>
        <v>41007.988067129627</v>
      </c>
      <c r="L931" s="11">
        <f t="shared" si="102"/>
        <v>40978.029733796291</v>
      </c>
      <c r="M931" t="b">
        <v>0</v>
      </c>
      <c r="N931">
        <v>0</v>
      </c>
      <c r="O931" t="b">
        <v>0</v>
      </c>
      <c r="P931" s="8" t="s">
        <v>8276</v>
      </c>
      <c r="Q931" s="13" t="str">
        <f t="shared" si="100"/>
        <v>music</v>
      </c>
      <c r="R931" s="13" t="str">
        <f t="shared" si="105"/>
        <v>jazz</v>
      </c>
      <c r="S931" s="6" t="str">
        <f t="shared" si="103"/>
        <v>N/A</v>
      </c>
      <c r="T931" s="10" t="str">
        <f t="shared" si="104"/>
        <v>N/A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1">
        <f t="shared" si="101"/>
        <v>40354.688888888886</v>
      </c>
      <c r="L932" s="11">
        <f t="shared" si="102"/>
        <v>40312.707245370366</v>
      </c>
      <c r="M932" t="b">
        <v>0</v>
      </c>
      <c r="N932">
        <v>5</v>
      </c>
      <c r="O932" t="b">
        <v>0</v>
      </c>
      <c r="P932" s="8" t="s">
        <v>8276</v>
      </c>
      <c r="Q932" s="13" t="str">
        <f t="shared" si="100"/>
        <v>music</v>
      </c>
      <c r="R932" s="13" t="str">
        <f t="shared" si="105"/>
        <v>jazz</v>
      </c>
      <c r="S932" s="6">
        <f t="shared" si="103"/>
        <v>2.6086956521739131</v>
      </c>
      <c r="T932" s="10">
        <f t="shared" si="104"/>
        <v>69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1">
        <f t="shared" si="101"/>
        <v>41714.708333333328</v>
      </c>
      <c r="L933" s="11">
        <f t="shared" si="102"/>
        <v>41680.151643518519</v>
      </c>
      <c r="M933" t="b">
        <v>0</v>
      </c>
      <c r="N933">
        <v>7</v>
      </c>
      <c r="O933" t="b">
        <v>0</v>
      </c>
      <c r="P933" s="8" t="s">
        <v>8276</v>
      </c>
      <c r="Q933" s="13" t="str">
        <f t="shared" si="100"/>
        <v>music</v>
      </c>
      <c r="R933" s="13" t="str">
        <f t="shared" si="105"/>
        <v>jazz</v>
      </c>
      <c r="S933" s="6">
        <f t="shared" si="103"/>
        <v>15.267175572519085</v>
      </c>
      <c r="T933" s="10">
        <f t="shared" si="104"/>
        <v>18.714285714285715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1">
        <f t="shared" si="101"/>
        <v>41355.719270833331</v>
      </c>
      <c r="L934" s="11">
        <f t="shared" si="102"/>
        <v>41310.760937499996</v>
      </c>
      <c r="M934" t="b">
        <v>0</v>
      </c>
      <c r="N934">
        <v>30</v>
      </c>
      <c r="O934" t="b">
        <v>0</v>
      </c>
      <c r="P934" s="8" t="s">
        <v>8276</v>
      </c>
      <c r="Q934" s="13" t="str">
        <f t="shared" si="100"/>
        <v>music</v>
      </c>
      <c r="R934" s="13" t="str">
        <f t="shared" si="105"/>
        <v>jazz</v>
      </c>
      <c r="S934" s="6">
        <f t="shared" si="103"/>
        <v>6.8790731354091239</v>
      </c>
      <c r="T934" s="10">
        <f t="shared" si="104"/>
        <v>46.033333333333331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1">
        <f t="shared" si="101"/>
        <v>41770.960752314808</v>
      </c>
      <c r="L935" s="11">
        <f t="shared" si="102"/>
        <v>41710.960752314808</v>
      </c>
      <c r="M935" t="b">
        <v>0</v>
      </c>
      <c r="N935">
        <v>2</v>
      </c>
      <c r="O935" t="b">
        <v>0</v>
      </c>
      <c r="P935" s="8" t="s">
        <v>8276</v>
      </c>
      <c r="Q935" s="13" t="str">
        <f t="shared" si="100"/>
        <v>music</v>
      </c>
      <c r="R935" s="13" t="str">
        <f t="shared" si="105"/>
        <v>jazz</v>
      </c>
      <c r="S935" s="6">
        <f t="shared" si="103"/>
        <v>16.666666666666668</v>
      </c>
      <c r="T935" s="10">
        <f t="shared" si="104"/>
        <v>60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1">
        <f t="shared" si="101"/>
        <v>41763.041666666664</v>
      </c>
      <c r="L936" s="11">
        <f t="shared" si="102"/>
        <v>41733.528749999998</v>
      </c>
      <c r="M936" t="b">
        <v>0</v>
      </c>
      <c r="N936">
        <v>30</v>
      </c>
      <c r="O936" t="b">
        <v>0</v>
      </c>
      <c r="P936" s="8" t="s">
        <v>8276</v>
      </c>
      <c r="Q936" s="13" t="str">
        <f t="shared" si="100"/>
        <v>music</v>
      </c>
      <c r="R936" s="13" t="str">
        <f t="shared" si="105"/>
        <v>jazz</v>
      </c>
      <c r="S936" s="6">
        <f t="shared" si="103"/>
        <v>3.2894736842105261</v>
      </c>
      <c r="T936" s="10">
        <f t="shared" si="104"/>
        <v>50.666666666666664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1">
        <f t="shared" si="101"/>
        <v>42398.125335648147</v>
      </c>
      <c r="L937" s="11">
        <f t="shared" si="102"/>
        <v>42368.125335648147</v>
      </c>
      <c r="M937" t="b">
        <v>0</v>
      </c>
      <c r="N937">
        <v>2</v>
      </c>
      <c r="O937" t="b">
        <v>0</v>
      </c>
      <c r="P937" s="8" t="s">
        <v>8276</v>
      </c>
      <c r="Q937" s="13" t="str">
        <f t="shared" si="100"/>
        <v>music</v>
      </c>
      <c r="R937" s="13" t="str">
        <f t="shared" si="105"/>
        <v>jazz</v>
      </c>
      <c r="S937" s="6">
        <f t="shared" si="103"/>
        <v>70</v>
      </c>
      <c r="T937" s="10">
        <f t="shared" si="104"/>
        <v>25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1">
        <f t="shared" si="101"/>
        <v>40926.625</v>
      </c>
      <c r="L938" s="11">
        <f t="shared" si="102"/>
        <v>40882.815844907404</v>
      </c>
      <c r="M938" t="b">
        <v>0</v>
      </c>
      <c r="N938">
        <v>0</v>
      </c>
      <c r="O938" t="b">
        <v>0</v>
      </c>
      <c r="P938" s="8" t="s">
        <v>8276</v>
      </c>
      <c r="Q938" s="13" t="str">
        <f t="shared" si="100"/>
        <v>music</v>
      </c>
      <c r="R938" s="13" t="str">
        <f t="shared" si="105"/>
        <v>jazz</v>
      </c>
      <c r="S938" s="6" t="str">
        <f t="shared" si="103"/>
        <v>N/A</v>
      </c>
      <c r="T938" s="10" t="str">
        <f t="shared" si="104"/>
        <v>N/A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1">
        <f t="shared" si="101"/>
        <v>41581.631446759253</v>
      </c>
      <c r="L939" s="11">
        <f t="shared" si="102"/>
        <v>41551.589780092589</v>
      </c>
      <c r="M939" t="b">
        <v>0</v>
      </c>
      <c r="N939">
        <v>2</v>
      </c>
      <c r="O939" t="b">
        <v>0</v>
      </c>
      <c r="P939" s="8" t="s">
        <v>8276</v>
      </c>
      <c r="Q939" s="13" t="str">
        <f t="shared" si="100"/>
        <v>music</v>
      </c>
      <c r="R939" s="13" t="str">
        <f t="shared" si="105"/>
        <v>jazz</v>
      </c>
      <c r="S939" s="6">
        <f t="shared" si="103"/>
        <v>87.5</v>
      </c>
      <c r="T939" s="10">
        <f t="shared" si="104"/>
        <v>20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1">
        <f t="shared" si="101"/>
        <v>41154.27138888889</v>
      </c>
      <c r="L940" s="11">
        <f t="shared" si="102"/>
        <v>41124.27138888889</v>
      </c>
      <c r="M940" t="b">
        <v>0</v>
      </c>
      <c r="N940">
        <v>1</v>
      </c>
      <c r="O940" t="b">
        <v>0</v>
      </c>
      <c r="P940" s="8" t="s">
        <v>8276</v>
      </c>
      <c r="Q940" s="13" t="str">
        <f t="shared" si="100"/>
        <v>music</v>
      </c>
      <c r="R940" s="13" t="str">
        <f t="shared" si="105"/>
        <v>jazz</v>
      </c>
      <c r="S940" s="6">
        <f t="shared" si="103"/>
        <v>280</v>
      </c>
      <c r="T940" s="10">
        <f t="shared" si="104"/>
        <v>25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1">
        <f t="shared" si="101"/>
        <v>41455.623611111107</v>
      </c>
      <c r="L941" s="11">
        <f t="shared" si="102"/>
        <v>41416.554837962962</v>
      </c>
      <c r="M941" t="b">
        <v>0</v>
      </c>
      <c r="N941">
        <v>2</v>
      </c>
      <c r="O941" t="b">
        <v>0</v>
      </c>
      <c r="P941" s="8" t="s">
        <v>8276</v>
      </c>
      <c r="Q941" s="13" t="str">
        <f t="shared" si="100"/>
        <v>music</v>
      </c>
      <c r="R941" s="13" t="str">
        <f t="shared" si="105"/>
        <v>jazz</v>
      </c>
      <c r="S941" s="6">
        <f t="shared" si="103"/>
        <v>68.75</v>
      </c>
      <c r="T941" s="10">
        <f t="shared" si="104"/>
        <v>20</v>
      </c>
    </row>
    <row r="942" spans="1:20" ht="43.2" x14ac:dyDescent="0.3">
      <c r="A942">
        <v>1064</v>
      </c>
      <c r="B942" s="3" t="s">
        <v>1065</v>
      </c>
      <c r="C942" s="3" t="s">
        <v>5174</v>
      </c>
      <c r="D942">
        <v>90000</v>
      </c>
      <c r="E942">
        <v>8077</v>
      </c>
      <c r="F942" t="s">
        <v>8221</v>
      </c>
      <c r="G942" t="s">
        <v>8224</v>
      </c>
      <c r="H942" t="s">
        <v>8246</v>
      </c>
      <c r="I942">
        <v>1373174903</v>
      </c>
      <c r="J942">
        <v>1369286903</v>
      </c>
      <c r="K942" s="11">
        <f t="shared" si="101"/>
        <v>41462.019710648143</v>
      </c>
      <c r="L942" s="11">
        <f t="shared" si="102"/>
        <v>41417.019710648143</v>
      </c>
      <c r="M942" t="b">
        <v>0</v>
      </c>
      <c r="N942">
        <v>123</v>
      </c>
      <c r="O942" t="b">
        <v>0</v>
      </c>
      <c r="P942" s="8" t="s">
        <v>8280</v>
      </c>
      <c r="Q942" s="13" t="str">
        <f t="shared" si="100"/>
        <v>games</v>
      </c>
      <c r="R942" s="13" t="str">
        <f>RIGHT(P942,11)</f>
        <v>video games</v>
      </c>
      <c r="S942" s="6">
        <f t="shared" si="103"/>
        <v>11.142751021418844</v>
      </c>
      <c r="T942" s="10">
        <f t="shared" si="104"/>
        <v>65.666666666666671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1">
        <f t="shared" si="101"/>
        <v>42775.888252314813</v>
      </c>
      <c r="L943" s="11">
        <f t="shared" si="102"/>
        <v>42745.888252314813</v>
      </c>
      <c r="M943" t="b">
        <v>0</v>
      </c>
      <c r="N943">
        <v>31</v>
      </c>
      <c r="O943" t="b">
        <v>0</v>
      </c>
      <c r="P943" s="8" t="s">
        <v>8271</v>
      </c>
      <c r="Q943" s="13" t="str">
        <f t="shared" si="100"/>
        <v>technology</v>
      </c>
      <c r="R943" s="13" t="str">
        <f t="shared" ref="R943:R974" si="106">RIGHT(P943,9)</f>
        <v>wearables</v>
      </c>
      <c r="S943" s="6">
        <f t="shared" si="103"/>
        <v>43.066322136089575</v>
      </c>
      <c r="T943" s="10">
        <f t="shared" si="104"/>
        <v>37.451612903225808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1">
        <f t="shared" si="101"/>
        <v>42418.634953703702</v>
      </c>
      <c r="L944" s="11">
        <f t="shared" si="102"/>
        <v>42382.634953703702</v>
      </c>
      <c r="M944" t="b">
        <v>0</v>
      </c>
      <c r="N944">
        <v>16</v>
      </c>
      <c r="O944" t="b">
        <v>0</v>
      </c>
      <c r="P944" s="8" t="s">
        <v>8271</v>
      </c>
      <c r="Q944" s="13" t="str">
        <f t="shared" si="100"/>
        <v>technology</v>
      </c>
      <c r="R944" s="13" t="str">
        <f t="shared" si="106"/>
        <v>wearables</v>
      </c>
      <c r="S944" s="6">
        <f t="shared" si="103"/>
        <v>11.22754491017964</v>
      </c>
      <c r="T944" s="10">
        <f t="shared" si="104"/>
        <v>41.75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1">
        <f t="shared" si="101"/>
        <v>42703.501215277771</v>
      </c>
      <c r="L945" s="11">
        <f t="shared" si="102"/>
        <v>42673.459548611114</v>
      </c>
      <c r="M945" t="b">
        <v>0</v>
      </c>
      <c r="N945">
        <v>12</v>
      </c>
      <c r="O945" t="b">
        <v>0</v>
      </c>
      <c r="P945" s="8" t="s">
        <v>8271</v>
      </c>
      <c r="Q945" s="13" t="str">
        <f t="shared" si="100"/>
        <v>technology</v>
      </c>
      <c r="R945" s="13" t="str">
        <f t="shared" si="106"/>
        <v>wearables</v>
      </c>
      <c r="S945" s="6">
        <f t="shared" si="103"/>
        <v>10.380622837370241</v>
      </c>
      <c r="T945" s="10">
        <f t="shared" si="104"/>
        <v>24.083333333333332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1">
        <f t="shared" si="101"/>
        <v>42478.374999999993</v>
      </c>
      <c r="L946" s="11">
        <f t="shared" si="102"/>
        <v>42444.375578703701</v>
      </c>
      <c r="M946" t="b">
        <v>0</v>
      </c>
      <c r="N946">
        <v>96</v>
      </c>
      <c r="O946" t="b">
        <v>0</v>
      </c>
      <c r="P946" s="8" t="s">
        <v>8271</v>
      </c>
      <c r="Q946" s="13" t="str">
        <f t="shared" si="100"/>
        <v>technology</v>
      </c>
      <c r="R946" s="13" t="str">
        <f t="shared" si="106"/>
        <v>wearables</v>
      </c>
      <c r="S946" s="6">
        <f t="shared" si="103"/>
        <v>7.5041272699984995</v>
      </c>
      <c r="T946" s="10">
        <f t="shared" si="104"/>
        <v>69.40625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1">
        <f t="shared" si="101"/>
        <v>42784.790972222218</v>
      </c>
      <c r="L947" s="11">
        <f t="shared" si="102"/>
        <v>42732.66465277777</v>
      </c>
      <c r="M947" t="b">
        <v>0</v>
      </c>
      <c r="N947">
        <v>16</v>
      </c>
      <c r="O947" t="b">
        <v>0</v>
      </c>
      <c r="P947" s="8" t="s">
        <v>8271</v>
      </c>
      <c r="Q947" s="13" t="str">
        <f t="shared" si="100"/>
        <v>technology</v>
      </c>
      <c r="R947" s="13" t="str">
        <f t="shared" si="106"/>
        <v>wearables</v>
      </c>
      <c r="S947" s="6">
        <f t="shared" si="103"/>
        <v>40.257648953301128</v>
      </c>
      <c r="T947" s="10">
        <f t="shared" si="104"/>
        <v>155.25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1">
        <f t="shared" si="101"/>
        <v>42622.542222222219</v>
      </c>
      <c r="L948" s="11">
        <f t="shared" si="102"/>
        <v>42592.542222222219</v>
      </c>
      <c r="M948" t="b">
        <v>0</v>
      </c>
      <c r="N948">
        <v>5</v>
      </c>
      <c r="O948" t="b">
        <v>0</v>
      </c>
      <c r="P948" s="8" t="s">
        <v>8271</v>
      </c>
      <c r="Q948" s="13" t="str">
        <f t="shared" si="100"/>
        <v>technology</v>
      </c>
      <c r="R948" s="13" t="str">
        <f t="shared" si="106"/>
        <v>wearables</v>
      </c>
      <c r="S948" s="6">
        <f t="shared" si="103"/>
        <v>52.447552447552447</v>
      </c>
      <c r="T948" s="10">
        <f t="shared" si="104"/>
        <v>57.2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1">
        <f t="shared" si="101"/>
        <v>42551.57298611111</v>
      </c>
      <c r="L949" s="11">
        <f t="shared" si="102"/>
        <v>42491.57298611111</v>
      </c>
      <c r="M949" t="b">
        <v>0</v>
      </c>
      <c r="N949">
        <v>0</v>
      </c>
      <c r="O949" t="b">
        <v>0</v>
      </c>
      <c r="P949" s="8" t="s">
        <v>8271</v>
      </c>
      <c r="Q949" s="13" t="str">
        <f t="shared" si="100"/>
        <v>technology</v>
      </c>
      <c r="R949" s="13" t="str">
        <f t="shared" si="106"/>
        <v>wearables</v>
      </c>
      <c r="S949" s="6" t="str">
        <f t="shared" si="103"/>
        <v>N/A</v>
      </c>
      <c r="T949" s="10" t="str">
        <f t="shared" si="104"/>
        <v>N/A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1">
        <f t="shared" si="101"/>
        <v>42441.619953703703</v>
      </c>
      <c r="L950" s="11">
        <f t="shared" si="102"/>
        <v>42411.619953703703</v>
      </c>
      <c r="M950" t="b">
        <v>0</v>
      </c>
      <c r="N950">
        <v>8</v>
      </c>
      <c r="O950" t="b">
        <v>0</v>
      </c>
      <c r="P950" s="8" t="s">
        <v>8271</v>
      </c>
      <c r="Q950" s="13" t="str">
        <f t="shared" si="100"/>
        <v>technology</v>
      </c>
      <c r="R950" s="13" t="str">
        <f t="shared" si="106"/>
        <v>wearables</v>
      </c>
      <c r="S950" s="6">
        <f t="shared" si="103"/>
        <v>8.3333333333333339</v>
      </c>
      <c r="T950" s="10">
        <f t="shared" si="104"/>
        <v>60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1">
        <f t="shared" si="101"/>
        <v>42420.835370370369</v>
      </c>
      <c r="L951" s="11">
        <f t="shared" si="102"/>
        <v>42360.835370370369</v>
      </c>
      <c r="M951" t="b">
        <v>0</v>
      </c>
      <c r="N951">
        <v>7</v>
      </c>
      <c r="O951" t="b">
        <v>0</v>
      </c>
      <c r="P951" s="8" t="s">
        <v>8271</v>
      </c>
      <c r="Q951" s="13" t="str">
        <f t="shared" si="100"/>
        <v>technology</v>
      </c>
      <c r="R951" s="13" t="str">
        <f t="shared" si="106"/>
        <v>wearables</v>
      </c>
      <c r="S951" s="6">
        <f t="shared" si="103"/>
        <v>73.260073260073256</v>
      </c>
      <c r="T951" s="10">
        <f t="shared" si="104"/>
        <v>39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1">
        <f t="shared" si="101"/>
        <v>42386.54237268518</v>
      </c>
      <c r="L952" s="11">
        <f t="shared" si="102"/>
        <v>42356.54237268518</v>
      </c>
      <c r="M952" t="b">
        <v>0</v>
      </c>
      <c r="N952">
        <v>24</v>
      </c>
      <c r="O952" t="b">
        <v>0</v>
      </c>
      <c r="P952" s="8" t="s">
        <v>8271</v>
      </c>
      <c r="Q952" s="13" t="str">
        <f t="shared" si="100"/>
        <v>technology</v>
      </c>
      <c r="R952" s="13" t="str">
        <f t="shared" si="106"/>
        <v>wearables</v>
      </c>
      <c r="S952" s="6">
        <f t="shared" si="103"/>
        <v>3.566333808844508</v>
      </c>
      <c r="T952" s="10">
        <f t="shared" si="104"/>
        <v>58.416666666666664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1">
        <f t="shared" si="101"/>
        <v>42525.445277777777</v>
      </c>
      <c r="L953" s="11">
        <f t="shared" si="102"/>
        <v>42480.445277777777</v>
      </c>
      <c r="M953" t="b">
        <v>0</v>
      </c>
      <c r="N953">
        <v>121</v>
      </c>
      <c r="O953" t="b">
        <v>0</v>
      </c>
      <c r="P953" s="8" t="s">
        <v>8271</v>
      </c>
      <c r="Q953" s="13" t="str">
        <f t="shared" si="100"/>
        <v>technology</v>
      </c>
      <c r="R953" s="13" t="str">
        <f t="shared" si="106"/>
        <v>wearables</v>
      </c>
      <c r="S953" s="6">
        <f t="shared" si="103"/>
        <v>2.6048450117218027</v>
      </c>
      <c r="T953" s="10">
        <f t="shared" si="104"/>
        <v>158.63636363636363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1">
        <f t="shared" si="101"/>
        <v>42692.44689814814</v>
      </c>
      <c r="L954" s="11">
        <f t="shared" si="102"/>
        <v>42662.405231481483</v>
      </c>
      <c r="M954" t="b">
        <v>0</v>
      </c>
      <c r="N954">
        <v>196</v>
      </c>
      <c r="O954" t="b">
        <v>0</v>
      </c>
      <c r="P954" s="8" t="s">
        <v>8271</v>
      </c>
      <c r="Q954" s="13" t="str">
        <f t="shared" si="100"/>
        <v>technology</v>
      </c>
      <c r="R954" s="13" t="str">
        <f t="shared" si="106"/>
        <v>wearables</v>
      </c>
      <c r="S954" s="6">
        <f t="shared" si="103"/>
        <v>2.503576537911302</v>
      </c>
      <c r="T954" s="10">
        <f t="shared" si="104"/>
        <v>99.857142857142861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1">
        <f t="shared" si="101"/>
        <v>42028.956006944441</v>
      </c>
      <c r="L955" s="11">
        <f t="shared" si="102"/>
        <v>41998.956006944441</v>
      </c>
      <c r="M955" t="b">
        <v>0</v>
      </c>
      <c r="N955">
        <v>5</v>
      </c>
      <c r="O955" t="b">
        <v>0</v>
      </c>
      <c r="P955" s="8" t="s">
        <v>8271</v>
      </c>
      <c r="Q955" s="13" t="str">
        <f t="shared" si="100"/>
        <v>technology</v>
      </c>
      <c r="R955" s="13" t="str">
        <f t="shared" si="106"/>
        <v>wearables</v>
      </c>
      <c r="S955" s="6">
        <f t="shared" si="103"/>
        <v>119.04761904761905</v>
      </c>
      <c r="T955" s="10">
        <f t="shared" si="104"/>
        <v>25.2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1">
        <f t="shared" si="101"/>
        <v>42236.625451388885</v>
      </c>
      <c r="L956" s="11">
        <f t="shared" si="102"/>
        <v>42194.625451388885</v>
      </c>
      <c r="M956" t="b">
        <v>0</v>
      </c>
      <c r="N956">
        <v>73</v>
      </c>
      <c r="O956" t="b">
        <v>0</v>
      </c>
      <c r="P956" s="8" t="s">
        <v>8271</v>
      </c>
      <c r="Q956" s="13" t="str">
        <f t="shared" si="100"/>
        <v>technology</v>
      </c>
      <c r="R956" s="13" t="str">
        <f t="shared" si="106"/>
        <v>wearables</v>
      </c>
      <c r="S956" s="6">
        <f t="shared" si="103"/>
        <v>2.3037935800952236</v>
      </c>
      <c r="T956" s="10">
        <f t="shared" si="104"/>
        <v>89.191780821917803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1">
        <f t="shared" si="101"/>
        <v>42626.086805555555</v>
      </c>
      <c r="L957" s="11">
        <f t="shared" si="102"/>
        <v>42586.086805555555</v>
      </c>
      <c r="M957" t="b">
        <v>0</v>
      </c>
      <c r="N957">
        <v>93</v>
      </c>
      <c r="O957" t="b">
        <v>0</v>
      </c>
      <c r="P957" s="8" t="s">
        <v>8271</v>
      </c>
      <c r="Q957" s="13" t="str">
        <f t="shared" si="100"/>
        <v>technology</v>
      </c>
      <c r="R957" s="13" t="str">
        <f t="shared" si="106"/>
        <v>wearables</v>
      </c>
      <c r="S957" s="6">
        <f t="shared" si="103"/>
        <v>17.663683466792275</v>
      </c>
      <c r="T957" s="10">
        <f t="shared" si="104"/>
        <v>182.6236559139785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1">
        <f t="shared" si="101"/>
        <v>42120.663877314808</v>
      </c>
      <c r="L958" s="11">
        <f t="shared" si="102"/>
        <v>42060.705543981479</v>
      </c>
      <c r="M958" t="b">
        <v>0</v>
      </c>
      <c r="N958">
        <v>17</v>
      </c>
      <c r="O958" t="b">
        <v>0</v>
      </c>
      <c r="P958" s="8" t="s">
        <v>8271</v>
      </c>
      <c r="Q958" s="13" t="str">
        <f t="shared" si="100"/>
        <v>technology</v>
      </c>
      <c r="R958" s="13" t="str">
        <f t="shared" si="106"/>
        <v>wearables</v>
      </c>
      <c r="S958" s="6">
        <f t="shared" si="103"/>
        <v>58.072009291521489</v>
      </c>
      <c r="T958" s="10">
        <f t="shared" si="104"/>
        <v>50.647058823529413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1">
        <f t="shared" si="101"/>
        <v>42691.385798611103</v>
      </c>
      <c r="L959" s="11">
        <f t="shared" si="102"/>
        <v>42660.344131944446</v>
      </c>
      <c r="M959" t="b">
        <v>0</v>
      </c>
      <c r="N959">
        <v>7</v>
      </c>
      <c r="O959" t="b">
        <v>0</v>
      </c>
      <c r="P959" s="8" t="s">
        <v>8271</v>
      </c>
      <c r="Q959" s="13" t="str">
        <f t="shared" si="100"/>
        <v>technology</v>
      </c>
      <c r="R959" s="13" t="str">
        <f t="shared" si="106"/>
        <v>wearables</v>
      </c>
      <c r="S959" s="6">
        <f t="shared" si="103"/>
        <v>51.502145922746784</v>
      </c>
      <c r="T959" s="10">
        <f t="shared" si="104"/>
        <v>33.285714285714285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1">
        <f t="shared" si="101"/>
        <v>42103.999305555553</v>
      </c>
      <c r="L960" s="11">
        <f t="shared" si="102"/>
        <v>42082.594479166662</v>
      </c>
      <c r="M960" t="b">
        <v>0</v>
      </c>
      <c r="N960">
        <v>17</v>
      </c>
      <c r="O960" t="b">
        <v>0</v>
      </c>
      <c r="P960" s="8" t="s">
        <v>8271</v>
      </c>
      <c r="Q960" s="13" t="str">
        <f t="shared" si="100"/>
        <v>technology</v>
      </c>
      <c r="R960" s="13" t="str">
        <f t="shared" si="106"/>
        <v>wearables</v>
      </c>
      <c r="S960" s="6">
        <f t="shared" si="103"/>
        <v>8.827468785471055</v>
      </c>
      <c r="T960" s="10">
        <f t="shared" si="104"/>
        <v>51.823529411764703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1">
        <f t="shared" si="101"/>
        <v>42022.96603009259</v>
      </c>
      <c r="L961" s="11">
        <f t="shared" si="102"/>
        <v>41992.96603009259</v>
      </c>
      <c r="M961" t="b">
        <v>0</v>
      </c>
      <c r="N961">
        <v>171</v>
      </c>
      <c r="O961" t="b">
        <v>0</v>
      </c>
      <c r="P961" s="8" t="s">
        <v>8271</v>
      </c>
      <c r="Q961" s="13" t="str">
        <f t="shared" si="100"/>
        <v>technology</v>
      </c>
      <c r="R961" s="13" t="str">
        <f t="shared" si="106"/>
        <v>wearables</v>
      </c>
      <c r="S961" s="6">
        <f t="shared" si="103"/>
        <v>2.5733401955738548</v>
      </c>
      <c r="T961" s="10">
        <f t="shared" si="104"/>
        <v>113.62573099415205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1">
        <f t="shared" si="101"/>
        <v>42808.376793981479</v>
      </c>
      <c r="L962" s="11">
        <f t="shared" si="102"/>
        <v>42766.41846064815</v>
      </c>
      <c r="M962" t="b">
        <v>0</v>
      </c>
      <c r="N962">
        <v>188</v>
      </c>
      <c r="O962" t="b">
        <v>0</v>
      </c>
      <c r="P962" s="8" t="s">
        <v>8271</v>
      </c>
      <c r="Q962" s="13" t="str">
        <f t="shared" si="100"/>
        <v>technology</v>
      </c>
      <c r="R962" s="13" t="str">
        <f t="shared" si="106"/>
        <v>wearables</v>
      </c>
      <c r="S962" s="6">
        <f t="shared" si="103"/>
        <v>2.169167803547067</v>
      </c>
      <c r="T962" s="10">
        <f t="shared" si="104"/>
        <v>136.46276595744681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1">
        <f t="shared" si="101"/>
        <v>42786.583333333336</v>
      </c>
      <c r="L963" s="11">
        <f t="shared" si="102"/>
        <v>42740.485358796293</v>
      </c>
      <c r="M963" t="b">
        <v>0</v>
      </c>
      <c r="N963">
        <v>110</v>
      </c>
      <c r="O963" t="b">
        <v>0</v>
      </c>
      <c r="P963" s="8" t="s">
        <v>8271</v>
      </c>
      <c r="Q963" s="13" t="str">
        <f t="shared" ref="Q963:Q1026" si="107">LEFT(P963, SEARCH("/", P963)-1)</f>
        <v>technology</v>
      </c>
      <c r="R963" s="13" t="str">
        <f t="shared" si="106"/>
        <v>wearables</v>
      </c>
      <c r="S963" s="6">
        <f t="shared" si="103"/>
        <v>2.3703186207240701</v>
      </c>
      <c r="T963" s="10">
        <f t="shared" si="104"/>
        <v>364.35454545454547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1">
        <f t="shared" si="101"/>
        <v>42411.504085648143</v>
      </c>
      <c r="L964" s="11">
        <f t="shared" si="102"/>
        <v>42373.504085648143</v>
      </c>
      <c r="M964" t="b">
        <v>0</v>
      </c>
      <c r="N964">
        <v>37</v>
      </c>
      <c r="O964" t="b">
        <v>0</v>
      </c>
      <c r="P964" s="8" t="s">
        <v>8271</v>
      </c>
      <c r="Q964" s="13" t="str">
        <f t="shared" si="107"/>
        <v>technology</v>
      </c>
      <c r="R964" s="13" t="str">
        <f t="shared" si="106"/>
        <v>wearables</v>
      </c>
      <c r="S964" s="6">
        <f t="shared" si="103"/>
        <v>3.5112359550561796</v>
      </c>
      <c r="T964" s="10">
        <f t="shared" si="104"/>
        <v>19.243243243243242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1">
        <f t="shared" si="101"/>
        <v>42660.427303240744</v>
      </c>
      <c r="L965" s="11">
        <f t="shared" si="102"/>
        <v>42625.427303240744</v>
      </c>
      <c r="M965" t="b">
        <v>0</v>
      </c>
      <c r="N965">
        <v>9</v>
      </c>
      <c r="O965" t="b">
        <v>0</v>
      </c>
      <c r="P965" s="8" t="s">
        <v>8271</v>
      </c>
      <c r="Q965" s="13" t="str">
        <f t="shared" si="107"/>
        <v>technology</v>
      </c>
      <c r="R965" s="13" t="str">
        <f t="shared" si="106"/>
        <v>wearables</v>
      </c>
      <c r="S965" s="6">
        <f t="shared" si="103"/>
        <v>92.838196286472154</v>
      </c>
      <c r="T965" s="10">
        <f t="shared" si="104"/>
        <v>41.888888888888886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1">
        <f t="shared" si="101"/>
        <v>42248.420358796291</v>
      </c>
      <c r="L966" s="11">
        <f t="shared" si="102"/>
        <v>42208.420358796291</v>
      </c>
      <c r="M966" t="b">
        <v>0</v>
      </c>
      <c r="N966">
        <v>29</v>
      </c>
      <c r="O966" t="b">
        <v>0</v>
      </c>
      <c r="P966" s="8" t="s">
        <v>8271</v>
      </c>
      <c r="Q966" s="13" t="str">
        <f t="shared" si="107"/>
        <v>technology</v>
      </c>
      <c r="R966" s="13" t="str">
        <f t="shared" si="106"/>
        <v>wearables</v>
      </c>
      <c r="S966" s="6">
        <f t="shared" si="103"/>
        <v>125.14220705346985</v>
      </c>
      <c r="T966" s="10">
        <f t="shared" si="104"/>
        <v>30.310344827586206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1">
        <f t="shared" si="101"/>
        <v>42668.957638888889</v>
      </c>
      <c r="L967" s="11">
        <f t="shared" si="102"/>
        <v>42636.808402777773</v>
      </c>
      <c r="M967" t="b">
        <v>0</v>
      </c>
      <c r="N967">
        <v>6</v>
      </c>
      <c r="O967" t="b">
        <v>0</v>
      </c>
      <c r="P967" s="8" t="s">
        <v>8271</v>
      </c>
      <c r="Q967" s="13" t="str">
        <f t="shared" si="107"/>
        <v>technology</v>
      </c>
      <c r="R967" s="13" t="str">
        <f t="shared" si="106"/>
        <v>wearables</v>
      </c>
      <c r="S967" s="6">
        <f t="shared" si="103"/>
        <v>83.892617449664428</v>
      </c>
      <c r="T967" s="10">
        <f t="shared" si="104"/>
        <v>49.666666666666664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1">
        <f t="shared" si="101"/>
        <v>42649.427453703705</v>
      </c>
      <c r="L968" s="11">
        <f t="shared" si="102"/>
        <v>42619.427453703705</v>
      </c>
      <c r="M968" t="b">
        <v>0</v>
      </c>
      <c r="N968">
        <v>30</v>
      </c>
      <c r="O968" t="b">
        <v>0</v>
      </c>
      <c r="P968" s="8" t="s">
        <v>8271</v>
      </c>
      <c r="Q968" s="13" t="str">
        <f t="shared" si="107"/>
        <v>technology</v>
      </c>
      <c r="R968" s="13" t="str">
        <f t="shared" si="106"/>
        <v>wearables</v>
      </c>
      <c r="S968" s="6">
        <f t="shared" si="103"/>
        <v>6.756756756756757</v>
      </c>
      <c r="T968" s="10">
        <f t="shared" si="104"/>
        <v>59.2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1">
        <f t="shared" si="101"/>
        <v>42482.004328703704</v>
      </c>
      <c r="L969" s="11">
        <f t="shared" si="102"/>
        <v>42422.045995370368</v>
      </c>
      <c r="M969" t="b">
        <v>0</v>
      </c>
      <c r="N969">
        <v>81</v>
      </c>
      <c r="O969" t="b">
        <v>0</v>
      </c>
      <c r="P969" s="8" t="s">
        <v>8271</v>
      </c>
      <c r="Q969" s="13" t="str">
        <f t="shared" si="107"/>
        <v>technology</v>
      </c>
      <c r="R969" s="13" t="str">
        <f t="shared" si="106"/>
        <v>wearables</v>
      </c>
      <c r="S969" s="6">
        <f t="shared" si="103"/>
        <v>5.6148231330713081</v>
      </c>
      <c r="T969" s="10">
        <f t="shared" si="104"/>
        <v>43.97530864197531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1">
        <f t="shared" ref="K970:K1033" si="108">(I970/86400)+25569+(-5/24)</f>
        <v>41866.639282407406</v>
      </c>
      <c r="L970" s="11">
        <f t="shared" ref="L970:L1033" si="109">(J970/86400)+25569+(-5/24)</f>
        <v>41836.639282407406</v>
      </c>
      <c r="M970" t="b">
        <v>0</v>
      </c>
      <c r="N970">
        <v>4</v>
      </c>
      <c r="O970" t="b">
        <v>0</v>
      </c>
      <c r="P970" s="8" t="s">
        <v>8271</v>
      </c>
      <c r="Q970" s="13" t="str">
        <f t="shared" si="107"/>
        <v>technology</v>
      </c>
      <c r="R970" s="13" t="str">
        <f t="shared" si="106"/>
        <v>wearables</v>
      </c>
      <c r="S970" s="6">
        <f t="shared" ref="S970:S1033" si="110">IFERROR(D970/E970,"N/A")</f>
        <v>75.471698113207552</v>
      </c>
      <c r="T970" s="10">
        <f t="shared" ref="T970:T1033" si="111">IFERROR(E970/N970,"N/A")</f>
        <v>26.5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1">
        <f t="shared" si="108"/>
        <v>42775.094988425924</v>
      </c>
      <c r="L971" s="11">
        <f t="shared" si="109"/>
        <v>42742.094988425924</v>
      </c>
      <c r="M971" t="b">
        <v>0</v>
      </c>
      <c r="N971">
        <v>11</v>
      </c>
      <c r="O971" t="b">
        <v>0</v>
      </c>
      <c r="P971" s="8" t="s">
        <v>8271</v>
      </c>
      <c r="Q971" s="13" t="str">
        <f t="shared" si="107"/>
        <v>technology</v>
      </c>
      <c r="R971" s="13" t="str">
        <f t="shared" si="106"/>
        <v>wearables</v>
      </c>
      <c r="S971" s="6">
        <f t="shared" si="110"/>
        <v>2.1428571428571428</v>
      </c>
      <c r="T971" s="10">
        <f t="shared" si="111"/>
        <v>1272.7272727272727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1">
        <f t="shared" si="108"/>
        <v>42757.999305555553</v>
      </c>
      <c r="L972" s="11">
        <f t="shared" si="109"/>
        <v>42721.012187499997</v>
      </c>
      <c r="M972" t="b">
        <v>0</v>
      </c>
      <c r="N972">
        <v>14</v>
      </c>
      <c r="O972" t="b">
        <v>0</v>
      </c>
      <c r="P972" s="8" t="s">
        <v>8271</v>
      </c>
      <c r="Q972" s="13" t="str">
        <f t="shared" si="107"/>
        <v>technology</v>
      </c>
      <c r="R972" s="13" t="str">
        <f t="shared" si="106"/>
        <v>wearables</v>
      </c>
      <c r="S972" s="6">
        <f t="shared" si="110"/>
        <v>2.1777003484320558</v>
      </c>
      <c r="T972" s="10">
        <f t="shared" si="111"/>
        <v>164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1">
        <f t="shared" si="108"/>
        <v>42156.500694444439</v>
      </c>
      <c r="L973" s="11">
        <f t="shared" si="109"/>
        <v>42111.500694444439</v>
      </c>
      <c r="M973" t="b">
        <v>0</v>
      </c>
      <c r="N973">
        <v>5</v>
      </c>
      <c r="O973" t="b">
        <v>0</v>
      </c>
      <c r="P973" s="8" t="s">
        <v>8271</v>
      </c>
      <c r="Q973" s="13" t="str">
        <f t="shared" si="107"/>
        <v>technology</v>
      </c>
      <c r="R973" s="13" t="str">
        <f t="shared" si="106"/>
        <v>wearables</v>
      </c>
      <c r="S973" s="6">
        <f t="shared" si="110"/>
        <v>442.47787610619469</v>
      </c>
      <c r="T973" s="10">
        <f t="shared" si="111"/>
        <v>45.2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1">
        <f t="shared" si="108"/>
        <v>41886.082638888889</v>
      </c>
      <c r="L974" s="11">
        <f t="shared" si="109"/>
        <v>41856.657384259255</v>
      </c>
      <c r="M974" t="b">
        <v>0</v>
      </c>
      <c r="N974">
        <v>45</v>
      </c>
      <c r="O974" t="b">
        <v>0</v>
      </c>
      <c r="P974" s="8" t="s">
        <v>8271</v>
      </c>
      <c r="Q974" s="13" t="str">
        <f t="shared" si="107"/>
        <v>technology</v>
      </c>
      <c r="R974" s="13" t="str">
        <f t="shared" si="106"/>
        <v>wearables</v>
      </c>
      <c r="S974" s="6">
        <f t="shared" si="110"/>
        <v>2.8880866425992782</v>
      </c>
      <c r="T974" s="10">
        <f t="shared" si="111"/>
        <v>153.88888888888889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1">
        <f t="shared" si="108"/>
        <v>42316.848298611112</v>
      </c>
      <c r="L975" s="11">
        <f t="shared" si="109"/>
        <v>42256.806631944441</v>
      </c>
      <c r="M975" t="b">
        <v>0</v>
      </c>
      <c r="N975">
        <v>8</v>
      </c>
      <c r="O975" t="b">
        <v>0</v>
      </c>
      <c r="P975" s="8" t="s">
        <v>8271</v>
      </c>
      <c r="Q975" s="13" t="str">
        <f t="shared" si="107"/>
        <v>technology</v>
      </c>
      <c r="R975" s="13" t="str">
        <f t="shared" ref="R975:R1006" si="112">RIGHT(P975,9)</f>
        <v>wearables</v>
      </c>
      <c r="S975" s="6">
        <f t="shared" si="110"/>
        <v>48.661800486618006</v>
      </c>
      <c r="T975" s="10">
        <f t="shared" si="111"/>
        <v>51.375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1">
        <f t="shared" si="108"/>
        <v>42454.499490740738</v>
      </c>
      <c r="L976" s="11">
        <f t="shared" si="109"/>
        <v>42424.541157407402</v>
      </c>
      <c r="M976" t="b">
        <v>0</v>
      </c>
      <c r="N976">
        <v>3</v>
      </c>
      <c r="O976" t="b">
        <v>0</v>
      </c>
      <c r="P976" s="8" t="s">
        <v>8271</v>
      </c>
      <c r="Q976" s="13" t="str">
        <f t="shared" si="107"/>
        <v>technology</v>
      </c>
      <c r="R976" s="13" t="str">
        <f t="shared" si="112"/>
        <v>wearables</v>
      </c>
      <c r="S976" s="6">
        <f t="shared" si="110"/>
        <v>178.57142857142858</v>
      </c>
      <c r="T976" s="10">
        <f t="shared" si="111"/>
        <v>93.333333333333329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1">
        <f t="shared" si="108"/>
        <v>42549.488252314812</v>
      </c>
      <c r="L977" s="11">
        <f t="shared" si="109"/>
        <v>42489.488252314812</v>
      </c>
      <c r="M977" t="b">
        <v>0</v>
      </c>
      <c r="N977">
        <v>24</v>
      </c>
      <c r="O977" t="b">
        <v>0</v>
      </c>
      <c r="P977" s="8" t="s">
        <v>8271</v>
      </c>
      <c r="Q977" s="13" t="str">
        <f t="shared" si="107"/>
        <v>technology</v>
      </c>
      <c r="R977" s="13" t="str">
        <f t="shared" si="112"/>
        <v>wearables</v>
      </c>
      <c r="S977" s="6">
        <f t="shared" si="110"/>
        <v>38.358266206367475</v>
      </c>
      <c r="T977" s="10">
        <f t="shared" si="111"/>
        <v>108.625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1">
        <f t="shared" si="108"/>
        <v>42229.850659722222</v>
      </c>
      <c r="L978" s="11">
        <f t="shared" si="109"/>
        <v>42184.850659722222</v>
      </c>
      <c r="M978" t="b">
        <v>0</v>
      </c>
      <c r="N978">
        <v>18</v>
      </c>
      <c r="O978" t="b">
        <v>0</v>
      </c>
      <c r="P978" s="8" t="s">
        <v>8271</v>
      </c>
      <c r="Q978" s="13" t="str">
        <f t="shared" si="107"/>
        <v>technology</v>
      </c>
      <c r="R978" s="13" t="str">
        <f t="shared" si="112"/>
        <v>wearables</v>
      </c>
      <c r="S978" s="6">
        <f t="shared" si="110"/>
        <v>51.921079958463139</v>
      </c>
      <c r="T978" s="10">
        <f t="shared" si="111"/>
        <v>160.5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1">
        <f t="shared" si="108"/>
        <v>42421.733761574076</v>
      </c>
      <c r="L979" s="11">
        <f t="shared" si="109"/>
        <v>42391.733761574076</v>
      </c>
      <c r="M979" t="b">
        <v>0</v>
      </c>
      <c r="N979">
        <v>12</v>
      </c>
      <c r="O979" t="b">
        <v>0</v>
      </c>
      <c r="P979" s="8" t="s">
        <v>8271</v>
      </c>
      <c r="Q979" s="13" t="str">
        <f t="shared" si="107"/>
        <v>technology</v>
      </c>
      <c r="R979" s="13" t="str">
        <f t="shared" si="112"/>
        <v>wearables</v>
      </c>
      <c r="S979" s="6">
        <f t="shared" si="110"/>
        <v>2.9702970297029703</v>
      </c>
      <c r="T979" s="10">
        <f t="shared" si="111"/>
        <v>75.75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1">
        <f t="shared" si="108"/>
        <v>42425.100706018515</v>
      </c>
      <c r="L980" s="11">
        <f t="shared" si="109"/>
        <v>42395.100706018515</v>
      </c>
      <c r="M980" t="b">
        <v>0</v>
      </c>
      <c r="N980">
        <v>123</v>
      </c>
      <c r="O980" t="b">
        <v>0</v>
      </c>
      <c r="P980" s="8" t="s">
        <v>8271</v>
      </c>
      <c r="Q980" s="13" t="str">
        <f t="shared" si="107"/>
        <v>technology</v>
      </c>
      <c r="R980" s="13" t="str">
        <f t="shared" si="112"/>
        <v>wearables</v>
      </c>
      <c r="S980" s="6">
        <f t="shared" si="110"/>
        <v>1.7773585681535473</v>
      </c>
      <c r="T980" s="10">
        <f t="shared" si="111"/>
        <v>790.83739837398377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1">
        <f t="shared" si="108"/>
        <v>42541.582638888889</v>
      </c>
      <c r="L981" s="11">
        <f t="shared" si="109"/>
        <v>42506.208657407406</v>
      </c>
      <c r="M981" t="b">
        <v>0</v>
      </c>
      <c r="N981">
        <v>96</v>
      </c>
      <c r="O981" t="b">
        <v>0</v>
      </c>
      <c r="P981" s="8" t="s">
        <v>8271</v>
      </c>
      <c r="Q981" s="13" t="str">
        <f t="shared" si="107"/>
        <v>technology</v>
      </c>
      <c r="R981" s="13" t="str">
        <f t="shared" si="112"/>
        <v>wearables</v>
      </c>
      <c r="S981" s="6">
        <f t="shared" si="110"/>
        <v>1.2074728077123704</v>
      </c>
      <c r="T981" s="10">
        <f t="shared" si="111"/>
        <v>301.93916666666667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1">
        <f t="shared" si="108"/>
        <v>41973.737523148149</v>
      </c>
      <c r="L982" s="11">
        <f t="shared" si="109"/>
        <v>41928.695856481478</v>
      </c>
      <c r="M982" t="b">
        <v>0</v>
      </c>
      <c r="N982">
        <v>31</v>
      </c>
      <c r="O982" t="b">
        <v>0</v>
      </c>
      <c r="P982" s="8" t="s">
        <v>8271</v>
      </c>
      <c r="Q982" s="13" t="str">
        <f t="shared" si="107"/>
        <v>technology</v>
      </c>
      <c r="R982" s="13" t="str">
        <f t="shared" si="112"/>
        <v>wearables</v>
      </c>
      <c r="S982" s="6">
        <f t="shared" si="110"/>
        <v>6.7294751009421265</v>
      </c>
      <c r="T982" s="10">
        <f t="shared" si="111"/>
        <v>47.935483870967744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1">
        <f t="shared" si="108"/>
        <v>41860.738680555551</v>
      </c>
      <c r="L983" s="11">
        <f t="shared" si="109"/>
        <v>41830.738680555551</v>
      </c>
      <c r="M983" t="b">
        <v>0</v>
      </c>
      <c r="N983">
        <v>4</v>
      </c>
      <c r="O983" t="b">
        <v>0</v>
      </c>
      <c r="P983" s="8" t="s">
        <v>8271</v>
      </c>
      <c r="Q983" s="13" t="str">
        <f t="shared" si="107"/>
        <v>technology</v>
      </c>
      <c r="R983" s="13" t="str">
        <f t="shared" si="112"/>
        <v>wearables</v>
      </c>
      <c r="S983" s="6">
        <f t="shared" si="110"/>
        <v>8080.727272727273</v>
      </c>
      <c r="T983" s="10">
        <f t="shared" si="111"/>
        <v>2.75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1">
        <f t="shared" si="108"/>
        <v>42645.544976851852</v>
      </c>
      <c r="L984" s="11">
        <f t="shared" si="109"/>
        <v>42615.544976851852</v>
      </c>
      <c r="M984" t="b">
        <v>0</v>
      </c>
      <c r="N984">
        <v>3</v>
      </c>
      <c r="O984" t="b">
        <v>0</v>
      </c>
      <c r="P984" s="8" t="s">
        <v>8271</v>
      </c>
      <c r="Q984" s="13" t="str">
        <f t="shared" si="107"/>
        <v>technology</v>
      </c>
      <c r="R984" s="13" t="str">
        <f t="shared" si="112"/>
        <v>wearables</v>
      </c>
      <c r="S984" s="6">
        <f t="shared" si="110"/>
        <v>5833.333333333333</v>
      </c>
      <c r="T984" s="10">
        <f t="shared" si="111"/>
        <v>1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1">
        <f t="shared" si="108"/>
        <v>42605.662499999999</v>
      </c>
      <c r="L985" s="11">
        <f t="shared" si="109"/>
        <v>42574.459317129622</v>
      </c>
      <c r="M985" t="b">
        <v>0</v>
      </c>
      <c r="N985">
        <v>179</v>
      </c>
      <c r="O985" t="b">
        <v>0</v>
      </c>
      <c r="P985" s="8" t="s">
        <v>8271</v>
      </c>
      <c r="Q985" s="13" t="str">
        <f t="shared" si="107"/>
        <v>technology</v>
      </c>
      <c r="R985" s="13" t="str">
        <f t="shared" si="112"/>
        <v>wearables</v>
      </c>
      <c r="S985" s="6">
        <f t="shared" si="110"/>
        <v>3.3891255568924588</v>
      </c>
      <c r="T985" s="10">
        <f t="shared" si="111"/>
        <v>171.79329608938548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1">
        <f t="shared" si="108"/>
        <v>42090.86583333333</v>
      </c>
      <c r="L986" s="11">
        <f t="shared" si="109"/>
        <v>42060.907499999994</v>
      </c>
      <c r="M986" t="b">
        <v>0</v>
      </c>
      <c r="N986">
        <v>3</v>
      </c>
      <c r="O986" t="b">
        <v>0</v>
      </c>
      <c r="P986" s="8" t="s">
        <v>8271</v>
      </c>
      <c r="Q986" s="13" t="str">
        <f t="shared" si="107"/>
        <v>technology</v>
      </c>
      <c r="R986" s="13" t="str">
        <f t="shared" si="112"/>
        <v>wearables</v>
      </c>
      <c r="S986" s="6">
        <f t="shared" si="110"/>
        <v>94.339622641509436</v>
      </c>
      <c r="T986" s="10">
        <f t="shared" si="111"/>
        <v>35.333333333333336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1">
        <f t="shared" si="108"/>
        <v>42369.749999999993</v>
      </c>
      <c r="L987" s="11">
        <f t="shared" si="109"/>
        <v>42339.759375000001</v>
      </c>
      <c r="M987" t="b">
        <v>0</v>
      </c>
      <c r="N987">
        <v>23</v>
      </c>
      <c r="O987" t="b">
        <v>0</v>
      </c>
      <c r="P987" s="8" t="s">
        <v>8271</v>
      </c>
      <c r="Q987" s="13" t="str">
        <f t="shared" si="107"/>
        <v>technology</v>
      </c>
      <c r="R987" s="13" t="str">
        <f t="shared" si="112"/>
        <v>wearables</v>
      </c>
      <c r="S987" s="6">
        <f t="shared" si="110"/>
        <v>15.889830508474576</v>
      </c>
      <c r="T987" s="10">
        <f t="shared" si="111"/>
        <v>82.086956521739125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1">
        <f t="shared" si="108"/>
        <v>42378.791666666664</v>
      </c>
      <c r="L988" s="11">
        <f t="shared" si="109"/>
        <v>42324.559027777774</v>
      </c>
      <c r="M988" t="b">
        <v>0</v>
      </c>
      <c r="N988">
        <v>23</v>
      </c>
      <c r="O988" t="b">
        <v>0</v>
      </c>
      <c r="P988" s="8" t="s">
        <v>8271</v>
      </c>
      <c r="Q988" s="13" t="str">
        <f t="shared" si="107"/>
        <v>technology</v>
      </c>
      <c r="R988" s="13" t="str">
        <f t="shared" si="112"/>
        <v>wearables</v>
      </c>
      <c r="S988" s="6">
        <f t="shared" si="110"/>
        <v>7.8431372549019605</v>
      </c>
      <c r="T988" s="10">
        <f t="shared" si="111"/>
        <v>110.8695652173913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1">
        <f t="shared" si="108"/>
        <v>41813.086226851847</v>
      </c>
      <c r="L989" s="11">
        <f t="shared" si="109"/>
        <v>41773.086226851847</v>
      </c>
      <c r="M989" t="b">
        <v>0</v>
      </c>
      <c r="N989">
        <v>41</v>
      </c>
      <c r="O989" t="b">
        <v>0</v>
      </c>
      <c r="P989" s="8" t="s">
        <v>8271</v>
      </c>
      <c r="Q989" s="13" t="str">
        <f t="shared" si="107"/>
        <v>technology</v>
      </c>
      <c r="R989" s="13" t="str">
        <f t="shared" si="112"/>
        <v>wearables</v>
      </c>
      <c r="S989" s="6">
        <f t="shared" si="110"/>
        <v>7.5642965204236008</v>
      </c>
      <c r="T989" s="10">
        <f t="shared" si="111"/>
        <v>161.21951219512195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1">
        <f t="shared" si="108"/>
        <v>42644.148437499993</v>
      </c>
      <c r="L990" s="11">
        <f t="shared" si="109"/>
        <v>42614.148437499993</v>
      </c>
      <c r="M990" t="b">
        <v>0</v>
      </c>
      <c r="N990">
        <v>0</v>
      </c>
      <c r="O990" t="b">
        <v>0</v>
      </c>
      <c r="P990" s="8" t="s">
        <v>8271</v>
      </c>
      <c r="Q990" s="13" t="str">
        <f t="shared" si="107"/>
        <v>technology</v>
      </c>
      <c r="R990" s="13" t="str">
        <f t="shared" si="112"/>
        <v>wearables</v>
      </c>
      <c r="S990" s="6" t="str">
        <f t="shared" si="110"/>
        <v>N/A</v>
      </c>
      <c r="T990" s="10" t="str">
        <f t="shared" si="111"/>
        <v>N/A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1">
        <f t="shared" si="108"/>
        <v>42641.725636574069</v>
      </c>
      <c r="L991" s="11">
        <f t="shared" si="109"/>
        <v>42611.725636574069</v>
      </c>
      <c r="M991" t="b">
        <v>0</v>
      </c>
      <c r="N991">
        <v>32</v>
      </c>
      <c r="O991" t="b">
        <v>0</v>
      </c>
      <c r="P991" s="8" t="s">
        <v>8271</v>
      </c>
      <c r="Q991" s="13" t="str">
        <f t="shared" si="107"/>
        <v>technology</v>
      </c>
      <c r="R991" s="13" t="str">
        <f t="shared" si="112"/>
        <v>wearables</v>
      </c>
      <c r="S991" s="6">
        <f t="shared" si="110"/>
        <v>5.9630292188431726</v>
      </c>
      <c r="T991" s="10">
        <f t="shared" si="111"/>
        <v>52.40625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1">
        <f t="shared" si="108"/>
        <v>41885.575972222221</v>
      </c>
      <c r="L992" s="11">
        <f t="shared" si="109"/>
        <v>41855.575972222221</v>
      </c>
      <c r="M992" t="b">
        <v>0</v>
      </c>
      <c r="N992">
        <v>2</v>
      </c>
      <c r="O992" t="b">
        <v>0</v>
      </c>
      <c r="P992" s="8" t="s">
        <v>8271</v>
      </c>
      <c r="Q992" s="13" t="str">
        <f t="shared" si="107"/>
        <v>technology</v>
      </c>
      <c r="R992" s="13" t="str">
        <f t="shared" si="112"/>
        <v>wearables</v>
      </c>
      <c r="S992" s="6">
        <f t="shared" si="110"/>
        <v>961.53846153846155</v>
      </c>
      <c r="T992" s="10">
        <f t="shared" si="111"/>
        <v>13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1">
        <f t="shared" si="108"/>
        <v>42563.57708333333</v>
      </c>
      <c r="L993" s="11">
        <f t="shared" si="109"/>
        <v>42538.548472222225</v>
      </c>
      <c r="M993" t="b">
        <v>0</v>
      </c>
      <c r="N993">
        <v>7</v>
      </c>
      <c r="O993" t="b">
        <v>0</v>
      </c>
      <c r="P993" s="8" t="s">
        <v>8271</v>
      </c>
      <c r="Q993" s="13" t="str">
        <f t="shared" si="107"/>
        <v>technology</v>
      </c>
      <c r="R993" s="13" t="str">
        <f t="shared" si="112"/>
        <v>wearables</v>
      </c>
      <c r="S993" s="6">
        <f t="shared" si="110"/>
        <v>23.584905660377359</v>
      </c>
      <c r="T993" s="10">
        <f t="shared" si="111"/>
        <v>30.285714285714285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1">
        <f t="shared" si="108"/>
        <v>42497.674988425926</v>
      </c>
      <c r="L994" s="11">
        <f t="shared" si="109"/>
        <v>42437.71665509259</v>
      </c>
      <c r="M994" t="b">
        <v>0</v>
      </c>
      <c r="N994">
        <v>4</v>
      </c>
      <c r="O994" t="b">
        <v>0</v>
      </c>
      <c r="P994" s="8" t="s">
        <v>8271</v>
      </c>
      <c r="Q994" s="13" t="str">
        <f t="shared" si="107"/>
        <v>technology</v>
      </c>
      <c r="R994" s="13" t="str">
        <f t="shared" si="112"/>
        <v>wearables</v>
      </c>
      <c r="S994" s="6">
        <f t="shared" si="110"/>
        <v>214.13276231263384</v>
      </c>
      <c r="T994" s="10">
        <f t="shared" si="111"/>
        <v>116.75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1">
        <f t="shared" si="108"/>
        <v>42685.999999999993</v>
      </c>
      <c r="L995" s="11">
        <f t="shared" si="109"/>
        <v>42652.756574074076</v>
      </c>
      <c r="M995" t="b">
        <v>0</v>
      </c>
      <c r="N995">
        <v>196</v>
      </c>
      <c r="O995" t="b">
        <v>0</v>
      </c>
      <c r="P995" s="8" t="s">
        <v>8271</v>
      </c>
      <c r="Q995" s="13" t="str">
        <f t="shared" si="107"/>
        <v>technology</v>
      </c>
      <c r="R995" s="13" t="str">
        <f t="shared" si="112"/>
        <v>wearables</v>
      </c>
      <c r="S995" s="6">
        <f t="shared" si="110"/>
        <v>3.9861055748533682</v>
      </c>
      <c r="T995" s="10">
        <f t="shared" si="111"/>
        <v>89.59693877551021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1">
        <f t="shared" si="108"/>
        <v>41973.749305555553</v>
      </c>
      <c r="L996" s="11">
        <f t="shared" si="109"/>
        <v>41921.054745370369</v>
      </c>
      <c r="M996" t="b">
        <v>0</v>
      </c>
      <c r="N996">
        <v>11</v>
      </c>
      <c r="O996" t="b">
        <v>0</v>
      </c>
      <c r="P996" s="8" t="s">
        <v>8271</v>
      </c>
      <c r="Q996" s="13" t="str">
        <f t="shared" si="107"/>
        <v>technology</v>
      </c>
      <c r="R996" s="13" t="str">
        <f t="shared" si="112"/>
        <v>wearables</v>
      </c>
      <c r="S996" s="6">
        <f t="shared" si="110"/>
        <v>42.835724994645531</v>
      </c>
      <c r="T996" s="10">
        <f t="shared" si="111"/>
        <v>424.45454545454544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1">
        <f t="shared" si="108"/>
        <v>41972.458333333336</v>
      </c>
      <c r="L997" s="11">
        <f t="shared" si="109"/>
        <v>41947.732407407406</v>
      </c>
      <c r="M997" t="b">
        <v>0</v>
      </c>
      <c r="N997">
        <v>9</v>
      </c>
      <c r="O997" t="b">
        <v>0</v>
      </c>
      <c r="P997" s="8" t="s">
        <v>8271</v>
      </c>
      <c r="Q997" s="13" t="str">
        <f t="shared" si="107"/>
        <v>technology</v>
      </c>
      <c r="R997" s="13" t="str">
        <f t="shared" si="112"/>
        <v>wearables</v>
      </c>
      <c r="S997" s="6">
        <f t="shared" si="110"/>
        <v>13.774104683195592</v>
      </c>
      <c r="T997" s="10">
        <f t="shared" si="111"/>
        <v>80.666666666666671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1">
        <f t="shared" si="108"/>
        <v>41847.435416666667</v>
      </c>
      <c r="L998" s="11">
        <f t="shared" si="109"/>
        <v>41817.658101851848</v>
      </c>
      <c r="M998" t="b">
        <v>0</v>
      </c>
      <c r="N998">
        <v>5</v>
      </c>
      <c r="O998" t="b">
        <v>0</v>
      </c>
      <c r="P998" s="8" t="s">
        <v>8271</v>
      </c>
      <c r="Q998" s="13" t="str">
        <f t="shared" si="107"/>
        <v>technology</v>
      </c>
      <c r="R998" s="13" t="str">
        <f t="shared" si="112"/>
        <v>wearables</v>
      </c>
      <c r="S998" s="6">
        <f t="shared" si="110"/>
        <v>61.53846153846154</v>
      </c>
      <c r="T998" s="10">
        <f t="shared" si="111"/>
        <v>13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1">
        <f t="shared" si="108"/>
        <v>41970.936307870368</v>
      </c>
      <c r="L999" s="11">
        <f t="shared" si="109"/>
        <v>41940.894641203704</v>
      </c>
      <c r="M999" t="b">
        <v>0</v>
      </c>
      <c r="N999">
        <v>8</v>
      </c>
      <c r="O999" t="b">
        <v>0</v>
      </c>
      <c r="P999" s="8" t="s">
        <v>8271</v>
      </c>
      <c r="Q999" s="13" t="str">
        <f t="shared" si="107"/>
        <v>technology</v>
      </c>
      <c r="R999" s="13" t="str">
        <f t="shared" si="112"/>
        <v>wearables</v>
      </c>
      <c r="S999" s="6">
        <f t="shared" si="110"/>
        <v>76.92307692307692</v>
      </c>
      <c r="T999" s="10">
        <f t="shared" si="111"/>
        <v>8.125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1">
        <f t="shared" si="108"/>
        <v>42327.002326388887</v>
      </c>
      <c r="L1000" s="11">
        <f t="shared" si="109"/>
        <v>42281.960659722223</v>
      </c>
      <c r="M1000" t="b">
        <v>0</v>
      </c>
      <c r="N1000">
        <v>229</v>
      </c>
      <c r="O1000" t="b">
        <v>0</v>
      </c>
      <c r="P1000" s="8" t="s">
        <v>8271</v>
      </c>
      <c r="Q1000" s="13" t="str">
        <f t="shared" si="107"/>
        <v>technology</v>
      </c>
      <c r="R1000" s="13" t="str">
        <f t="shared" si="112"/>
        <v>wearables</v>
      </c>
      <c r="S1000" s="6">
        <f t="shared" si="110"/>
        <v>1.7076988757649068</v>
      </c>
      <c r="T1000" s="10">
        <f t="shared" si="111"/>
        <v>153.42794759825327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1">
        <f t="shared" si="108"/>
        <v>41956.126388888886</v>
      </c>
      <c r="L1001" s="11">
        <f t="shared" si="109"/>
        <v>41926.091319444444</v>
      </c>
      <c r="M1001" t="b">
        <v>0</v>
      </c>
      <c r="N1001">
        <v>40</v>
      </c>
      <c r="O1001" t="b">
        <v>0</v>
      </c>
      <c r="P1001" s="8" t="s">
        <v>8271</v>
      </c>
      <c r="Q1001" s="13" t="str">
        <f t="shared" si="107"/>
        <v>technology</v>
      </c>
      <c r="R1001" s="13" t="str">
        <f t="shared" si="112"/>
        <v>wearables</v>
      </c>
      <c r="S1001" s="6">
        <f t="shared" si="110"/>
        <v>12.83916802191218</v>
      </c>
      <c r="T1001" s="10">
        <f t="shared" si="111"/>
        <v>292.07499999999999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1">
        <f t="shared" si="108"/>
        <v>42808.80972222222</v>
      </c>
      <c r="L1002" s="11">
        <f t="shared" si="109"/>
        <v>42748.851388888885</v>
      </c>
      <c r="M1002" t="b">
        <v>0</v>
      </c>
      <c r="N1002">
        <v>6</v>
      </c>
      <c r="O1002" t="b">
        <v>0</v>
      </c>
      <c r="P1002" s="8" t="s">
        <v>8271</v>
      </c>
      <c r="Q1002" s="13" t="str">
        <f t="shared" si="107"/>
        <v>technology</v>
      </c>
      <c r="R1002" s="13" t="str">
        <f t="shared" si="112"/>
        <v>wearables</v>
      </c>
      <c r="S1002" s="6">
        <f t="shared" si="110"/>
        <v>45.132163034705407</v>
      </c>
      <c r="T1002" s="10">
        <f t="shared" si="111"/>
        <v>3304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1">
        <f t="shared" si="108"/>
        <v>42765.511724537035</v>
      </c>
      <c r="L1003" s="11">
        <f t="shared" si="109"/>
        <v>42720.511724537035</v>
      </c>
      <c r="M1003" t="b">
        <v>0</v>
      </c>
      <c r="N1003">
        <v>4</v>
      </c>
      <c r="O1003" t="b">
        <v>0</v>
      </c>
      <c r="P1003" s="8" t="s">
        <v>8271</v>
      </c>
      <c r="Q1003" s="13" t="str">
        <f t="shared" si="107"/>
        <v>technology</v>
      </c>
      <c r="R1003" s="13" t="str">
        <f t="shared" si="112"/>
        <v>wearables</v>
      </c>
      <c r="S1003" s="6">
        <f t="shared" si="110"/>
        <v>0.96153846153846156</v>
      </c>
      <c r="T1003" s="10">
        <f t="shared" si="111"/>
        <v>1300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1">
        <f t="shared" si="108"/>
        <v>42355.040972222218</v>
      </c>
      <c r="L1004" s="11">
        <f t="shared" si="109"/>
        <v>42325.475856481477</v>
      </c>
      <c r="M1004" t="b">
        <v>0</v>
      </c>
      <c r="N1004">
        <v>22</v>
      </c>
      <c r="O1004" t="b">
        <v>0</v>
      </c>
      <c r="P1004" s="8" t="s">
        <v>8271</v>
      </c>
      <c r="Q1004" s="13" t="str">
        <f t="shared" si="107"/>
        <v>technology</v>
      </c>
      <c r="R1004" s="13" t="str">
        <f t="shared" si="112"/>
        <v>wearables</v>
      </c>
      <c r="S1004" s="6">
        <f t="shared" si="110"/>
        <v>3.3780405405405407</v>
      </c>
      <c r="T1004" s="10">
        <f t="shared" si="111"/>
        <v>134.54545454545453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1">
        <f t="shared" si="108"/>
        <v>42810.459039351852</v>
      </c>
      <c r="L1005" s="11">
        <f t="shared" si="109"/>
        <v>42780.500706018516</v>
      </c>
      <c r="M1005" t="b">
        <v>0</v>
      </c>
      <c r="N1005">
        <v>15</v>
      </c>
      <c r="O1005" t="b">
        <v>0</v>
      </c>
      <c r="P1005" s="8" t="s">
        <v>8271</v>
      </c>
      <c r="Q1005" s="13" t="str">
        <f t="shared" si="107"/>
        <v>technology</v>
      </c>
      <c r="R1005" s="13" t="str">
        <f t="shared" si="112"/>
        <v>wearables</v>
      </c>
      <c r="S1005" s="6">
        <f t="shared" si="110"/>
        <v>6.2285892245406416</v>
      </c>
      <c r="T1005" s="10">
        <f t="shared" si="111"/>
        <v>214.06666666666666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1">
        <f t="shared" si="108"/>
        <v>42418.5003125</v>
      </c>
      <c r="L1006" s="11">
        <f t="shared" si="109"/>
        <v>42388.5003125</v>
      </c>
      <c r="M1006" t="b">
        <v>0</v>
      </c>
      <c r="N1006">
        <v>95</v>
      </c>
      <c r="O1006" t="b">
        <v>0</v>
      </c>
      <c r="P1006" s="8" t="s">
        <v>8271</v>
      </c>
      <c r="Q1006" s="13" t="str">
        <f t="shared" si="107"/>
        <v>technology</v>
      </c>
      <c r="R1006" s="13" t="str">
        <f t="shared" si="112"/>
        <v>wearables</v>
      </c>
      <c r="S1006" s="6">
        <f t="shared" si="110"/>
        <v>1.2164266251459712</v>
      </c>
      <c r="T1006" s="10">
        <f t="shared" si="111"/>
        <v>216.33684210526314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1">
        <f t="shared" si="108"/>
        <v>42307.41646990741</v>
      </c>
      <c r="L1007" s="11">
        <f t="shared" si="109"/>
        <v>42276.41646990741</v>
      </c>
      <c r="M1007" t="b">
        <v>0</v>
      </c>
      <c r="N1007">
        <v>161</v>
      </c>
      <c r="O1007" t="b">
        <v>0</v>
      </c>
      <c r="P1007" s="8" t="s">
        <v>8271</v>
      </c>
      <c r="Q1007" s="13" t="str">
        <f t="shared" si="107"/>
        <v>technology</v>
      </c>
      <c r="R1007" s="13" t="str">
        <f t="shared" ref="R1007:R1021" si="113">RIGHT(P1007,9)</f>
        <v>wearables</v>
      </c>
      <c r="S1007" s="6">
        <f t="shared" si="110"/>
        <v>1.3324272827810422</v>
      </c>
      <c r="T1007" s="10">
        <f t="shared" si="111"/>
        <v>932.31055900621118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1">
        <f t="shared" si="108"/>
        <v>41985.09097222222</v>
      </c>
      <c r="L1008" s="11">
        <f t="shared" si="109"/>
        <v>41976.83185185185</v>
      </c>
      <c r="M1008" t="b">
        <v>0</v>
      </c>
      <c r="N1008">
        <v>8</v>
      </c>
      <c r="O1008" t="b">
        <v>0</v>
      </c>
      <c r="P1008" s="8" t="s">
        <v>8271</v>
      </c>
      <c r="Q1008" s="13" t="str">
        <f t="shared" si="107"/>
        <v>technology</v>
      </c>
      <c r="R1008" s="13" t="str">
        <f t="shared" si="113"/>
        <v>wearables</v>
      </c>
      <c r="S1008" s="6">
        <f t="shared" si="110"/>
        <v>17.094017094017094</v>
      </c>
      <c r="T1008" s="10">
        <f t="shared" si="111"/>
        <v>29.25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1">
        <f t="shared" si="108"/>
        <v>42718.416932870365</v>
      </c>
      <c r="L1009" s="11">
        <f t="shared" si="109"/>
        <v>42676.3752662037</v>
      </c>
      <c r="M1009" t="b">
        <v>0</v>
      </c>
      <c r="N1009">
        <v>76</v>
      </c>
      <c r="O1009" t="b">
        <v>0</v>
      </c>
      <c r="P1009" s="8" t="s">
        <v>8271</v>
      </c>
      <c r="Q1009" s="13" t="str">
        <f t="shared" si="107"/>
        <v>technology</v>
      </c>
      <c r="R1009" s="13" t="str">
        <f t="shared" si="113"/>
        <v>wearables</v>
      </c>
      <c r="S1009" s="6">
        <f t="shared" si="110"/>
        <v>2.256317689530686</v>
      </c>
      <c r="T1009" s="10">
        <f t="shared" si="111"/>
        <v>174.94736842105263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1">
        <f t="shared" si="108"/>
        <v>42732.600868055553</v>
      </c>
      <c r="L1010" s="11">
        <f t="shared" si="109"/>
        <v>42702.600868055553</v>
      </c>
      <c r="M1010" t="b">
        <v>0</v>
      </c>
      <c r="N1010">
        <v>1</v>
      </c>
      <c r="O1010" t="b">
        <v>0</v>
      </c>
      <c r="P1010" s="8" t="s">
        <v>8271</v>
      </c>
      <c r="Q1010" s="13" t="str">
        <f t="shared" si="107"/>
        <v>technology</v>
      </c>
      <c r="R1010" s="13" t="str">
        <f t="shared" si="113"/>
        <v>wearables</v>
      </c>
      <c r="S1010" s="6">
        <f t="shared" si="110"/>
        <v>374</v>
      </c>
      <c r="T1010" s="10">
        <f t="shared" si="111"/>
        <v>250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1">
        <f t="shared" si="108"/>
        <v>42540.396365740737</v>
      </c>
      <c r="L1011" s="11">
        <f t="shared" si="109"/>
        <v>42510.396365740737</v>
      </c>
      <c r="M1011" t="b">
        <v>0</v>
      </c>
      <c r="N1011">
        <v>101</v>
      </c>
      <c r="O1011" t="b">
        <v>0</v>
      </c>
      <c r="P1011" s="8" t="s">
        <v>8271</v>
      </c>
      <c r="Q1011" s="13" t="str">
        <f t="shared" si="107"/>
        <v>technology</v>
      </c>
      <c r="R1011" s="13" t="str">
        <f t="shared" si="113"/>
        <v>wearables</v>
      </c>
      <c r="S1011" s="6">
        <f t="shared" si="110"/>
        <v>7.6161462300076161</v>
      </c>
      <c r="T1011" s="10">
        <f t="shared" si="111"/>
        <v>65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1">
        <f t="shared" si="108"/>
        <v>42617.915972222218</v>
      </c>
      <c r="L1012" s="11">
        <f t="shared" si="109"/>
        <v>42561.621087962958</v>
      </c>
      <c r="M1012" t="b">
        <v>0</v>
      </c>
      <c r="N1012">
        <v>4</v>
      </c>
      <c r="O1012" t="b">
        <v>0</v>
      </c>
      <c r="P1012" s="8" t="s">
        <v>8271</v>
      </c>
      <c r="Q1012" s="13" t="str">
        <f t="shared" si="107"/>
        <v>technology</v>
      </c>
      <c r="R1012" s="13" t="str">
        <f t="shared" si="113"/>
        <v>wearables</v>
      </c>
      <c r="S1012" s="6">
        <f t="shared" si="110"/>
        <v>523.86363636363637</v>
      </c>
      <c r="T1012" s="10">
        <f t="shared" si="111"/>
        <v>55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1">
        <f t="shared" si="108"/>
        <v>41991.689756944441</v>
      </c>
      <c r="L1013" s="11">
        <f t="shared" si="109"/>
        <v>41946.689756944441</v>
      </c>
      <c r="M1013" t="b">
        <v>0</v>
      </c>
      <c r="N1013">
        <v>1</v>
      </c>
      <c r="O1013" t="b">
        <v>0</v>
      </c>
      <c r="P1013" s="8" t="s">
        <v>8271</v>
      </c>
      <c r="Q1013" s="13" t="str">
        <f t="shared" si="107"/>
        <v>technology</v>
      </c>
      <c r="R1013" s="13" t="str">
        <f t="shared" si="113"/>
        <v>wearables</v>
      </c>
      <c r="S1013" s="6">
        <f t="shared" si="110"/>
        <v>266.66666666666669</v>
      </c>
      <c r="T1013" s="10">
        <f t="shared" si="111"/>
        <v>75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1">
        <f t="shared" si="108"/>
        <v>42759.232083333329</v>
      </c>
      <c r="L1014" s="11">
        <f t="shared" si="109"/>
        <v>42714.232083333329</v>
      </c>
      <c r="M1014" t="b">
        <v>0</v>
      </c>
      <c r="N1014">
        <v>775</v>
      </c>
      <c r="O1014" t="b">
        <v>0</v>
      </c>
      <c r="P1014" s="8" t="s">
        <v>8271</v>
      </c>
      <c r="Q1014" s="13" t="str">
        <f t="shared" si="107"/>
        <v>technology</v>
      </c>
      <c r="R1014" s="13" t="str">
        <f t="shared" si="113"/>
        <v>wearables</v>
      </c>
      <c r="S1014" s="6">
        <f t="shared" si="110"/>
        <v>4.6435989080298549E-3</v>
      </c>
      <c r="T1014" s="10">
        <f t="shared" si="111"/>
        <v>1389.3561935483872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1">
        <f t="shared" si="108"/>
        <v>42367.624999999993</v>
      </c>
      <c r="L1015" s="11">
        <f t="shared" si="109"/>
        <v>42339.625648148147</v>
      </c>
      <c r="M1015" t="b">
        <v>0</v>
      </c>
      <c r="N1015">
        <v>90</v>
      </c>
      <c r="O1015" t="b">
        <v>0</v>
      </c>
      <c r="P1015" s="8" t="s">
        <v>8271</v>
      </c>
      <c r="Q1015" s="13" t="str">
        <f t="shared" si="107"/>
        <v>technology</v>
      </c>
      <c r="R1015" s="13" t="str">
        <f t="shared" si="113"/>
        <v>wearables</v>
      </c>
      <c r="S1015" s="6">
        <f t="shared" si="110"/>
        <v>2.896200185356812</v>
      </c>
      <c r="T1015" s="10">
        <f t="shared" si="111"/>
        <v>95.911111111111111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1">
        <f t="shared" si="108"/>
        <v>42004.79415509259</v>
      </c>
      <c r="L1016" s="11">
        <f t="shared" si="109"/>
        <v>41954.79415509259</v>
      </c>
      <c r="M1016" t="b">
        <v>0</v>
      </c>
      <c r="N1016">
        <v>16</v>
      </c>
      <c r="O1016" t="b">
        <v>0</v>
      </c>
      <c r="P1016" s="8" t="s">
        <v>8271</v>
      </c>
      <c r="Q1016" s="13" t="str">
        <f t="shared" si="107"/>
        <v>technology</v>
      </c>
      <c r="R1016" s="13" t="str">
        <f t="shared" si="113"/>
        <v>wearables</v>
      </c>
      <c r="S1016" s="6">
        <f t="shared" si="110"/>
        <v>3.2679738562091503</v>
      </c>
      <c r="T1016" s="10">
        <f t="shared" si="111"/>
        <v>191.25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1">
        <f t="shared" si="108"/>
        <v>42333.711747685178</v>
      </c>
      <c r="L1017" s="11">
        <f t="shared" si="109"/>
        <v>42303.670081018521</v>
      </c>
      <c r="M1017" t="b">
        <v>0</v>
      </c>
      <c r="N1017">
        <v>6</v>
      </c>
      <c r="O1017" t="b">
        <v>0</v>
      </c>
      <c r="P1017" s="8" t="s">
        <v>8271</v>
      </c>
      <c r="Q1017" s="13" t="str">
        <f t="shared" si="107"/>
        <v>technology</v>
      </c>
      <c r="R1017" s="13" t="str">
        <f t="shared" si="113"/>
        <v>wearables</v>
      </c>
      <c r="S1017" s="6">
        <f t="shared" si="110"/>
        <v>37.5</v>
      </c>
      <c r="T1017" s="10">
        <f t="shared" si="111"/>
        <v>40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1">
        <f t="shared" si="108"/>
        <v>42466.857129629629</v>
      </c>
      <c r="L1018" s="11">
        <f t="shared" si="109"/>
        <v>42421.898796296293</v>
      </c>
      <c r="M1018" t="b">
        <v>0</v>
      </c>
      <c r="N1018">
        <v>38</v>
      </c>
      <c r="O1018" t="b">
        <v>0</v>
      </c>
      <c r="P1018" s="8" t="s">
        <v>8271</v>
      </c>
      <c r="Q1018" s="13" t="str">
        <f t="shared" si="107"/>
        <v>technology</v>
      </c>
      <c r="R1018" s="13" t="str">
        <f t="shared" si="113"/>
        <v>wearables</v>
      </c>
      <c r="S1018" s="6">
        <f t="shared" si="110"/>
        <v>35.186488388458834</v>
      </c>
      <c r="T1018" s="10">
        <f t="shared" si="111"/>
        <v>74.78947368421052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1">
        <f t="shared" si="108"/>
        <v>42329.508506944439</v>
      </c>
      <c r="L1019" s="11">
        <f t="shared" si="109"/>
        <v>42289.466840277775</v>
      </c>
      <c r="M1019" t="b">
        <v>0</v>
      </c>
      <c r="N1019">
        <v>355</v>
      </c>
      <c r="O1019" t="b">
        <v>0</v>
      </c>
      <c r="P1019" s="8" t="s">
        <v>8271</v>
      </c>
      <c r="Q1019" s="13" t="str">
        <f t="shared" si="107"/>
        <v>technology</v>
      </c>
      <c r="R1019" s="13" t="str">
        <f t="shared" si="113"/>
        <v>wearables</v>
      </c>
      <c r="S1019" s="6">
        <f t="shared" si="110"/>
        <v>4.3708586114656365</v>
      </c>
      <c r="T1019" s="10">
        <f t="shared" si="111"/>
        <v>161.11830985915492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1">
        <f t="shared" si="108"/>
        <v>42565.283946759257</v>
      </c>
      <c r="L1020" s="11">
        <f t="shared" si="109"/>
        <v>42535.283946759257</v>
      </c>
      <c r="M1020" t="b">
        <v>0</v>
      </c>
      <c r="N1020">
        <v>7</v>
      </c>
      <c r="O1020" t="b">
        <v>0</v>
      </c>
      <c r="P1020" s="8" t="s">
        <v>8271</v>
      </c>
      <c r="Q1020" s="13" t="str">
        <f t="shared" si="107"/>
        <v>technology</v>
      </c>
      <c r="R1020" s="13" t="str">
        <f t="shared" si="113"/>
        <v>wearables</v>
      </c>
      <c r="S1020" s="6">
        <f t="shared" si="110"/>
        <v>32.206119162640903</v>
      </c>
      <c r="T1020" s="10">
        <f t="shared" si="111"/>
        <v>88.714285714285708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1">
        <f t="shared" si="108"/>
        <v>42039.765613425923</v>
      </c>
      <c r="L1021" s="11">
        <f t="shared" si="109"/>
        <v>42009.765613425923</v>
      </c>
      <c r="M1021" t="b">
        <v>0</v>
      </c>
      <c r="N1021">
        <v>400</v>
      </c>
      <c r="O1021" t="b">
        <v>0</v>
      </c>
      <c r="P1021" s="8" t="s">
        <v>8271</v>
      </c>
      <c r="Q1021" s="13" t="str">
        <f t="shared" si="107"/>
        <v>technology</v>
      </c>
      <c r="R1021" s="13" t="str">
        <f t="shared" si="113"/>
        <v>wearables</v>
      </c>
      <c r="S1021" s="6">
        <f t="shared" si="110"/>
        <v>2.112676056338028</v>
      </c>
      <c r="T1021" s="10">
        <f t="shared" si="111"/>
        <v>53.25</v>
      </c>
    </row>
    <row r="1022" spans="1:20" ht="43.2" x14ac:dyDescent="0.3">
      <c r="A1022">
        <v>1040</v>
      </c>
      <c r="B1022" s="3" t="s">
        <v>1041</v>
      </c>
      <c r="C1022" s="3" t="s">
        <v>5150</v>
      </c>
      <c r="D1022">
        <v>85000</v>
      </c>
      <c r="E1022">
        <v>250</v>
      </c>
      <c r="F1022" t="s">
        <v>8220</v>
      </c>
      <c r="G1022" t="s">
        <v>8224</v>
      </c>
      <c r="H1022" t="s">
        <v>8246</v>
      </c>
      <c r="I1022">
        <v>1472317209</v>
      </c>
      <c r="J1022">
        <v>1469725209</v>
      </c>
      <c r="K1022" s="11">
        <f t="shared" si="108"/>
        <v>42609.500104166662</v>
      </c>
      <c r="L1022" s="11">
        <f t="shared" si="109"/>
        <v>42579.500104166662</v>
      </c>
      <c r="M1022" t="b">
        <v>0</v>
      </c>
      <c r="N1022">
        <v>1</v>
      </c>
      <c r="O1022" t="b">
        <v>0</v>
      </c>
      <c r="P1022" s="8" t="s">
        <v>8279</v>
      </c>
      <c r="Q1022" s="13" t="str">
        <f t="shared" si="107"/>
        <v>journalism</v>
      </c>
      <c r="R1022" s="13" t="str">
        <f>RIGHT(P1022,5)</f>
        <v>audio</v>
      </c>
      <c r="S1022" s="6">
        <f t="shared" si="110"/>
        <v>340</v>
      </c>
      <c r="T1022" s="10">
        <f t="shared" si="111"/>
        <v>250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1">
        <f t="shared" si="108"/>
        <v>42293.958333333336</v>
      </c>
      <c r="L1023" s="11">
        <f t="shared" si="109"/>
        <v>42271.043645833335</v>
      </c>
      <c r="M1023" t="b">
        <v>1</v>
      </c>
      <c r="N1023">
        <v>478</v>
      </c>
      <c r="O1023" t="b">
        <v>1</v>
      </c>
      <c r="P1023" s="8" t="s">
        <v>8278</v>
      </c>
      <c r="Q1023" s="13" t="str">
        <f t="shared" si="107"/>
        <v>music</v>
      </c>
      <c r="R1023" s="13" t="str">
        <f t="shared" ref="R1023:R1041" si="114">RIGHT(P1023,16)</f>
        <v>electronic music</v>
      </c>
      <c r="S1023" s="6">
        <f t="shared" si="110"/>
        <v>0.28424945353042558</v>
      </c>
      <c r="T1023" s="10">
        <f t="shared" si="111"/>
        <v>22.079728033472804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1">
        <f t="shared" si="108"/>
        <v>42141.438391203701</v>
      </c>
      <c r="L1024" s="11">
        <f t="shared" si="109"/>
        <v>42111.438391203701</v>
      </c>
      <c r="M1024" t="b">
        <v>1</v>
      </c>
      <c r="N1024">
        <v>74</v>
      </c>
      <c r="O1024" t="b">
        <v>1</v>
      </c>
      <c r="P1024" s="8" t="s">
        <v>8278</v>
      </c>
      <c r="Q1024" s="13" t="str">
        <f t="shared" si="107"/>
        <v>music</v>
      </c>
      <c r="R1024" s="13" t="str">
        <f t="shared" si="114"/>
        <v>electronic music</v>
      </c>
      <c r="S1024" s="6">
        <f t="shared" si="110"/>
        <v>0.8703220191470844</v>
      </c>
      <c r="T1024" s="10">
        <f t="shared" si="111"/>
        <v>31.054054054054053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1">
        <f t="shared" si="108"/>
        <v>42175.711354166669</v>
      </c>
      <c r="L1025" s="11">
        <f t="shared" si="109"/>
        <v>42145.711354166669</v>
      </c>
      <c r="M1025" t="b">
        <v>0</v>
      </c>
      <c r="N1025">
        <v>131</v>
      </c>
      <c r="O1025" t="b">
        <v>1</v>
      </c>
      <c r="P1025" s="8" t="s">
        <v>8278</v>
      </c>
      <c r="Q1025" s="13" t="str">
        <f t="shared" si="107"/>
        <v>music</v>
      </c>
      <c r="R1025" s="13" t="str">
        <f t="shared" si="114"/>
        <v>electronic music</v>
      </c>
      <c r="S1025" s="6">
        <f t="shared" si="110"/>
        <v>0.42167404596247099</v>
      </c>
      <c r="T1025" s="10">
        <f t="shared" si="111"/>
        <v>36.206106870229007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1">
        <f t="shared" si="108"/>
        <v>42400.372256944444</v>
      </c>
      <c r="L1026" s="11">
        <f t="shared" si="109"/>
        <v>42370.372256944444</v>
      </c>
      <c r="M1026" t="b">
        <v>1</v>
      </c>
      <c r="N1026">
        <v>61</v>
      </c>
      <c r="O1026" t="b">
        <v>1</v>
      </c>
      <c r="P1026" s="8" t="s">
        <v>8278</v>
      </c>
      <c r="Q1026" s="13" t="str">
        <f t="shared" si="107"/>
        <v>music</v>
      </c>
      <c r="R1026" s="13" t="str">
        <f t="shared" si="114"/>
        <v>electronic music</v>
      </c>
      <c r="S1026" s="6">
        <f t="shared" si="110"/>
        <v>0.84290202739010145</v>
      </c>
      <c r="T1026" s="10">
        <f t="shared" si="111"/>
        <v>388.9762295081967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1">
        <f t="shared" si="108"/>
        <v>42079.583761574067</v>
      </c>
      <c r="L1027" s="11">
        <f t="shared" si="109"/>
        <v>42049.625428240739</v>
      </c>
      <c r="M1027" t="b">
        <v>1</v>
      </c>
      <c r="N1027">
        <v>1071</v>
      </c>
      <c r="O1027" t="b">
        <v>1</v>
      </c>
      <c r="P1027" s="8" t="s">
        <v>8278</v>
      </c>
      <c r="Q1027" s="13" t="str">
        <f t="shared" ref="Q1027:Q1090" si="115">LEFT(P1027, SEARCH("/", P1027)-1)</f>
        <v>music</v>
      </c>
      <c r="R1027" s="13" t="str">
        <f t="shared" si="114"/>
        <v>electronic music</v>
      </c>
      <c r="S1027" s="6">
        <f t="shared" si="110"/>
        <v>0.90968373935117708</v>
      </c>
      <c r="T1027" s="10">
        <f t="shared" si="111"/>
        <v>71.848571428571432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1">
        <f t="shared" si="108"/>
        <v>42460.157592592594</v>
      </c>
      <c r="L1028" s="11">
        <f t="shared" si="109"/>
        <v>42426.199259259258</v>
      </c>
      <c r="M1028" t="b">
        <v>1</v>
      </c>
      <c r="N1028">
        <v>122</v>
      </c>
      <c r="O1028" t="b">
        <v>1</v>
      </c>
      <c r="P1028" s="8" t="s">
        <v>8278</v>
      </c>
      <c r="Q1028" s="13" t="str">
        <f t="shared" si="115"/>
        <v>music</v>
      </c>
      <c r="R1028" s="13" t="str">
        <f t="shared" si="114"/>
        <v>electronic music</v>
      </c>
      <c r="S1028" s="6">
        <f t="shared" si="110"/>
        <v>0.99991714972188017</v>
      </c>
      <c r="T1028" s="10">
        <f t="shared" si="111"/>
        <v>57.381803278688523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1">
        <f t="shared" si="108"/>
        <v>41934.825775462959</v>
      </c>
      <c r="L1029" s="11">
        <f t="shared" si="109"/>
        <v>41904.825775462959</v>
      </c>
      <c r="M1029" t="b">
        <v>1</v>
      </c>
      <c r="N1029">
        <v>111</v>
      </c>
      <c r="O1029" t="b">
        <v>1</v>
      </c>
      <c r="P1029" s="8" t="s">
        <v>8278</v>
      </c>
      <c r="Q1029" s="13" t="str">
        <f t="shared" si="115"/>
        <v>music</v>
      </c>
      <c r="R1029" s="13" t="str">
        <f t="shared" si="114"/>
        <v>electronic music</v>
      </c>
      <c r="S1029" s="6">
        <f t="shared" si="110"/>
        <v>0.96999870684081213</v>
      </c>
      <c r="T1029" s="10">
        <f t="shared" si="111"/>
        <v>69.666666666666671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1">
        <f t="shared" si="108"/>
        <v>42800.624999999993</v>
      </c>
      <c r="L1030" s="11">
        <f t="shared" si="109"/>
        <v>42755.419039351851</v>
      </c>
      <c r="M1030" t="b">
        <v>1</v>
      </c>
      <c r="N1030">
        <v>255</v>
      </c>
      <c r="O1030" t="b">
        <v>1</v>
      </c>
      <c r="P1030" s="8" t="s">
        <v>8278</v>
      </c>
      <c r="Q1030" s="13" t="str">
        <f t="shared" si="115"/>
        <v>music</v>
      </c>
      <c r="R1030" s="13" t="str">
        <f t="shared" si="114"/>
        <v>electronic music</v>
      </c>
      <c r="S1030" s="6">
        <f t="shared" si="110"/>
        <v>0.85273300929478979</v>
      </c>
      <c r="T1030" s="10">
        <f t="shared" si="111"/>
        <v>45.988235294117644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1">
        <f t="shared" si="108"/>
        <v>42098.707638888889</v>
      </c>
      <c r="L1031" s="11">
        <f t="shared" si="109"/>
        <v>42044.503553240742</v>
      </c>
      <c r="M1031" t="b">
        <v>0</v>
      </c>
      <c r="N1031">
        <v>141</v>
      </c>
      <c r="O1031" t="b">
        <v>1</v>
      </c>
      <c r="P1031" s="8" t="s">
        <v>8278</v>
      </c>
      <c r="Q1031" s="13" t="str">
        <f t="shared" si="115"/>
        <v>music</v>
      </c>
      <c r="R1031" s="13" t="str">
        <f t="shared" si="114"/>
        <v>electronic music</v>
      </c>
      <c r="S1031" s="6">
        <f t="shared" si="110"/>
        <v>0.8947745168217609</v>
      </c>
      <c r="T1031" s="10">
        <f t="shared" si="111"/>
        <v>79.262411347517727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1">
        <f t="shared" si="108"/>
        <v>42625.274872685179</v>
      </c>
      <c r="L1032" s="11">
        <f t="shared" si="109"/>
        <v>42611.274872685179</v>
      </c>
      <c r="M1032" t="b">
        <v>0</v>
      </c>
      <c r="N1032">
        <v>159</v>
      </c>
      <c r="O1032" t="b">
        <v>1</v>
      </c>
      <c r="P1032" s="8" t="s">
        <v>8278</v>
      </c>
      <c r="Q1032" s="13" t="str">
        <f t="shared" si="115"/>
        <v>music</v>
      </c>
      <c r="R1032" s="13" t="str">
        <f t="shared" si="114"/>
        <v>electronic music</v>
      </c>
      <c r="S1032" s="6">
        <f t="shared" si="110"/>
        <v>0.29231218941829873</v>
      </c>
      <c r="T1032" s="10">
        <f t="shared" si="111"/>
        <v>43.031446540880502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1">
        <f t="shared" si="108"/>
        <v>42354.555671296293</v>
      </c>
      <c r="L1033" s="11">
        <f t="shared" si="109"/>
        <v>42324.555671296293</v>
      </c>
      <c r="M1033" t="b">
        <v>0</v>
      </c>
      <c r="N1033">
        <v>99</v>
      </c>
      <c r="O1033" t="b">
        <v>1</v>
      </c>
      <c r="P1033" s="8" t="s">
        <v>8278</v>
      </c>
      <c r="Q1033" s="13" t="str">
        <f t="shared" si="115"/>
        <v>music</v>
      </c>
      <c r="R1033" s="13" t="str">
        <f t="shared" si="114"/>
        <v>electronic music</v>
      </c>
      <c r="S1033" s="6">
        <f t="shared" si="110"/>
        <v>0.93109869646182497</v>
      </c>
      <c r="T1033" s="10">
        <f t="shared" si="111"/>
        <v>108.48484848484848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1">
        <f t="shared" ref="K1034:K1097" si="116">(I1034/86400)+25569+(-5/24)</f>
        <v>42544.458622685182</v>
      </c>
      <c r="L1034" s="11">
        <f t="shared" ref="L1034:L1097" si="117">(J1034/86400)+25569+(-5/24)</f>
        <v>42514.458622685182</v>
      </c>
      <c r="M1034" t="b">
        <v>0</v>
      </c>
      <c r="N1034">
        <v>96</v>
      </c>
      <c r="O1034" t="b">
        <v>1</v>
      </c>
      <c r="P1034" s="8" t="s">
        <v>8278</v>
      </c>
      <c r="Q1034" s="13" t="str">
        <f t="shared" si="115"/>
        <v>music</v>
      </c>
      <c r="R1034" s="13" t="str">
        <f t="shared" si="114"/>
        <v>electronic music</v>
      </c>
      <c r="S1034" s="6">
        <f t="shared" ref="S1034:S1097" si="118">IFERROR(D1034/E1034,"N/A")</f>
        <v>0.92168415590799546</v>
      </c>
      <c r="T1034" s="10">
        <f t="shared" ref="T1034:T1097" si="119">IFERROR(E1034/N1034,"N/A")</f>
        <v>61.029583333333335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1">
        <f t="shared" si="116"/>
        <v>42716.52407407407</v>
      </c>
      <c r="L1035" s="11">
        <f t="shared" si="117"/>
        <v>42688.52407407407</v>
      </c>
      <c r="M1035" t="b">
        <v>0</v>
      </c>
      <c r="N1035">
        <v>27</v>
      </c>
      <c r="O1035" t="b">
        <v>1</v>
      </c>
      <c r="P1035" s="8" t="s">
        <v>8278</v>
      </c>
      <c r="Q1035" s="13" t="str">
        <f t="shared" si="115"/>
        <v>music</v>
      </c>
      <c r="R1035" s="13" t="str">
        <f t="shared" si="114"/>
        <v>electronic music</v>
      </c>
      <c r="S1035" s="6">
        <f t="shared" si="118"/>
        <v>0.97218155197657397</v>
      </c>
      <c r="T1035" s="10">
        <f t="shared" si="119"/>
        <v>50.592592592592595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1">
        <f t="shared" si="116"/>
        <v>42586.957638888889</v>
      </c>
      <c r="L1036" s="11">
        <f t="shared" si="117"/>
        <v>42554.958379629628</v>
      </c>
      <c r="M1036" t="b">
        <v>0</v>
      </c>
      <c r="N1036">
        <v>166</v>
      </c>
      <c r="O1036" t="b">
        <v>1</v>
      </c>
      <c r="P1036" s="8" t="s">
        <v>8278</v>
      </c>
      <c r="Q1036" s="13" t="str">
        <f t="shared" si="115"/>
        <v>music</v>
      </c>
      <c r="R1036" s="13" t="str">
        <f t="shared" si="114"/>
        <v>electronic music</v>
      </c>
      <c r="S1036" s="6">
        <f t="shared" si="118"/>
        <v>0.76922011849066707</v>
      </c>
      <c r="T1036" s="10">
        <f t="shared" si="119"/>
        <v>39.157168674698795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1">
        <f t="shared" si="116"/>
        <v>42046.43310185185</v>
      </c>
      <c r="L1037" s="11">
        <f t="shared" si="117"/>
        <v>42016.43310185185</v>
      </c>
      <c r="M1037" t="b">
        <v>0</v>
      </c>
      <c r="N1037">
        <v>76</v>
      </c>
      <c r="O1037" t="b">
        <v>1</v>
      </c>
      <c r="P1037" s="8" t="s">
        <v>8278</v>
      </c>
      <c r="Q1037" s="13" t="str">
        <f t="shared" si="115"/>
        <v>music</v>
      </c>
      <c r="R1037" s="13" t="str">
        <f t="shared" si="114"/>
        <v>electronic music</v>
      </c>
      <c r="S1037" s="6">
        <f t="shared" si="118"/>
        <v>0.92891760904684972</v>
      </c>
      <c r="T1037" s="10">
        <f t="shared" si="119"/>
        <v>65.15789473684211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1">
        <f t="shared" si="116"/>
        <v>41281.125</v>
      </c>
      <c r="L1038" s="11">
        <f t="shared" si="117"/>
        <v>41249.240624999999</v>
      </c>
      <c r="M1038" t="b">
        <v>0</v>
      </c>
      <c r="N1038">
        <v>211</v>
      </c>
      <c r="O1038" t="b">
        <v>1</v>
      </c>
      <c r="P1038" s="8" t="s">
        <v>8278</v>
      </c>
      <c r="Q1038" s="13" t="str">
        <f t="shared" si="115"/>
        <v>music</v>
      </c>
      <c r="R1038" s="13" t="str">
        <f t="shared" si="114"/>
        <v>electronic music</v>
      </c>
      <c r="S1038" s="6">
        <f t="shared" si="118"/>
        <v>0.88999291961188398</v>
      </c>
      <c r="T1038" s="10">
        <f t="shared" si="119"/>
        <v>23.963127962085309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1">
        <f t="shared" si="116"/>
        <v>42141.999999999993</v>
      </c>
      <c r="L1039" s="11">
        <f t="shared" si="117"/>
        <v>42119.61414351852</v>
      </c>
      <c r="M1039" t="b">
        <v>0</v>
      </c>
      <c r="N1039">
        <v>21</v>
      </c>
      <c r="O1039" t="b">
        <v>1</v>
      </c>
      <c r="P1039" s="8" t="s">
        <v>8278</v>
      </c>
      <c r="Q1039" s="13" t="str">
        <f t="shared" si="115"/>
        <v>music</v>
      </c>
      <c r="R1039" s="13" t="str">
        <f t="shared" si="114"/>
        <v>electronic music</v>
      </c>
      <c r="S1039" s="6">
        <f t="shared" si="118"/>
        <v>0.97943192948090108</v>
      </c>
      <c r="T1039" s="10">
        <f t="shared" si="119"/>
        <v>48.61904761904762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1">
        <f t="shared" si="116"/>
        <v>42447.981747685182</v>
      </c>
      <c r="L1040" s="11">
        <f t="shared" si="117"/>
        <v>42418.023414351854</v>
      </c>
      <c r="M1040" t="b">
        <v>0</v>
      </c>
      <c r="N1040">
        <v>61</v>
      </c>
      <c r="O1040" t="b">
        <v>1</v>
      </c>
      <c r="P1040" s="8" t="s">
        <v>8278</v>
      </c>
      <c r="Q1040" s="13" t="str">
        <f t="shared" si="115"/>
        <v>music</v>
      </c>
      <c r="R1040" s="13" t="str">
        <f t="shared" si="114"/>
        <v>electronic music</v>
      </c>
      <c r="S1040" s="6">
        <f t="shared" si="118"/>
        <v>0.68807339449541283</v>
      </c>
      <c r="T1040" s="10">
        <f t="shared" si="119"/>
        <v>35.73770491803279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1">
        <f t="shared" si="116"/>
        <v>42717.124305555553</v>
      </c>
      <c r="L1041" s="11">
        <f t="shared" si="117"/>
        <v>42691.900995370372</v>
      </c>
      <c r="M1041" t="b">
        <v>0</v>
      </c>
      <c r="N1041">
        <v>30</v>
      </c>
      <c r="O1041" t="b">
        <v>1</v>
      </c>
      <c r="P1041" s="8" t="s">
        <v>8278</v>
      </c>
      <c r="Q1041" s="13" t="str">
        <f t="shared" si="115"/>
        <v>music</v>
      </c>
      <c r="R1041" s="13" t="str">
        <f t="shared" si="114"/>
        <v>electronic music</v>
      </c>
      <c r="S1041" s="6">
        <f t="shared" si="118"/>
        <v>0.78003120124804992</v>
      </c>
      <c r="T1041" s="10">
        <f t="shared" si="119"/>
        <v>21.366666666666667</v>
      </c>
    </row>
    <row r="1042" spans="1:20" ht="43.2" x14ac:dyDescent="0.3">
      <c r="A1042">
        <v>2461</v>
      </c>
      <c r="B1042" s="3" t="s">
        <v>2462</v>
      </c>
      <c r="C1042" s="3" t="s">
        <v>6571</v>
      </c>
      <c r="D1042">
        <v>7500</v>
      </c>
      <c r="E1042">
        <v>7785</v>
      </c>
      <c r="F1042" t="s">
        <v>8219</v>
      </c>
      <c r="G1042" t="s">
        <v>8224</v>
      </c>
      <c r="H1042" t="s">
        <v>8246</v>
      </c>
      <c r="I1042">
        <v>1317438000</v>
      </c>
      <c r="J1042">
        <v>1314577097</v>
      </c>
      <c r="K1042" s="11">
        <f t="shared" si="116"/>
        <v>40816.916666666664</v>
      </c>
      <c r="L1042" s="11">
        <f t="shared" si="117"/>
        <v>40783.804363425923</v>
      </c>
      <c r="M1042" t="b">
        <v>0</v>
      </c>
      <c r="N1042">
        <v>86</v>
      </c>
      <c r="O1042" t="b">
        <v>1</v>
      </c>
      <c r="P1042" s="8" t="s">
        <v>8277</v>
      </c>
      <c r="Q1042" s="13" t="str">
        <f t="shared" si="115"/>
        <v>music</v>
      </c>
      <c r="R1042" s="13" t="str">
        <f>RIGHT(P1042,10)</f>
        <v>indie rock</v>
      </c>
      <c r="S1042" s="6">
        <f t="shared" si="118"/>
        <v>0.96339113680154143</v>
      </c>
      <c r="T1042" s="10">
        <f t="shared" si="119"/>
        <v>90.523255813953483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1">
        <f t="shared" si="116"/>
        <v>41850.851759259254</v>
      </c>
      <c r="L1043" s="11">
        <f t="shared" si="117"/>
        <v>41830.851759259254</v>
      </c>
      <c r="M1043" t="b">
        <v>0</v>
      </c>
      <c r="N1043">
        <v>0</v>
      </c>
      <c r="O1043" t="b">
        <v>0</v>
      </c>
      <c r="P1043" s="8" t="s">
        <v>8279</v>
      </c>
      <c r="Q1043" s="13" t="str">
        <f t="shared" si="115"/>
        <v>journalism</v>
      </c>
      <c r="R1043" s="13" t="str">
        <f t="shared" ref="R1043:R1065" si="120">RIGHT(P1043,5)</f>
        <v>audio</v>
      </c>
      <c r="S1043" s="6" t="str">
        <f t="shared" si="118"/>
        <v>N/A</v>
      </c>
      <c r="T1043" s="10" t="str">
        <f t="shared" si="119"/>
        <v>N/A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1">
        <f t="shared" si="116"/>
        <v>41894.208333333328</v>
      </c>
      <c r="L1044" s="11">
        <f t="shared" si="117"/>
        <v>41851.487824074073</v>
      </c>
      <c r="M1044" t="b">
        <v>0</v>
      </c>
      <c r="N1044">
        <v>1</v>
      </c>
      <c r="O1044" t="b">
        <v>0</v>
      </c>
      <c r="P1044" s="8" t="s">
        <v>8279</v>
      </c>
      <c r="Q1044" s="13" t="str">
        <f t="shared" si="115"/>
        <v>journalism</v>
      </c>
      <c r="R1044" s="13" t="str">
        <f t="shared" si="120"/>
        <v>audio</v>
      </c>
      <c r="S1044" s="6">
        <f t="shared" si="118"/>
        <v>65</v>
      </c>
      <c r="T1044" s="10">
        <f t="shared" si="119"/>
        <v>10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1">
        <f t="shared" si="116"/>
        <v>42144.044618055552</v>
      </c>
      <c r="L1045" s="11">
        <f t="shared" si="117"/>
        <v>42114.044618055552</v>
      </c>
      <c r="M1045" t="b">
        <v>0</v>
      </c>
      <c r="N1045">
        <v>292</v>
      </c>
      <c r="O1045" t="b">
        <v>0</v>
      </c>
      <c r="P1045" s="8" t="s">
        <v>8279</v>
      </c>
      <c r="Q1045" s="13" t="str">
        <f t="shared" si="115"/>
        <v>journalism</v>
      </c>
      <c r="R1045" s="13" t="str">
        <f t="shared" si="120"/>
        <v>audio</v>
      </c>
      <c r="S1045" s="6">
        <f t="shared" si="118"/>
        <v>11.713716762328687</v>
      </c>
      <c r="T1045" s="10">
        <f t="shared" si="119"/>
        <v>29.236301369863014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1">
        <f t="shared" si="116"/>
        <v>42068.643749999996</v>
      </c>
      <c r="L1046" s="11">
        <f t="shared" si="117"/>
        <v>42011.717604166661</v>
      </c>
      <c r="M1046" t="b">
        <v>0</v>
      </c>
      <c r="N1046">
        <v>2</v>
      </c>
      <c r="O1046" t="b">
        <v>0</v>
      </c>
      <c r="P1046" s="8" t="s">
        <v>8279</v>
      </c>
      <c r="Q1046" s="13" t="str">
        <f t="shared" si="115"/>
        <v>journalism</v>
      </c>
      <c r="R1046" s="13" t="str">
        <f t="shared" si="120"/>
        <v>audio</v>
      </c>
      <c r="S1046" s="6">
        <f t="shared" si="118"/>
        <v>1166.6666666666667</v>
      </c>
      <c r="T1046" s="10">
        <f t="shared" si="119"/>
        <v>3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1">
        <f t="shared" si="116"/>
        <v>41874.666087962956</v>
      </c>
      <c r="L1047" s="11">
        <f t="shared" si="117"/>
        <v>41844.666087962956</v>
      </c>
      <c r="M1047" t="b">
        <v>0</v>
      </c>
      <c r="N1047">
        <v>8</v>
      </c>
      <c r="O1047" t="b">
        <v>0</v>
      </c>
      <c r="P1047" s="8" t="s">
        <v>8279</v>
      </c>
      <c r="Q1047" s="13" t="str">
        <f t="shared" si="115"/>
        <v>journalism</v>
      </c>
      <c r="R1047" s="13" t="str">
        <f t="shared" si="120"/>
        <v>audio</v>
      </c>
      <c r="S1047" s="6">
        <f t="shared" si="118"/>
        <v>37.593984962406012</v>
      </c>
      <c r="T1047" s="10">
        <f t="shared" si="119"/>
        <v>33.25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1">
        <f t="shared" si="116"/>
        <v>42364.643055555549</v>
      </c>
      <c r="L1048" s="11">
        <f t="shared" si="117"/>
        <v>42319.643055555549</v>
      </c>
      <c r="M1048" t="b">
        <v>0</v>
      </c>
      <c r="N1048">
        <v>0</v>
      </c>
      <c r="O1048" t="b">
        <v>0</v>
      </c>
      <c r="P1048" s="8" t="s">
        <v>8279</v>
      </c>
      <c r="Q1048" s="13" t="str">
        <f t="shared" si="115"/>
        <v>journalism</v>
      </c>
      <c r="R1048" s="13" t="str">
        <f t="shared" si="120"/>
        <v>audio</v>
      </c>
      <c r="S1048" s="6" t="str">
        <f t="shared" si="118"/>
        <v>N/A</v>
      </c>
      <c r="T1048" s="10" t="str">
        <f t="shared" si="119"/>
        <v>N/A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1">
        <f t="shared" si="116"/>
        <v>41948.65179398148</v>
      </c>
      <c r="L1049" s="11">
        <f t="shared" si="117"/>
        <v>41918.610127314816</v>
      </c>
      <c r="M1049" t="b">
        <v>0</v>
      </c>
      <c r="N1049">
        <v>1</v>
      </c>
      <c r="O1049" t="b">
        <v>0</v>
      </c>
      <c r="P1049" s="8" t="s">
        <v>8279</v>
      </c>
      <c r="Q1049" s="13" t="str">
        <f t="shared" si="115"/>
        <v>journalism</v>
      </c>
      <c r="R1049" s="13" t="str">
        <f t="shared" si="120"/>
        <v>audio</v>
      </c>
      <c r="S1049" s="6">
        <f t="shared" si="118"/>
        <v>2000</v>
      </c>
      <c r="T1049" s="10">
        <f t="shared" si="119"/>
        <v>1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1">
        <f t="shared" si="116"/>
        <v>42637.844780092586</v>
      </c>
      <c r="L1050" s="11">
        <f t="shared" si="117"/>
        <v>42597.844780092586</v>
      </c>
      <c r="M1050" t="b">
        <v>0</v>
      </c>
      <c r="N1050">
        <v>4</v>
      </c>
      <c r="O1050" t="b">
        <v>0</v>
      </c>
      <c r="P1050" s="8" t="s">
        <v>8279</v>
      </c>
      <c r="Q1050" s="13" t="str">
        <f t="shared" si="115"/>
        <v>journalism</v>
      </c>
      <c r="R1050" s="13" t="str">
        <f t="shared" si="120"/>
        <v>audio</v>
      </c>
      <c r="S1050" s="6">
        <f t="shared" si="118"/>
        <v>70.754716981132077</v>
      </c>
      <c r="T1050" s="10">
        <f t="shared" si="119"/>
        <v>53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1">
        <f t="shared" si="116"/>
        <v>42412.222743055558</v>
      </c>
      <c r="L1051" s="11">
        <f t="shared" si="117"/>
        <v>42382.222743055558</v>
      </c>
      <c r="M1051" t="b">
        <v>0</v>
      </c>
      <c r="N1051">
        <v>0</v>
      </c>
      <c r="O1051" t="b">
        <v>0</v>
      </c>
      <c r="P1051" s="8" t="s">
        <v>8279</v>
      </c>
      <c r="Q1051" s="13" t="str">
        <f t="shared" si="115"/>
        <v>journalism</v>
      </c>
      <c r="R1051" s="13" t="str">
        <f t="shared" si="120"/>
        <v>audio</v>
      </c>
      <c r="S1051" s="6" t="str">
        <f t="shared" si="118"/>
        <v>N/A</v>
      </c>
      <c r="T1051" s="10" t="str">
        <f t="shared" si="119"/>
        <v>N/A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1">
        <f t="shared" si="116"/>
        <v>42261.588854166665</v>
      </c>
      <c r="L1052" s="11">
        <f t="shared" si="117"/>
        <v>42231.588854166665</v>
      </c>
      <c r="M1052" t="b">
        <v>0</v>
      </c>
      <c r="N1052">
        <v>0</v>
      </c>
      <c r="O1052" t="b">
        <v>0</v>
      </c>
      <c r="P1052" s="8" t="s">
        <v>8279</v>
      </c>
      <c r="Q1052" s="13" t="str">
        <f t="shared" si="115"/>
        <v>journalism</v>
      </c>
      <c r="R1052" s="13" t="str">
        <f t="shared" si="120"/>
        <v>audio</v>
      </c>
      <c r="S1052" s="6" t="str">
        <f t="shared" si="118"/>
        <v>N/A</v>
      </c>
      <c r="T1052" s="10" t="str">
        <f t="shared" si="119"/>
        <v>N/A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1">
        <f t="shared" si="116"/>
        <v>41877.805844907409</v>
      </c>
      <c r="L1053" s="11">
        <f t="shared" si="117"/>
        <v>41849.805844907409</v>
      </c>
      <c r="M1053" t="b">
        <v>0</v>
      </c>
      <c r="N1053">
        <v>0</v>
      </c>
      <c r="O1053" t="b">
        <v>0</v>
      </c>
      <c r="P1053" s="8" t="s">
        <v>8279</v>
      </c>
      <c r="Q1053" s="13" t="str">
        <f t="shared" si="115"/>
        <v>journalism</v>
      </c>
      <c r="R1053" s="13" t="str">
        <f t="shared" si="120"/>
        <v>audio</v>
      </c>
      <c r="S1053" s="6" t="str">
        <f t="shared" si="118"/>
        <v>N/A</v>
      </c>
      <c r="T1053" s="10" t="str">
        <f t="shared" si="119"/>
        <v>N/A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1">
        <f t="shared" si="116"/>
        <v>42527.631249999999</v>
      </c>
      <c r="L1054" s="11">
        <f t="shared" si="117"/>
        <v>42483.589062499996</v>
      </c>
      <c r="M1054" t="b">
        <v>0</v>
      </c>
      <c r="N1054">
        <v>0</v>
      </c>
      <c r="O1054" t="b">
        <v>0</v>
      </c>
      <c r="P1054" s="8" t="s">
        <v>8279</v>
      </c>
      <c r="Q1054" s="13" t="str">
        <f t="shared" si="115"/>
        <v>journalism</v>
      </c>
      <c r="R1054" s="13" t="str">
        <f t="shared" si="120"/>
        <v>audio</v>
      </c>
      <c r="S1054" s="6" t="str">
        <f t="shared" si="118"/>
        <v>N/A</v>
      </c>
      <c r="T1054" s="10" t="str">
        <f t="shared" si="119"/>
        <v>N/A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1">
        <f t="shared" si="116"/>
        <v>42799.964490740742</v>
      </c>
      <c r="L1055" s="11">
        <f t="shared" si="117"/>
        <v>42774.964490740742</v>
      </c>
      <c r="M1055" t="b">
        <v>0</v>
      </c>
      <c r="N1055">
        <v>1</v>
      </c>
      <c r="O1055" t="b">
        <v>0</v>
      </c>
      <c r="P1055" s="8" t="s">
        <v>8279</v>
      </c>
      <c r="Q1055" s="13" t="str">
        <f t="shared" si="115"/>
        <v>journalism</v>
      </c>
      <c r="R1055" s="13" t="str">
        <f t="shared" si="120"/>
        <v>audio</v>
      </c>
      <c r="S1055" s="6">
        <f t="shared" si="118"/>
        <v>100</v>
      </c>
      <c r="T1055" s="10">
        <f t="shared" si="119"/>
        <v>15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1">
        <f t="shared" si="116"/>
        <v>41861.708333333328</v>
      </c>
      <c r="L1056" s="11">
        <f t="shared" si="117"/>
        <v>41831.643506944441</v>
      </c>
      <c r="M1056" t="b">
        <v>0</v>
      </c>
      <c r="N1056">
        <v>0</v>
      </c>
      <c r="O1056" t="b">
        <v>0</v>
      </c>
      <c r="P1056" s="8" t="s">
        <v>8279</v>
      </c>
      <c r="Q1056" s="13" t="str">
        <f t="shared" si="115"/>
        <v>journalism</v>
      </c>
      <c r="R1056" s="13" t="str">
        <f t="shared" si="120"/>
        <v>audio</v>
      </c>
      <c r="S1056" s="6" t="str">
        <f t="shared" si="118"/>
        <v>N/A</v>
      </c>
      <c r="T1056" s="10" t="str">
        <f t="shared" si="119"/>
        <v>N/A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1">
        <f t="shared" si="116"/>
        <v>42436.784085648142</v>
      </c>
      <c r="L1057" s="11">
        <f t="shared" si="117"/>
        <v>42406.784085648142</v>
      </c>
      <c r="M1057" t="b">
        <v>0</v>
      </c>
      <c r="N1057">
        <v>0</v>
      </c>
      <c r="O1057" t="b">
        <v>0</v>
      </c>
      <c r="P1057" s="8" t="s">
        <v>8279</v>
      </c>
      <c r="Q1057" s="13" t="str">
        <f t="shared" si="115"/>
        <v>journalism</v>
      </c>
      <c r="R1057" s="13" t="str">
        <f t="shared" si="120"/>
        <v>audio</v>
      </c>
      <c r="S1057" s="6" t="str">
        <f t="shared" si="118"/>
        <v>N/A</v>
      </c>
      <c r="T1057" s="10" t="str">
        <f t="shared" si="119"/>
        <v>N/A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1">
        <f t="shared" si="116"/>
        <v>42118.469641203701</v>
      </c>
      <c r="L1058" s="11">
        <f t="shared" si="117"/>
        <v>42058.511307870365</v>
      </c>
      <c r="M1058" t="b">
        <v>0</v>
      </c>
      <c r="N1058">
        <v>0</v>
      </c>
      <c r="O1058" t="b">
        <v>0</v>
      </c>
      <c r="P1058" s="8" t="s">
        <v>8279</v>
      </c>
      <c r="Q1058" s="13" t="str">
        <f t="shared" si="115"/>
        <v>journalism</v>
      </c>
      <c r="R1058" s="13" t="str">
        <f t="shared" si="120"/>
        <v>audio</v>
      </c>
      <c r="S1058" s="6" t="str">
        <f t="shared" si="118"/>
        <v>N/A</v>
      </c>
      <c r="T1058" s="10" t="str">
        <f t="shared" si="119"/>
        <v>N/A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1">
        <f t="shared" si="116"/>
        <v>42708.704664351848</v>
      </c>
      <c r="L1059" s="11">
        <f t="shared" si="117"/>
        <v>42678.662997685184</v>
      </c>
      <c r="M1059" t="b">
        <v>0</v>
      </c>
      <c r="N1059">
        <v>0</v>
      </c>
      <c r="O1059" t="b">
        <v>0</v>
      </c>
      <c r="P1059" s="8" t="s">
        <v>8279</v>
      </c>
      <c r="Q1059" s="13" t="str">
        <f t="shared" si="115"/>
        <v>journalism</v>
      </c>
      <c r="R1059" s="13" t="str">
        <f t="shared" si="120"/>
        <v>audio</v>
      </c>
      <c r="S1059" s="6" t="str">
        <f t="shared" si="118"/>
        <v>N/A</v>
      </c>
      <c r="T1059" s="10" t="str">
        <f t="shared" si="119"/>
        <v>N/A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1">
        <f t="shared" si="116"/>
        <v>42088.791666666664</v>
      </c>
      <c r="L1060" s="11">
        <f t="shared" si="117"/>
        <v>42047.692627314813</v>
      </c>
      <c r="M1060" t="b">
        <v>0</v>
      </c>
      <c r="N1060">
        <v>0</v>
      </c>
      <c r="O1060" t="b">
        <v>0</v>
      </c>
      <c r="P1060" s="8" t="s">
        <v>8279</v>
      </c>
      <c r="Q1060" s="13" t="str">
        <f t="shared" si="115"/>
        <v>journalism</v>
      </c>
      <c r="R1060" s="13" t="str">
        <f t="shared" si="120"/>
        <v>audio</v>
      </c>
      <c r="S1060" s="6" t="str">
        <f t="shared" si="118"/>
        <v>N/A</v>
      </c>
      <c r="T1060" s="10" t="str">
        <f t="shared" si="119"/>
        <v>N/A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1">
        <f t="shared" si="116"/>
        <v>42076.54</v>
      </c>
      <c r="L1061" s="11">
        <f t="shared" si="117"/>
        <v>42046.581666666665</v>
      </c>
      <c r="M1061" t="b">
        <v>0</v>
      </c>
      <c r="N1061">
        <v>0</v>
      </c>
      <c r="O1061" t="b">
        <v>0</v>
      </c>
      <c r="P1061" s="8" t="s">
        <v>8279</v>
      </c>
      <c r="Q1061" s="13" t="str">
        <f t="shared" si="115"/>
        <v>journalism</v>
      </c>
      <c r="R1061" s="13" t="str">
        <f t="shared" si="120"/>
        <v>audio</v>
      </c>
      <c r="S1061" s="6" t="str">
        <f t="shared" si="118"/>
        <v>N/A</v>
      </c>
      <c r="T1061" s="10" t="str">
        <f t="shared" si="119"/>
        <v>N/A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1">
        <f t="shared" si="116"/>
        <v>42109.704780092587</v>
      </c>
      <c r="L1062" s="11">
        <f t="shared" si="117"/>
        <v>42079.704780092587</v>
      </c>
      <c r="M1062" t="b">
        <v>0</v>
      </c>
      <c r="N1062">
        <v>1</v>
      </c>
      <c r="O1062" t="b">
        <v>0</v>
      </c>
      <c r="P1062" s="8" t="s">
        <v>8279</v>
      </c>
      <c r="Q1062" s="13" t="str">
        <f t="shared" si="115"/>
        <v>journalism</v>
      </c>
      <c r="R1062" s="13" t="str">
        <f t="shared" si="120"/>
        <v>audio</v>
      </c>
      <c r="S1062" s="6">
        <f t="shared" si="118"/>
        <v>100</v>
      </c>
      <c r="T1062" s="10">
        <f t="shared" si="119"/>
        <v>50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1">
        <f t="shared" si="116"/>
        <v>42491.833333333336</v>
      </c>
      <c r="L1063" s="11">
        <f t="shared" si="117"/>
        <v>42432.068379629629</v>
      </c>
      <c r="M1063" t="b">
        <v>0</v>
      </c>
      <c r="N1063">
        <v>0</v>
      </c>
      <c r="O1063" t="b">
        <v>0</v>
      </c>
      <c r="P1063" s="8" t="s">
        <v>8279</v>
      </c>
      <c r="Q1063" s="13" t="str">
        <f t="shared" si="115"/>
        <v>journalism</v>
      </c>
      <c r="R1063" s="13" t="str">
        <f t="shared" si="120"/>
        <v>audio</v>
      </c>
      <c r="S1063" s="6" t="str">
        <f t="shared" si="118"/>
        <v>N/A</v>
      </c>
      <c r="T1063" s="10" t="str">
        <f t="shared" si="119"/>
        <v>N/A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1">
        <f t="shared" si="116"/>
        <v>42563.598854166667</v>
      </c>
      <c r="L1064" s="11">
        <f t="shared" si="117"/>
        <v>42556.598854166667</v>
      </c>
      <c r="M1064" t="b">
        <v>0</v>
      </c>
      <c r="N1064">
        <v>4</v>
      </c>
      <c r="O1064" t="b">
        <v>0</v>
      </c>
      <c r="P1064" s="8" t="s">
        <v>8279</v>
      </c>
      <c r="Q1064" s="13" t="str">
        <f t="shared" si="115"/>
        <v>journalism</v>
      </c>
      <c r="R1064" s="13" t="str">
        <f t="shared" si="120"/>
        <v>audio</v>
      </c>
      <c r="S1064" s="6">
        <f t="shared" si="118"/>
        <v>1.0473684210526315</v>
      </c>
      <c r="T1064" s="10">
        <f t="shared" si="119"/>
        <v>47.5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1">
        <f t="shared" si="116"/>
        <v>42612.822476851848</v>
      </c>
      <c r="L1065" s="11">
        <f t="shared" si="117"/>
        <v>42582.822476851848</v>
      </c>
      <c r="M1065" t="b">
        <v>0</v>
      </c>
      <c r="N1065">
        <v>0</v>
      </c>
      <c r="O1065" t="b">
        <v>0</v>
      </c>
      <c r="P1065" s="8" t="s">
        <v>8279</v>
      </c>
      <c r="Q1065" s="13" t="str">
        <f t="shared" si="115"/>
        <v>journalism</v>
      </c>
      <c r="R1065" s="13" t="str">
        <f t="shared" si="120"/>
        <v>audio</v>
      </c>
      <c r="S1065" s="6" t="str">
        <f t="shared" si="118"/>
        <v>N/A</v>
      </c>
      <c r="T1065" s="10" t="str">
        <f t="shared" si="119"/>
        <v>N/A</v>
      </c>
    </row>
    <row r="1066" spans="1:20" ht="57.6" x14ac:dyDescent="0.3">
      <c r="A1066">
        <v>2521</v>
      </c>
      <c r="B1066" s="3" t="s">
        <v>2521</v>
      </c>
      <c r="C1066" s="3" t="s">
        <v>6631</v>
      </c>
      <c r="D1066">
        <v>12500</v>
      </c>
      <c r="E1066">
        <v>13685.99</v>
      </c>
      <c r="F1066" t="s">
        <v>8219</v>
      </c>
      <c r="G1066" t="s">
        <v>8224</v>
      </c>
      <c r="H1066" t="s">
        <v>8246</v>
      </c>
      <c r="I1066">
        <v>1444778021</v>
      </c>
      <c r="J1066">
        <v>1442963621</v>
      </c>
      <c r="K1066" s="11">
        <f t="shared" si="116"/>
        <v>42290.75950231481</v>
      </c>
      <c r="L1066" s="11">
        <f t="shared" si="117"/>
        <v>42269.75950231481</v>
      </c>
      <c r="M1066" t="b">
        <v>0</v>
      </c>
      <c r="N1066">
        <v>132</v>
      </c>
      <c r="O1066" t="b">
        <v>1</v>
      </c>
      <c r="P1066" s="8" t="s">
        <v>8298</v>
      </c>
      <c r="Q1066" s="13" t="str">
        <f t="shared" si="115"/>
        <v>music</v>
      </c>
      <c r="R1066" s="13" t="str">
        <f>RIGHT(P1066,15)</f>
        <v>classical music</v>
      </c>
      <c r="S1066" s="6">
        <f t="shared" si="118"/>
        <v>0.91334276877303</v>
      </c>
      <c r="T1066" s="10">
        <f t="shared" si="119"/>
        <v>103.68174242424243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1">
        <f t="shared" si="116"/>
        <v>41689.172708333332</v>
      </c>
      <c r="L1067" s="11">
        <f t="shared" si="117"/>
        <v>41661.172708333332</v>
      </c>
      <c r="M1067" t="b">
        <v>0</v>
      </c>
      <c r="N1067">
        <v>5</v>
      </c>
      <c r="O1067" t="b">
        <v>0</v>
      </c>
      <c r="P1067" s="8" t="s">
        <v>8280</v>
      </c>
      <c r="Q1067" s="13" t="str">
        <f t="shared" si="115"/>
        <v>games</v>
      </c>
      <c r="R1067" s="13" t="str">
        <f t="shared" ref="R1067:R1098" si="121">RIGHT(P1067,11)</f>
        <v>video games</v>
      </c>
      <c r="S1067" s="6">
        <f t="shared" si="118"/>
        <v>37.037037037037038</v>
      </c>
      <c r="T1067" s="10">
        <f t="shared" si="119"/>
        <v>16.2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1">
        <f t="shared" si="116"/>
        <v>41490.754421296289</v>
      </c>
      <c r="L1068" s="11">
        <f t="shared" si="117"/>
        <v>41445.754421296289</v>
      </c>
      <c r="M1068" t="b">
        <v>0</v>
      </c>
      <c r="N1068">
        <v>148</v>
      </c>
      <c r="O1068" t="b">
        <v>0</v>
      </c>
      <c r="P1068" s="8" t="s">
        <v>8280</v>
      </c>
      <c r="Q1068" s="13" t="str">
        <f t="shared" si="115"/>
        <v>games</v>
      </c>
      <c r="R1068" s="13" t="str">
        <f t="shared" si="121"/>
        <v>video games</v>
      </c>
      <c r="S1068" s="6">
        <f t="shared" si="118"/>
        <v>29.697089685210848</v>
      </c>
      <c r="T1068" s="10">
        <f t="shared" si="119"/>
        <v>34.128378378378379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1">
        <f t="shared" si="116"/>
        <v>41629.647349537037</v>
      </c>
      <c r="L1069" s="11">
        <f t="shared" si="117"/>
        <v>41599.647349537037</v>
      </c>
      <c r="M1069" t="b">
        <v>0</v>
      </c>
      <c r="N1069">
        <v>10</v>
      </c>
      <c r="O1069" t="b">
        <v>0</v>
      </c>
      <c r="P1069" s="8" t="s">
        <v>8280</v>
      </c>
      <c r="Q1069" s="13" t="str">
        <f t="shared" si="115"/>
        <v>games</v>
      </c>
      <c r="R1069" s="13" t="str">
        <f t="shared" si="121"/>
        <v>video games</v>
      </c>
      <c r="S1069" s="6">
        <f t="shared" si="118"/>
        <v>3.8461538461538463</v>
      </c>
      <c r="T1069" s="10">
        <f t="shared" si="119"/>
        <v>13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1">
        <f t="shared" si="116"/>
        <v>42470.121111111112</v>
      </c>
      <c r="L1070" s="11">
        <f t="shared" si="117"/>
        <v>42440.162777777776</v>
      </c>
      <c r="M1070" t="b">
        <v>0</v>
      </c>
      <c r="N1070">
        <v>4</v>
      </c>
      <c r="O1070" t="b">
        <v>0</v>
      </c>
      <c r="P1070" s="8" t="s">
        <v>8280</v>
      </c>
      <c r="Q1070" s="13" t="str">
        <f t="shared" si="115"/>
        <v>games</v>
      </c>
      <c r="R1070" s="13" t="str">
        <f t="shared" si="121"/>
        <v>video games</v>
      </c>
      <c r="S1070" s="6">
        <f t="shared" si="118"/>
        <v>666.66666666666663</v>
      </c>
      <c r="T1070" s="10">
        <f t="shared" si="119"/>
        <v>11.25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1">
        <f t="shared" si="116"/>
        <v>41604.06318287037</v>
      </c>
      <c r="L1071" s="11">
        <f t="shared" si="117"/>
        <v>41572.021516203698</v>
      </c>
      <c r="M1071" t="b">
        <v>0</v>
      </c>
      <c r="N1071">
        <v>21</v>
      </c>
      <c r="O1071" t="b">
        <v>0</v>
      </c>
      <c r="P1071" s="8" t="s">
        <v>8280</v>
      </c>
      <c r="Q1071" s="13" t="str">
        <f t="shared" si="115"/>
        <v>games</v>
      </c>
      <c r="R1071" s="13" t="str">
        <f t="shared" si="121"/>
        <v>video games</v>
      </c>
      <c r="S1071" s="6">
        <f t="shared" si="118"/>
        <v>2.5882352941176472</v>
      </c>
      <c r="T1071" s="10">
        <f t="shared" si="119"/>
        <v>40.476190476190474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1">
        <f t="shared" si="116"/>
        <v>41182.803495370368</v>
      </c>
      <c r="L1072" s="11">
        <f t="shared" si="117"/>
        <v>41162.803495370368</v>
      </c>
      <c r="M1072" t="b">
        <v>0</v>
      </c>
      <c r="N1072">
        <v>2</v>
      </c>
      <c r="O1072" t="b">
        <v>0</v>
      </c>
      <c r="P1072" s="8" t="s">
        <v>8280</v>
      </c>
      <c r="Q1072" s="13" t="str">
        <f t="shared" si="115"/>
        <v>games</v>
      </c>
      <c r="R1072" s="13" t="str">
        <f t="shared" si="121"/>
        <v>video games</v>
      </c>
      <c r="S1072" s="6">
        <f t="shared" si="118"/>
        <v>142.85714285714286</v>
      </c>
      <c r="T1072" s="10">
        <f t="shared" si="119"/>
        <v>35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1">
        <f t="shared" si="116"/>
        <v>42325.586724537039</v>
      </c>
      <c r="L1073" s="11">
        <f t="shared" si="117"/>
        <v>42295.545057870368</v>
      </c>
      <c r="M1073" t="b">
        <v>0</v>
      </c>
      <c r="N1073">
        <v>0</v>
      </c>
      <c r="O1073" t="b">
        <v>0</v>
      </c>
      <c r="P1073" s="8" t="s">
        <v>8280</v>
      </c>
      <c r="Q1073" s="13" t="str">
        <f t="shared" si="115"/>
        <v>games</v>
      </c>
      <c r="R1073" s="13" t="str">
        <f t="shared" si="121"/>
        <v>video games</v>
      </c>
      <c r="S1073" s="6" t="str">
        <f t="shared" si="118"/>
        <v>N/A</v>
      </c>
      <c r="T1073" s="10" t="str">
        <f t="shared" si="119"/>
        <v>N/A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1">
        <f t="shared" si="116"/>
        <v>41675.623807870368</v>
      </c>
      <c r="L1074" s="11">
        <f t="shared" si="117"/>
        <v>41645.623807870368</v>
      </c>
      <c r="M1074" t="b">
        <v>0</v>
      </c>
      <c r="N1074">
        <v>4</v>
      </c>
      <c r="O1074" t="b">
        <v>0</v>
      </c>
      <c r="P1074" s="8" t="s">
        <v>8280</v>
      </c>
      <c r="Q1074" s="13" t="str">
        <f t="shared" si="115"/>
        <v>games</v>
      </c>
      <c r="R1074" s="13" t="str">
        <f t="shared" si="121"/>
        <v>video games</v>
      </c>
      <c r="S1074" s="6">
        <f t="shared" si="118"/>
        <v>1470.5882352941176</v>
      </c>
      <c r="T1074" s="10">
        <f t="shared" si="119"/>
        <v>12.75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1">
        <f t="shared" si="116"/>
        <v>40832.756261574068</v>
      </c>
      <c r="L1075" s="11">
        <f t="shared" si="117"/>
        <v>40802.756261574068</v>
      </c>
      <c r="M1075" t="b">
        <v>0</v>
      </c>
      <c r="N1075">
        <v>1</v>
      </c>
      <c r="O1075" t="b">
        <v>0</v>
      </c>
      <c r="P1075" s="8" t="s">
        <v>8280</v>
      </c>
      <c r="Q1075" s="13" t="str">
        <f t="shared" si="115"/>
        <v>games</v>
      </c>
      <c r="R1075" s="13" t="str">
        <f t="shared" si="121"/>
        <v>video games</v>
      </c>
      <c r="S1075" s="6">
        <f t="shared" si="118"/>
        <v>75</v>
      </c>
      <c r="T1075" s="10">
        <f t="shared" si="119"/>
        <v>10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1">
        <f t="shared" si="116"/>
        <v>41642.964641203704</v>
      </c>
      <c r="L1076" s="11">
        <f t="shared" si="117"/>
        <v>41612.964641203704</v>
      </c>
      <c r="M1076" t="b">
        <v>0</v>
      </c>
      <c r="N1076">
        <v>30</v>
      </c>
      <c r="O1076" t="b">
        <v>0</v>
      </c>
      <c r="P1076" s="8" t="s">
        <v>8280</v>
      </c>
      <c r="Q1076" s="13" t="str">
        <f t="shared" si="115"/>
        <v>games</v>
      </c>
      <c r="R1076" s="13" t="str">
        <f t="shared" si="121"/>
        <v>video games</v>
      </c>
      <c r="S1076" s="6">
        <f t="shared" si="118"/>
        <v>15.849721162312886</v>
      </c>
      <c r="T1076" s="10">
        <f t="shared" si="119"/>
        <v>113.56666666666666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1">
        <f t="shared" si="116"/>
        <v>41035.695787037032</v>
      </c>
      <c r="L1077" s="11">
        <f t="shared" si="117"/>
        <v>41005.695787037032</v>
      </c>
      <c r="M1077" t="b">
        <v>0</v>
      </c>
      <c r="N1077">
        <v>3</v>
      </c>
      <c r="O1077" t="b">
        <v>0</v>
      </c>
      <c r="P1077" s="8" t="s">
        <v>8280</v>
      </c>
      <c r="Q1077" s="13" t="str">
        <f t="shared" si="115"/>
        <v>games</v>
      </c>
      <c r="R1077" s="13" t="str">
        <f t="shared" si="121"/>
        <v>video games</v>
      </c>
      <c r="S1077" s="6">
        <f t="shared" si="118"/>
        <v>22.222222222222221</v>
      </c>
      <c r="T1077" s="10">
        <f t="shared" si="119"/>
        <v>15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1">
        <f t="shared" si="116"/>
        <v>41893.169560185182</v>
      </c>
      <c r="L1078" s="11">
        <f t="shared" si="117"/>
        <v>41838.169560185182</v>
      </c>
      <c r="M1078" t="b">
        <v>0</v>
      </c>
      <c r="N1078">
        <v>975</v>
      </c>
      <c r="O1078" t="b">
        <v>0</v>
      </c>
      <c r="P1078" s="8" t="s">
        <v>8280</v>
      </c>
      <c r="Q1078" s="13" t="str">
        <f t="shared" si="115"/>
        <v>games</v>
      </c>
      <c r="R1078" s="13" t="str">
        <f t="shared" si="121"/>
        <v>video games</v>
      </c>
      <c r="S1078" s="6">
        <f t="shared" si="118"/>
        <v>1.5932361813315206</v>
      </c>
      <c r="T1078" s="10">
        <f t="shared" si="119"/>
        <v>48.281025641025643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1">
        <f t="shared" si="116"/>
        <v>42382.958460648144</v>
      </c>
      <c r="L1079" s="11">
        <f t="shared" si="117"/>
        <v>42352.958460648144</v>
      </c>
      <c r="M1079" t="b">
        <v>0</v>
      </c>
      <c r="N1079">
        <v>167</v>
      </c>
      <c r="O1079" t="b">
        <v>0</v>
      </c>
      <c r="P1079" s="8" t="s">
        <v>8280</v>
      </c>
      <c r="Q1079" s="13" t="str">
        <f t="shared" si="115"/>
        <v>games</v>
      </c>
      <c r="R1079" s="13" t="str">
        <f t="shared" si="121"/>
        <v>video games</v>
      </c>
      <c r="S1079" s="6">
        <f t="shared" si="118"/>
        <v>3.4041394335511983</v>
      </c>
      <c r="T1079" s="10">
        <f t="shared" si="119"/>
        <v>43.976047904191617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1">
        <f t="shared" si="116"/>
        <v>40745.987511574072</v>
      </c>
      <c r="L1080" s="11">
        <f t="shared" si="117"/>
        <v>40700.987511574072</v>
      </c>
      <c r="M1080" t="b">
        <v>0</v>
      </c>
      <c r="N1080">
        <v>5</v>
      </c>
      <c r="O1080" t="b">
        <v>0</v>
      </c>
      <c r="P1080" s="8" t="s">
        <v>8280</v>
      </c>
      <c r="Q1080" s="13" t="str">
        <f t="shared" si="115"/>
        <v>games</v>
      </c>
      <c r="R1080" s="13" t="str">
        <f t="shared" si="121"/>
        <v>video games</v>
      </c>
      <c r="S1080" s="6">
        <f t="shared" si="118"/>
        <v>13.333333333333334</v>
      </c>
      <c r="T1080" s="10">
        <f t="shared" si="119"/>
        <v>9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1">
        <f t="shared" si="116"/>
        <v>42504.358055555553</v>
      </c>
      <c r="L1081" s="11">
        <f t="shared" si="117"/>
        <v>42479.358055555553</v>
      </c>
      <c r="M1081" t="b">
        <v>0</v>
      </c>
      <c r="N1081">
        <v>18</v>
      </c>
      <c r="O1081" t="b">
        <v>0</v>
      </c>
      <c r="P1081" s="8" t="s">
        <v>8280</v>
      </c>
      <c r="Q1081" s="13" t="str">
        <f t="shared" si="115"/>
        <v>games</v>
      </c>
      <c r="R1081" s="13" t="str">
        <f t="shared" si="121"/>
        <v>video games</v>
      </c>
      <c r="S1081" s="6">
        <f t="shared" si="118"/>
        <v>38.34808259587021</v>
      </c>
      <c r="T1081" s="10">
        <f t="shared" si="119"/>
        <v>37.666666666666664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1">
        <f t="shared" si="116"/>
        <v>41769.929780092592</v>
      </c>
      <c r="L1082" s="11">
        <f t="shared" si="117"/>
        <v>41739.929780092592</v>
      </c>
      <c r="M1082" t="b">
        <v>0</v>
      </c>
      <c r="N1082">
        <v>98</v>
      </c>
      <c r="O1082" t="b">
        <v>0</v>
      </c>
      <c r="P1082" s="8" t="s">
        <v>8280</v>
      </c>
      <c r="Q1082" s="13" t="str">
        <f t="shared" si="115"/>
        <v>games</v>
      </c>
      <c r="R1082" s="13" t="str">
        <f t="shared" si="121"/>
        <v>video games</v>
      </c>
      <c r="S1082" s="6">
        <f t="shared" si="118"/>
        <v>10.982976386600768</v>
      </c>
      <c r="T1082" s="10">
        <f t="shared" si="119"/>
        <v>18.581632653061224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1">
        <f t="shared" si="116"/>
        <v>42032.718657407408</v>
      </c>
      <c r="L1083" s="11">
        <f t="shared" si="117"/>
        <v>42002.718657407408</v>
      </c>
      <c r="M1083" t="b">
        <v>0</v>
      </c>
      <c r="N1083">
        <v>4</v>
      </c>
      <c r="O1083" t="b">
        <v>0</v>
      </c>
      <c r="P1083" s="8" t="s">
        <v>8280</v>
      </c>
      <c r="Q1083" s="13" t="str">
        <f t="shared" si="115"/>
        <v>games</v>
      </c>
      <c r="R1083" s="13" t="str">
        <f t="shared" si="121"/>
        <v>video games</v>
      </c>
      <c r="S1083" s="6">
        <f t="shared" si="118"/>
        <v>5666.666666666667</v>
      </c>
      <c r="T1083" s="10">
        <f t="shared" si="119"/>
        <v>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1">
        <f t="shared" si="116"/>
        <v>41131.697777777772</v>
      </c>
      <c r="L1084" s="11">
        <f t="shared" si="117"/>
        <v>41101.697777777772</v>
      </c>
      <c r="M1084" t="b">
        <v>0</v>
      </c>
      <c r="N1084">
        <v>3</v>
      </c>
      <c r="O1084" t="b">
        <v>0</v>
      </c>
      <c r="P1084" s="8" t="s">
        <v>8280</v>
      </c>
      <c r="Q1084" s="13" t="str">
        <f t="shared" si="115"/>
        <v>games</v>
      </c>
      <c r="R1084" s="13" t="str">
        <f t="shared" si="121"/>
        <v>video games</v>
      </c>
      <c r="S1084" s="6">
        <f t="shared" si="118"/>
        <v>178.57142857142858</v>
      </c>
      <c r="T1084" s="10">
        <f t="shared" si="119"/>
        <v>18.666666666666668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1">
        <f t="shared" si="116"/>
        <v>41853.451192129629</v>
      </c>
      <c r="L1085" s="11">
        <f t="shared" si="117"/>
        <v>41793.451192129629</v>
      </c>
      <c r="M1085" t="b">
        <v>0</v>
      </c>
      <c r="N1085">
        <v>1</v>
      </c>
      <c r="O1085" t="b">
        <v>0</v>
      </c>
      <c r="P1085" s="8" t="s">
        <v>8280</v>
      </c>
      <c r="Q1085" s="13" t="str">
        <f t="shared" si="115"/>
        <v>games</v>
      </c>
      <c r="R1085" s="13" t="str">
        <f t="shared" si="121"/>
        <v>video games</v>
      </c>
      <c r="S1085" s="6">
        <f t="shared" si="118"/>
        <v>121.95121951219512</v>
      </c>
      <c r="T1085" s="10">
        <f t="shared" si="119"/>
        <v>410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1">
        <f t="shared" si="116"/>
        <v>41859.703749999993</v>
      </c>
      <c r="L1086" s="11">
        <f t="shared" si="117"/>
        <v>41829.703749999993</v>
      </c>
      <c r="M1086" t="b">
        <v>0</v>
      </c>
      <c r="N1086">
        <v>0</v>
      </c>
      <c r="O1086" t="b">
        <v>0</v>
      </c>
      <c r="P1086" s="8" t="s">
        <v>8280</v>
      </c>
      <c r="Q1086" s="13" t="str">
        <f t="shared" si="115"/>
        <v>games</v>
      </c>
      <c r="R1086" s="13" t="str">
        <f t="shared" si="121"/>
        <v>video games</v>
      </c>
      <c r="S1086" s="6" t="str">
        <f t="shared" si="118"/>
        <v>N/A</v>
      </c>
      <c r="T1086" s="10" t="str">
        <f t="shared" si="119"/>
        <v>N/A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1">
        <f t="shared" si="116"/>
        <v>42443.421006944445</v>
      </c>
      <c r="L1087" s="11">
        <f t="shared" si="117"/>
        <v>42413.462673611109</v>
      </c>
      <c r="M1087" t="b">
        <v>0</v>
      </c>
      <c r="N1087">
        <v>9</v>
      </c>
      <c r="O1087" t="b">
        <v>0</v>
      </c>
      <c r="P1087" s="8" t="s">
        <v>8280</v>
      </c>
      <c r="Q1087" s="13" t="str">
        <f t="shared" si="115"/>
        <v>games</v>
      </c>
      <c r="R1087" s="13" t="str">
        <f t="shared" si="121"/>
        <v>video games</v>
      </c>
      <c r="S1087" s="6">
        <f t="shared" si="118"/>
        <v>29.239766081871345</v>
      </c>
      <c r="T1087" s="10">
        <f t="shared" si="119"/>
        <v>114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1">
        <f t="shared" si="116"/>
        <v>41875.658460648148</v>
      </c>
      <c r="L1088" s="11">
        <f t="shared" si="117"/>
        <v>41845.658460648148</v>
      </c>
      <c r="M1088" t="b">
        <v>0</v>
      </c>
      <c r="N1088">
        <v>2</v>
      </c>
      <c r="O1088" t="b">
        <v>0</v>
      </c>
      <c r="P1088" s="8" t="s">
        <v>8280</v>
      </c>
      <c r="Q1088" s="13" t="str">
        <f t="shared" si="115"/>
        <v>games</v>
      </c>
      <c r="R1088" s="13" t="str">
        <f t="shared" si="121"/>
        <v>video games</v>
      </c>
      <c r="S1088" s="6">
        <f t="shared" si="118"/>
        <v>1200</v>
      </c>
      <c r="T1088" s="10">
        <f t="shared" si="119"/>
        <v>7.5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1">
        <f t="shared" si="116"/>
        <v>41805.505636574067</v>
      </c>
      <c r="L1089" s="11">
        <f t="shared" si="117"/>
        <v>41775.505636574067</v>
      </c>
      <c r="M1089" t="b">
        <v>0</v>
      </c>
      <c r="N1089">
        <v>0</v>
      </c>
      <c r="O1089" t="b">
        <v>0</v>
      </c>
      <c r="P1089" s="8" t="s">
        <v>8280</v>
      </c>
      <c r="Q1089" s="13" t="str">
        <f t="shared" si="115"/>
        <v>games</v>
      </c>
      <c r="R1089" s="13" t="str">
        <f t="shared" si="121"/>
        <v>video games</v>
      </c>
      <c r="S1089" s="6" t="str">
        <f t="shared" si="118"/>
        <v>N/A</v>
      </c>
      <c r="T1089" s="10" t="str">
        <f t="shared" si="119"/>
        <v>N/A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1">
        <f t="shared" si="116"/>
        <v>41753.591053240736</v>
      </c>
      <c r="L1090" s="11">
        <f t="shared" si="117"/>
        <v>41723.591053240736</v>
      </c>
      <c r="M1090" t="b">
        <v>0</v>
      </c>
      <c r="N1090">
        <v>147</v>
      </c>
      <c r="O1090" t="b">
        <v>0</v>
      </c>
      <c r="P1090" s="8" t="s">
        <v>8280</v>
      </c>
      <c r="Q1090" s="13" t="str">
        <f t="shared" si="115"/>
        <v>games</v>
      </c>
      <c r="R1090" s="13" t="str">
        <f t="shared" si="121"/>
        <v>video games</v>
      </c>
      <c r="S1090" s="6">
        <f t="shared" si="118"/>
        <v>7.0507055406010961</v>
      </c>
      <c r="T1090" s="10">
        <f t="shared" si="119"/>
        <v>43.41727891156463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1">
        <f t="shared" si="116"/>
        <v>42180.981192129628</v>
      </c>
      <c r="L1091" s="11">
        <f t="shared" si="117"/>
        <v>42150.981192129628</v>
      </c>
      <c r="M1091" t="b">
        <v>0</v>
      </c>
      <c r="N1091">
        <v>49</v>
      </c>
      <c r="O1091" t="b">
        <v>0</v>
      </c>
      <c r="P1091" s="8" t="s">
        <v>8280</v>
      </c>
      <c r="Q1091" s="13" t="str">
        <f t="shared" ref="Q1091:Q1154" si="122">LEFT(P1091, SEARCH("/", P1091)-1)</f>
        <v>games</v>
      </c>
      <c r="R1091" s="13" t="str">
        <f t="shared" si="121"/>
        <v>video games</v>
      </c>
      <c r="S1091" s="6">
        <f t="shared" si="118"/>
        <v>12.776831345826235</v>
      </c>
      <c r="T1091" s="10">
        <f t="shared" si="119"/>
        <v>23.959183673469386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1">
        <f t="shared" si="116"/>
        <v>42152.977465277778</v>
      </c>
      <c r="L1092" s="11">
        <f t="shared" si="117"/>
        <v>42122.977465277778</v>
      </c>
      <c r="M1092" t="b">
        <v>0</v>
      </c>
      <c r="N1092">
        <v>1</v>
      </c>
      <c r="O1092" t="b">
        <v>0</v>
      </c>
      <c r="P1092" s="8" t="s">
        <v>8280</v>
      </c>
      <c r="Q1092" s="13" t="str">
        <f t="shared" si="122"/>
        <v>games</v>
      </c>
      <c r="R1092" s="13" t="str">
        <f t="shared" si="121"/>
        <v>video games</v>
      </c>
      <c r="S1092" s="6">
        <f t="shared" si="118"/>
        <v>2599.8000000000002</v>
      </c>
      <c r="T1092" s="10">
        <f t="shared" si="119"/>
        <v>5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1">
        <f t="shared" si="116"/>
        <v>42470.570277777777</v>
      </c>
      <c r="L1093" s="11">
        <f t="shared" si="117"/>
        <v>42440.611944444441</v>
      </c>
      <c r="M1093" t="b">
        <v>0</v>
      </c>
      <c r="N1093">
        <v>2</v>
      </c>
      <c r="O1093" t="b">
        <v>0</v>
      </c>
      <c r="P1093" s="8" t="s">
        <v>8280</v>
      </c>
      <c r="Q1093" s="13" t="str">
        <f t="shared" si="122"/>
        <v>games</v>
      </c>
      <c r="R1093" s="13" t="str">
        <f t="shared" si="121"/>
        <v>video games</v>
      </c>
      <c r="S1093" s="6">
        <f t="shared" si="118"/>
        <v>8</v>
      </c>
      <c r="T1093" s="10">
        <f t="shared" si="119"/>
        <v>12.5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1">
        <f t="shared" si="116"/>
        <v>41279.817569444444</v>
      </c>
      <c r="L1094" s="11">
        <f t="shared" si="117"/>
        <v>41249.817569444444</v>
      </c>
      <c r="M1094" t="b">
        <v>0</v>
      </c>
      <c r="N1094">
        <v>7</v>
      </c>
      <c r="O1094" t="b">
        <v>0</v>
      </c>
      <c r="P1094" s="8" t="s">
        <v>8280</v>
      </c>
      <c r="Q1094" s="13" t="str">
        <f t="shared" si="122"/>
        <v>games</v>
      </c>
      <c r="R1094" s="13" t="str">
        <f t="shared" si="121"/>
        <v>video games</v>
      </c>
      <c r="S1094" s="6">
        <f t="shared" si="118"/>
        <v>95.238095238095241</v>
      </c>
      <c r="T1094" s="10">
        <f t="shared" si="119"/>
        <v>3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1">
        <f t="shared" si="116"/>
        <v>42411.765474537031</v>
      </c>
      <c r="L1095" s="11">
        <f t="shared" si="117"/>
        <v>42396.765474537031</v>
      </c>
      <c r="M1095" t="b">
        <v>0</v>
      </c>
      <c r="N1095">
        <v>4</v>
      </c>
      <c r="O1095" t="b">
        <v>0</v>
      </c>
      <c r="P1095" s="8" t="s">
        <v>8280</v>
      </c>
      <c r="Q1095" s="13" t="str">
        <f t="shared" si="122"/>
        <v>games</v>
      </c>
      <c r="R1095" s="13" t="str">
        <f t="shared" si="121"/>
        <v>video games</v>
      </c>
      <c r="S1095" s="6">
        <f t="shared" si="118"/>
        <v>7.1005917159763312</v>
      </c>
      <c r="T1095" s="10">
        <f t="shared" si="119"/>
        <v>10.5625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1">
        <f t="shared" si="116"/>
        <v>40825.505011574074</v>
      </c>
      <c r="L1096" s="11">
        <f t="shared" si="117"/>
        <v>40795.505011574074</v>
      </c>
      <c r="M1096" t="b">
        <v>0</v>
      </c>
      <c r="N1096">
        <v>27</v>
      </c>
      <c r="O1096" t="b">
        <v>0</v>
      </c>
      <c r="P1096" s="8" t="s">
        <v>8280</v>
      </c>
      <c r="Q1096" s="13" t="str">
        <f t="shared" si="122"/>
        <v>games</v>
      </c>
      <c r="R1096" s="13" t="str">
        <f t="shared" si="121"/>
        <v>video games</v>
      </c>
      <c r="S1096" s="6">
        <f t="shared" si="118"/>
        <v>5.4644642851721761</v>
      </c>
      <c r="T1096" s="10">
        <f t="shared" si="119"/>
        <v>122.00037037037038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1">
        <f t="shared" si="116"/>
        <v>41516.328935185185</v>
      </c>
      <c r="L1097" s="11">
        <f t="shared" si="117"/>
        <v>41486.328935185185</v>
      </c>
      <c r="M1097" t="b">
        <v>0</v>
      </c>
      <c r="N1097">
        <v>94</v>
      </c>
      <c r="O1097" t="b">
        <v>0</v>
      </c>
      <c r="P1097" s="8" t="s">
        <v>8280</v>
      </c>
      <c r="Q1097" s="13" t="str">
        <f t="shared" si="122"/>
        <v>games</v>
      </c>
      <c r="R1097" s="13" t="str">
        <f t="shared" si="121"/>
        <v>video games</v>
      </c>
      <c r="S1097" s="6">
        <f t="shared" si="118"/>
        <v>19.861762135536665</v>
      </c>
      <c r="T1097" s="10">
        <f t="shared" si="119"/>
        <v>267.80851063829789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1">
        <f t="shared" ref="K1098:K1161" si="123">(I1098/86400)+25569+(-5/24)</f>
        <v>41915.9375</v>
      </c>
      <c r="L1098" s="11">
        <f t="shared" ref="L1098:L1161" si="124">(J1098/86400)+25569+(-5/24)</f>
        <v>41885.309652777774</v>
      </c>
      <c r="M1098" t="b">
        <v>0</v>
      </c>
      <c r="N1098">
        <v>29</v>
      </c>
      <c r="O1098" t="b">
        <v>0</v>
      </c>
      <c r="P1098" s="8" t="s">
        <v>8280</v>
      </c>
      <c r="Q1098" s="13" t="str">
        <f t="shared" si="122"/>
        <v>games</v>
      </c>
      <c r="R1098" s="13" t="str">
        <f t="shared" si="121"/>
        <v>video games</v>
      </c>
      <c r="S1098" s="6">
        <f t="shared" ref="S1098:S1161" si="125">IFERROR(D1098/E1098,"N/A")</f>
        <v>5.5762081784386615</v>
      </c>
      <c r="T1098" s="10">
        <f t="shared" ref="T1098:T1161" si="126">IFERROR(E1098/N1098,"N/A")</f>
        <v>74.206896551724142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1">
        <f t="shared" si="123"/>
        <v>41700.584224537037</v>
      </c>
      <c r="L1099" s="11">
        <f t="shared" si="124"/>
        <v>41660.584224537037</v>
      </c>
      <c r="M1099" t="b">
        <v>0</v>
      </c>
      <c r="N1099">
        <v>7</v>
      </c>
      <c r="O1099" t="b">
        <v>0</v>
      </c>
      <c r="P1099" s="8" t="s">
        <v>8280</v>
      </c>
      <c r="Q1099" s="13" t="str">
        <f t="shared" si="122"/>
        <v>games</v>
      </c>
      <c r="R1099" s="13" t="str">
        <f t="shared" ref="R1099:R1125" si="127">RIGHT(P1099,11)</f>
        <v>video games</v>
      </c>
      <c r="S1099" s="6">
        <f t="shared" si="125"/>
        <v>2127.6595744680849</v>
      </c>
      <c r="T1099" s="10">
        <f t="shared" si="126"/>
        <v>6.7142857142857144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1">
        <f t="shared" si="123"/>
        <v>41742.554340277777</v>
      </c>
      <c r="L1100" s="11">
        <f t="shared" si="124"/>
        <v>41712.554340277777</v>
      </c>
      <c r="M1100" t="b">
        <v>0</v>
      </c>
      <c r="N1100">
        <v>22</v>
      </c>
      <c r="O1100" t="b">
        <v>0</v>
      </c>
      <c r="P1100" s="8" t="s">
        <v>8280</v>
      </c>
      <c r="Q1100" s="13" t="str">
        <f t="shared" si="122"/>
        <v>games</v>
      </c>
      <c r="R1100" s="13" t="str">
        <f t="shared" si="127"/>
        <v>video games</v>
      </c>
      <c r="S1100" s="6">
        <f t="shared" si="125"/>
        <v>13.865779256794232</v>
      </c>
      <c r="T1100" s="10">
        <f t="shared" si="126"/>
        <v>81.954545454545453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1">
        <f t="shared" si="123"/>
        <v>42137.628101851849</v>
      </c>
      <c r="L1101" s="11">
        <f t="shared" si="124"/>
        <v>42107.628101851849</v>
      </c>
      <c r="M1101" t="b">
        <v>0</v>
      </c>
      <c r="N1101">
        <v>1</v>
      </c>
      <c r="O1101" t="b">
        <v>0</v>
      </c>
      <c r="P1101" s="8" t="s">
        <v>8280</v>
      </c>
      <c r="Q1101" s="13" t="str">
        <f t="shared" si="122"/>
        <v>games</v>
      </c>
      <c r="R1101" s="13" t="str">
        <f t="shared" si="127"/>
        <v>video games</v>
      </c>
      <c r="S1101" s="6">
        <f t="shared" si="125"/>
        <v>200</v>
      </c>
      <c r="T1101" s="10">
        <f t="shared" si="126"/>
        <v>25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1">
        <f t="shared" si="123"/>
        <v>42413.902442129627</v>
      </c>
      <c r="L1102" s="11">
        <f t="shared" si="124"/>
        <v>42383.902442129627</v>
      </c>
      <c r="M1102" t="b">
        <v>0</v>
      </c>
      <c r="N1102">
        <v>10</v>
      </c>
      <c r="O1102" t="b">
        <v>0</v>
      </c>
      <c r="P1102" s="8" t="s">
        <v>8280</v>
      </c>
      <c r="Q1102" s="13" t="str">
        <f t="shared" si="122"/>
        <v>games</v>
      </c>
      <c r="R1102" s="13" t="str">
        <f t="shared" si="127"/>
        <v>video games</v>
      </c>
      <c r="S1102" s="6">
        <f t="shared" si="125"/>
        <v>40</v>
      </c>
      <c r="T1102" s="10">
        <f t="shared" si="126"/>
        <v>10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1">
        <f t="shared" si="123"/>
        <v>42565.549999999996</v>
      </c>
      <c r="L1103" s="11">
        <f t="shared" si="124"/>
        <v>42538.564097222225</v>
      </c>
      <c r="M1103" t="b">
        <v>0</v>
      </c>
      <c r="N1103">
        <v>6</v>
      </c>
      <c r="O1103" t="b">
        <v>0</v>
      </c>
      <c r="P1103" s="8" t="s">
        <v>8280</v>
      </c>
      <c r="Q1103" s="13" t="str">
        <f t="shared" si="122"/>
        <v>games</v>
      </c>
      <c r="R1103" s="13" t="str">
        <f t="shared" si="127"/>
        <v>video games</v>
      </c>
      <c r="S1103" s="6">
        <f t="shared" si="125"/>
        <v>2439.0243902439024</v>
      </c>
      <c r="T1103" s="10">
        <f t="shared" si="126"/>
        <v>6.833333333333333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1">
        <f t="shared" si="123"/>
        <v>41617.040972222218</v>
      </c>
      <c r="L1104" s="11">
        <f t="shared" si="124"/>
        <v>41576.837094907409</v>
      </c>
      <c r="M1104" t="b">
        <v>0</v>
      </c>
      <c r="N1104">
        <v>24</v>
      </c>
      <c r="O1104" t="b">
        <v>0</v>
      </c>
      <c r="P1104" s="8" t="s">
        <v>8280</v>
      </c>
      <c r="Q1104" s="13" t="str">
        <f t="shared" si="122"/>
        <v>games</v>
      </c>
      <c r="R1104" s="13" t="str">
        <f t="shared" si="127"/>
        <v>video games</v>
      </c>
      <c r="S1104" s="6">
        <f t="shared" si="125"/>
        <v>18.823529411764707</v>
      </c>
      <c r="T1104" s="10">
        <f t="shared" si="126"/>
        <v>17.708333333333332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1">
        <f t="shared" si="123"/>
        <v>42539.013773148145</v>
      </c>
      <c r="L1105" s="11">
        <f t="shared" si="124"/>
        <v>42479.013773148145</v>
      </c>
      <c r="M1105" t="b">
        <v>0</v>
      </c>
      <c r="N1105">
        <v>15</v>
      </c>
      <c r="O1105" t="b">
        <v>0</v>
      </c>
      <c r="P1105" s="8" t="s">
        <v>8280</v>
      </c>
      <c r="Q1105" s="13" t="str">
        <f t="shared" si="122"/>
        <v>games</v>
      </c>
      <c r="R1105" s="13" t="str">
        <f t="shared" si="127"/>
        <v>video games</v>
      </c>
      <c r="S1105" s="6">
        <f t="shared" si="125"/>
        <v>61.728395061728392</v>
      </c>
      <c r="T1105" s="10">
        <f t="shared" si="126"/>
        <v>16.2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1">
        <f t="shared" si="123"/>
        <v>41801.201631944445</v>
      </c>
      <c r="L1106" s="11">
        <f t="shared" si="124"/>
        <v>41771.201631944445</v>
      </c>
      <c r="M1106" t="b">
        <v>0</v>
      </c>
      <c r="N1106">
        <v>37</v>
      </c>
      <c r="O1106" t="b">
        <v>0</v>
      </c>
      <c r="P1106" s="8" t="s">
        <v>8280</v>
      </c>
      <c r="Q1106" s="13" t="str">
        <f t="shared" si="122"/>
        <v>games</v>
      </c>
      <c r="R1106" s="13" t="str">
        <f t="shared" si="127"/>
        <v>video games</v>
      </c>
      <c r="S1106" s="6">
        <f t="shared" si="125"/>
        <v>20.19522046449007</v>
      </c>
      <c r="T1106" s="10">
        <f t="shared" si="126"/>
        <v>80.297297297297291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1">
        <f t="shared" si="123"/>
        <v>41721.885729166665</v>
      </c>
      <c r="L1107" s="11">
        <f t="shared" si="124"/>
        <v>41691.927395833329</v>
      </c>
      <c r="M1107" t="b">
        <v>0</v>
      </c>
      <c r="N1107">
        <v>20</v>
      </c>
      <c r="O1107" t="b">
        <v>0</v>
      </c>
      <c r="P1107" s="8" t="s">
        <v>8280</v>
      </c>
      <c r="Q1107" s="13" t="str">
        <f t="shared" si="122"/>
        <v>games</v>
      </c>
      <c r="R1107" s="13" t="str">
        <f t="shared" si="127"/>
        <v>video games</v>
      </c>
      <c r="S1107" s="6">
        <f t="shared" si="125"/>
        <v>628.93081761006295</v>
      </c>
      <c r="T1107" s="10">
        <f t="shared" si="126"/>
        <v>71.55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1">
        <f t="shared" si="123"/>
        <v>41003.490451388883</v>
      </c>
      <c r="L1108" s="11">
        <f t="shared" si="124"/>
        <v>40973.532118055555</v>
      </c>
      <c r="M1108" t="b">
        <v>0</v>
      </c>
      <c r="N1108">
        <v>7</v>
      </c>
      <c r="O1108" t="b">
        <v>0</v>
      </c>
      <c r="P1108" s="8" t="s">
        <v>8280</v>
      </c>
      <c r="Q1108" s="13" t="str">
        <f t="shared" si="122"/>
        <v>games</v>
      </c>
      <c r="R1108" s="13" t="str">
        <f t="shared" si="127"/>
        <v>video games</v>
      </c>
      <c r="S1108" s="6">
        <f t="shared" si="125"/>
        <v>2.4242424242424243</v>
      </c>
      <c r="T1108" s="10">
        <f t="shared" si="126"/>
        <v>23.571428571428573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1">
        <f t="shared" si="123"/>
        <v>41843.653055555551</v>
      </c>
      <c r="L1109" s="11">
        <f t="shared" si="124"/>
        <v>41813.653055555551</v>
      </c>
      <c r="M1109" t="b">
        <v>0</v>
      </c>
      <c r="N1109">
        <v>0</v>
      </c>
      <c r="O1109" t="b">
        <v>0</v>
      </c>
      <c r="P1109" s="8" t="s">
        <v>8280</v>
      </c>
      <c r="Q1109" s="13" t="str">
        <f t="shared" si="122"/>
        <v>games</v>
      </c>
      <c r="R1109" s="13" t="str">
        <f t="shared" si="127"/>
        <v>video games</v>
      </c>
      <c r="S1109" s="6" t="str">
        <f t="shared" si="125"/>
        <v>N/A</v>
      </c>
      <c r="T1109" s="10" t="str">
        <f t="shared" si="126"/>
        <v>N/A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1">
        <f t="shared" si="123"/>
        <v>41012.386979166666</v>
      </c>
      <c r="L1110" s="11">
        <f t="shared" si="124"/>
        <v>40952.42864583333</v>
      </c>
      <c r="M1110" t="b">
        <v>0</v>
      </c>
      <c r="N1110">
        <v>21</v>
      </c>
      <c r="O1110" t="b">
        <v>0</v>
      </c>
      <c r="P1110" s="8" t="s">
        <v>8280</v>
      </c>
      <c r="Q1110" s="13" t="str">
        <f t="shared" si="122"/>
        <v>games</v>
      </c>
      <c r="R1110" s="13" t="str">
        <f t="shared" si="127"/>
        <v>video games</v>
      </c>
      <c r="S1110" s="6">
        <f t="shared" si="125"/>
        <v>34.129692832764505</v>
      </c>
      <c r="T1110" s="10">
        <f t="shared" si="126"/>
        <v>34.88095238095238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1">
        <f t="shared" si="123"/>
        <v>42692.5855324074</v>
      </c>
      <c r="L1111" s="11">
        <f t="shared" si="124"/>
        <v>42662.543865740743</v>
      </c>
      <c r="M1111" t="b">
        <v>0</v>
      </c>
      <c r="N1111">
        <v>3</v>
      </c>
      <c r="O1111" t="b">
        <v>0</v>
      </c>
      <c r="P1111" s="8" t="s">
        <v>8280</v>
      </c>
      <c r="Q1111" s="13" t="str">
        <f t="shared" si="122"/>
        <v>games</v>
      </c>
      <c r="R1111" s="13" t="str">
        <f t="shared" si="127"/>
        <v>video games</v>
      </c>
      <c r="S1111" s="6">
        <f t="shared" si="125"/>
        <v>222.22222222222223</v>
      </c>
      <c r="T1111" s="10">
        <f t="shared" si="126"/>
        <v>15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1">
        <f t="shared" si="123"/>
        <v>41250.72479166666</v>
      </c>
      <c r="L1112" s="11">
        <f t="shared" si="124"/>
        <v>41220.72479166666</v>
      </c>
      <c r="M1112" t="b">
        <v>0</v>
      </c>
      <c r="N1112">
        <v>11</v>
      </c>
      <c r="O1112" t="b">
        <v>0</v>
      </c>
      <c r="P1112" s="8" t="s">
        <v>8280</v>
      </c>
      <c r="Q1112" s="13" t="str">
        <f t="shared" si="122"/>
        <v>games</v>
      </c>
      <c r="R1112" s="13" t="str">
        <f t="shared" si="127"/>
        <v>video games</v>
      </c>
      <c r="S1112" s="6">
        <f t="shared" si="125"/>
        <v>196.07843137254903</v>
      </c>
      <c r="T1112" s="10">
        <f t="shared" si="126"/>
        <v>23.181818181818183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1">
        <f t="shared" si="123"/>
        <v>42376.995254629626</v>
      </c>
      <c r="L1113" s="11">
        <f t="shared" si="124"/>
        <v>42346.995254629626</v>
      </c>
      <c r="M1113" t="b">
        <v>0</v>
      </c>
      <c r="N1113">
        <v>1</v>
      </c>
      <c r="O1113" t="b">
        <v>0</v>
      </c>
      <c r="P1113" s="8" t="s">
        <v>8280</v>
      </c>
      <c r="Q1113" s="13" t="str">
        <f t="shared" si="122"/>
        <v>games</v>
      </c>
      <c r="R1113" s="13" t="str">
        <f t="shared" si="127"/>
        <v>video games</v>
      </c>
      <c r="S1113" s="6">
        <f t="shared" si="125"/>
        <v>2500</v>
      </c>
      <c r="T1113" s="10">
        <f t="shared" si="126"/>
        <v>1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1">
        <f t="shared" si="123"/>
        <v>42023.145833333336</v>
      </c>
      <c r="L1114" s="11">
        <f t="shared" si="124"/>
        <v>41963.551053240742</v>
      </c>
      <c r="M1114" t="b">
        <v>0</v>
      </c>
      <c r="N1114">
        <v>312</v>
      </c>
      <c r="O1114" t="b">
        <v>0</v>
      </c>
      <c r="P1114" s="8" t="s">
        <v>8280</v>
      </c>
      <c r="Q1114" s="13" t="str">
        <f t="shared" si="122"/>
        <v>games</v>
      </c>
      <c r="R1114" s="13" t="str">
        <f t="shared" si="127"/>
        <v>video games</v>
      </c>
      <c r="S1114" s="6">
        <f t="shared" si="125"/>
        <v>2.8139361466725847</v>
      </c>
      <c r="T1114" s="10">
        <f t="shared" si="126"/>
        <v>100.23371794871794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1">
        <f t="shared" si="123"/>
        <v>41865.768749999996</v>
      </c>
      <c r="L1115" s="11">
        <f t="shared" si="124"/>
        <v>41835.768749999996</v>
      </c>
      <c r="M1115" t="b">
        <v>0</v>
      </c>
      <c r="N1115">
        <v>1</v>
      </c>
      <c r="O1115" t="b">
        <v>0</v>
      </c>
      <c r="P1115" s="8" t="s">
        <v>8280</v>
      </c>
      <c r="Q1115" s="13" t="str">
        <f t="shared" si="122"/>
        <v>games</v>
      </c>
      <c r="R1115" s="13" t="str">
        <f t="shared" si="127"/>
        <v>video games</v>
      </c>
      <c r="S1115" s="6">
        <f t="shared" si="125"/>
        <v>200</v>
      </c>
      <c r="T1115" s="10">
        <f t="shared" si="126"/>
        <v>5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1">
        <f t="shared" si="123"/>
        <v>41556.13758101852</v>
      </c>
      <c r="L1116" s="11">
        <f t="shared" si="124"/>
        <v>41526.13758101852</v>
      </c>
      <c r="M1116" t="b">
        <v>0</v>
      </c>
      <c r="N1116">
        <v>3</v>
      </c>
      <c r="O1116" t="b">
        <v>0</v>
      </c>
      <c r="P1116" s="8" t="s">
        <v>8280</v>
      </c>
      <c r="Q1116" s="13" t="str">
        <f t="shared" si="122"/>
        <v>games</v>
      </c>
      <c r="R1116" s="13" t="str">
        <f t="shared" si="127"/>
        <v>video games</v>
      </c>
      <c r="S1116" s="6">
        <f t="shared" si="125"/>
        <v>600</v>
      </c>
      <c r="T1116" s="10">
        <f t="shared" si="126"/>
        <v>3.3333333333333335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1">
        <f t="shared" si="123"/>
        <v>42459.445543981477</v>
      </c>
      <c r="L1117" s="11">
        <f t="shared" si="124"/>
        <v>42429.487210648142</v>
      </c>
      <c r="M1117" t="b">
        <v>0</v>
      </c>
      <c r="N1117">
        <v>4</v>
      </c>
      <c r="O1117" t="b">
        <v>0</v>
      </c>
      <c r="P1117" s="8" t="s">
        <v>8280</v>
      </c>
      <c r="Q1117" s="13" t="str">
        <f t="shared" si="122"/>
        <v>games</v>
      </c>
      <c r="R1117" s="13" t="str">
        <f t="shared" si="127"/>
        <v>video games</v>
      </c>
      <c r="S1117" s="6">
        <f t="shared" si="125"/>
        <v>754.71698113207549</v>
      </c>
      <c r="T1117" s="10">
        <f t="shared" si="126"/>
        <v>13.25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1">
        <f t="shared" si="123"/>
        <v>41069.638981481483</v>
      </c>
      <c r="L1118" s="11">
        <f t="shared" si="124"/>
        <v>41009.638981481483</v>
      </c>
      <c r="M1118" t="b">
        <v>0</v>
      </c>
      <c r="N1118">
        <v>10</v>
      </c>
      <c r="O1118" t="b">
        <v>0</v>
      </c>
      <c r="P1118" s="8" t="s">
        <v>8280</v>
      </c>
      <c r="Q1118" s="13" t="str">
        <f t="shared" si="122"/>
        <v>games</v>
      </c>
      <c r="R1118" s="13" t="str">
        <f t="shared" si="127"/>
        <v>video games</v>
      </c>
      <c r="S1118" s="6">
        <f t="shared" si="125"/>
        <v>2800.8066323101052</v>
      </c>
      <c r="T1118" s="10">
        <f t="shared" si="126"/>
        <v>17.852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1">
        <f t="shared" si="123"/>
        <v>42363.390196759261</v>
      </c>
      <c r="L1119" s="11">
        <f t="shared" si="124"/>
        <v>42333.390196759261</v>
      </c>
      <c r="M1119" t="b">
        <v>0</v>
      </c>
      <c r="N1119">
        <v>8</v>
      </c>
      <c r="O1119" t="b">
        <v>0</v>
      </c>
      <c r="P1119" s="8" t="s">
        <v>8280</v>
      </c>
      <c r="Q1119" s="13" t="str">
        <f t="shared" si="122"/>
        <v>games</v>
      </c>
      <c r="R1119" s="13" t="str">
        <f t="shared" si="127"/>
        <v>video games</v>
      </c>
      <c r="S1119" s="6">
        <f t="shared" si="125"/>
        <v>12.048192771084338</v>
      </c>
      <c r="T1119" s="10">
        <f t="shared" si="126"/>
        <v>10.375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1">
        <f t="shared" si="123"/>
        <v>41733.91642361111</v>
      </c>
      <c r="L1120" s="11">
        <f t="shared" si="124"/>
        <v>41703.958090277774</v>
      </c>
      <c r="M1120" t="b">
        <v>0</v>
      </c>
      <c r="N1120">
        <v>3</v>
      </c>
      <c r="O1120" t="b">
        <v>0</v>
      </c>
      <c r="P1120" s="8" t="s">
        <v>8280</v>
      </c>
      <c r="Q1120" s="13" t="str">
        <f t="shared" si="122"/>
        <v>games</v>
      </c>
      <c r="R1120" s="13" t="str">
        <f t="shared" si="127"/>
        <v>video games</v>
      </c>
      <c r="S1120" s="6">
        <f t="shared" si="125"/>
        <v>41.284403669724767</v>
      </c>
      <c r="T1120" s="10">
        <f t="shared" si="126"/>
        <v>36.333333333333336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1">
        <f t="shared" si="123"/>
        <v>41735.584074074075</v>
      </c>
      <c r="L1121" s="11">
        <f t="shared" si="124"/>
        <v>41722.584074074075</v>
      </c>
      <c r="M1121" t="b">
        <v>0</v>
      </c>
      <c r="N1121">
        <v>1</v>
      </c>
      <c r="O1121" t="b">
        <v>0</v>
      </c>
      <c r="P1121" s="8" t="s">
        <v>8280</v>
      </c>
      <c r="Q1121" s="13" t="str">
        <f t="shared" si="122"/>
        <v>games</v>
      </c>
      <c r="R1121" s="13" t="str">
        <f t="shared" si="127"/>
        <v>video games</v>
      </c>
      <c r="S1121" s="6">
        <f t="shared" si="125"/>
        <v>420</v>
      </c>
      <c r="T1121" s="10">
        <f t="shared" si="126"/>
        <v>5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1">
        <f t="shared" si="123"/>
        <v>40844.664351851847</v>
      </c>
      <c r="L1122" s="11">
        <f t="shared" si="124"/>
        <v>40799.664351851847</v>
      </c>
      <c r="M1122" t="b">
        <v>0</v>
      </c>
      <c r="N1122">
        <v>0</v>
      </c>
      <c r="O1122" t="b">
        <v>0</v>
      </c>
      <c r="P1122" s="8" t="s">
        <v>8280</v>
      </c>
      <c r="Q1122" s="13" t="str">
        <f t="shared" si="122"/>
        <v>games</v>
      </c>
      <c r="R1122" s="13" t="str">
        <f t="shared" si="127"/>
        <v>video games</v>
      </c>
      <c r="S1122" s="6" t="str">
        <f t="shared" si="125"/>
        <v>N/A</v>
      </c>
      <c r="T1122" s="10" t="str">
        <f t="shared" si="126"/>
        <v>N/A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1">
        <f t="shared" si="123"/>
        <v>42442.684212962959</v>
      </c>
      <c r="L1123" s="11">
        <f t="shared" si="124"/>
        <v>42412.72587962963</v>
      </c>
      <c r="M1123" t="b">
        <v>0</v>
      </c>
      <c r="N1123">
        <v>5</v>
      </c>
      <c r="O1123" t="b">
        <v>0</v>
      </c>
      <c r="P1123" s="8" t="s">
        <v>8280</v>
      </c>
      <c r="Q1123" s="13" t="str">
        <f t="shared" si="122"/>
        <v>games</v>
      </c>
      <c r="R1123" s="13" t="str">
        <f t="shared" si="127"/>
        <v>video games</v>
      </c>
      <c r="S1123" s="6">
        <f t="shared" si="125"/>
        <v>8620.689655172413</v>
      </c>
      <c r="T1123" s="10">
        <f t="shared" si="126"/>
        <v>5.8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1">
        <f t="shared" si="123"/>
        <v>41424.495659722219</v>
      </c>
      <c r="L1124" s="11">
        <f t="shared" si="124"/>
        <v>41410.495659722219</v>
      </c>
      <c r="M1124" t="b">
        <v>0</v>
      </c>
      <c r="N1124">
        <v>0</v>
      </c>
      <c r="O1124" t="b">
        <v>0</v>
      </c>
      <c r="P1124" s="8" t="s">
        <v>8280</v>
      </c>
      <c r="Q1124" s="13" t="str">
        <f t="shared" si="122"/>
        <v>games</v>
      </c>
      <c r="R1124" s="13" t="str">
        <f t="shared" si="127"/>
        <v>video games</v>
      </c>
      <c r="S1124" s="6" t="str">
        <f t="shared" si="125"/>
        <v>N/A</v>
      </c>
      <c r="T1124" s="10" t="str">
        <f t="shared" si="126"/>
        <v>N/A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1">
        <f t="shared" si="123"/>
        <v>41748.315370370365</v>
      </c>
      <c r="L1125" s="11">
        <f t="shared" si="124"/>
        <v>41718.315370370365</v>
      </c>
      <c r="M1125" t="b">
        <v>0</v>
      </c>
      <c r="N1125">
        <v>3</v>
      </c>
      <c r="O1125" t="b">
        <v>0</v>
      </c>
      <c r="P1125" s="8" t="s">
        <v>8280</v>
      </c>
      <c r="Q1125" s="13" t="str">
        <f t="shared" si="122"/>
        <v>games</v>
      </c>
      <c r="R1125" s="13" t="str">
        <f t="shared" si="127"/>
        <v>video games</v>
      </c>
      <c r="S1125" s="6">
        <f t="shared" si="125"/>
        <v>454.54545454545456</v>
      </c>
      <c r="T1125" s="10">
        <f t="shared" si="126"/>
        <v>3.6666666666666665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1">
        <f t="shared" si="123"/>
        <v>42124.458923611113</v>
      </c>
      <c r="L1126" s="11">
        <f t="shared" si="124"/>
        <v>42094.458923611113</v>
      </c>
      <c r="M1126" t="b">
        <v>0</v>
      </c>
      <c r="N1126">
        <v>7</v>
      </c>
      <c r="O1126" t="b">
        <v>0</v>
      </c>
      <c r="P1126" s="8" t="s">
        <v>8281</v>
      </c>
      <c r="Q1126" s="13" t="str">
        <f t="shared" si="122"/>
        <v>games</v>
      </c>
      <c r="R1126" s="13" t="str">
        <f t="shared" ref="R1126:R1145" si="128">RIGHT(P1126,12)</f>
        <v>mobile games</v>
      </c>
      <c r="S1126" s="6">
        <f t="shared" si="125"/>
        <v>211.76470588235293</v>
      </c>
      <c r="T1126" s="10">
        <f t="shared" si="126"/>
        <v>60.714285714285715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1">
        <f t="shared" si="123"/>
        <v>42272.415856481479</v>
      </c>
      <c r="L1127" s="11">
        <f t="shared" si="124"/>
        <v>42212.415856481479</v>
      </c>
      <c r="M1127" t="b">
        <v>0</v>
      </c>
      <c r="N1127">
        <v>0</v>
      </c>
      <c r="O1127" t="b">
        <v>0</v>
      </c>
      <c r="P1127" s="8" t="s">
        <v>8281</v>
      </c>
      <c r="Q1127" s="13" t="str">
        <f t="shared" si="122"/>
        <v>games</v>
      </c>
      <c r="R1127" s="13" t="str">
        <f t="shared" si="128"/>
        <v>mobile games</v>
      </c>
      <c r="S1127" s="6" t="str">
        <f t="shared" si="125"/>
        <v>N/A</v>
      </c>
      <c r="T1127" s="10" t="str">
        <f t="shared" si="126"/>
        <v>N/A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1">
        <f t="shared" si="123"/>
        <v>42565.119143518517</v>
      </c>
      <c r="L1128" s="11">
        <f t="shared" si="124"/>
        <v>42535.119143518517</v>
      </c>
      <c r="M1128" t="b">
        <v>0</v>
      </c>
      <c r="N1128">
        <v>2</v>
      </c>
      <c r="O1128" t="b">
        <v>0</v>
      </c>
      <c r="P1128" s="8" t="s">
        <v>8281</v>
      </c>
      <c r="Q1128" s="13" t="str">
        <f t="shared" si="122"/>
        <v>games</v>
      </c>
      <c r="R1128" s="13" t="str">
        <f t="shared" si="128"/>
        <v>mobile games</v>
      </c>
      <c r="S1128" s="6">
        <f t="shared" si="125"/>
        <v>200</v>
      </c>
      <c r="T1128" s="10">
        <f t="shared" si="126"/>
        <v>5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1">
        <f t="shared" si="123"/>
        <v>41957.687499999993</v>
      </c>
      <c r="L1129" s="11">
        <f t="shared" si="124"/>
        <v>41926.645833333328</v>
      </c>
      <c r="M1129" t="b">
        <v>0</v>
      </c>
      <c r="N1129">
        <v>23</v>
      </c>
      <c r="O1129" t="b">
        <v>0</v>
      </c>
      <c r="P1129" s="8" t="s">
        <v>8281</v>
      </c>
      <c r="Q1129" s="13" t="str">
        <f t="shared" si="122"/>
        <v>games</v>
      </c>
      <c r="R1129" s="13" t="str">
        <f t="shared" si="128"/>
        <v>mobile games</v>
      </c>
      <c r="S1129" s="6">
        <f t="shared" si="125"/>
        <v>59.82905982905983</v>
      </c>
      <c r="T1129" s="10">
        <f t="shared" si="126"/>
        <v>25.434782608695652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1">
        <f t="shared" si="123"/>
        <v>41858.441168981481</v>
      </c>
      <c r="L1130" s="11">
        <f t="shared" si="124"/>
        <v>41828.441168981481</v>
      </c>
      <c r="M1130" t="b">
        <v>0</v>
      </c>
      <c r="N1130">
        <v>1</v>
      </c>
      <c r="O1130" t="b">
        <v>0</v>
      </c>
      <c r="P1130" s="8" t="s">
        <v>8281</v>
      </c>
      <c r="Q1130" s="13" t="str">
        <f t="shared" si="122"/>
        <v>games</v>
      </c>
      <c r="R1130" s="13" t="str">
        <f t="shared" si="128"/>
        <v>mobile games</v>
      </c>
      <c r="S1130" s="6">
        <f t="shared" si="125"/>
        <v>1000</v>
      </c>
      <c r="T1130" s="10">
        <f t="shared" si="126"/>
        <v>1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1">
        <f t="shared" si="123"/>
        <v>42526.056631944441</v>
      </c>
      <c r="L1131" s="11">
        <f t="shared" si="124"/>
        <v>42496.056631944441</v>
      </c>
      <c r="M1131" t="b">
        <v>0</v>
      </c>
      <c r="N1131">
        <v>2</v>
      </c>
      <c r="O1131" t="b">
        <v>0</v>
      </c>
      <c r="P1131" s="8" t="s">
        <v>8281</v>
      </c>
      <c r="Q1131" s="13" t="str">
        <f t="shared" si="122"/>
        <v>games</v>
      </c>
      <c r="R1131" s="13" t="str">
        <f t="shared" si="128"/>
        <v>mobile games</v>
      </c>
      <c r="S1131" s="6">
        <f t="shared" si="125"/>
        <v>952.38095238095241</v>
      </c>
      <c r="T1131" s="10">
        <f t="shared" si="126"/>
        <v>10.5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1">
        <f t="shared" si="123"/>
        <v>41968.829861111109</v>
      </c>
      <c r="L1132" s="11">
        <f t="shared" si="124"/>
        <v>41908.788194444445</v>
      </c>
      <c r="M1132" t="b">
        <v>0</v>
      </c>
      <c r="N1132">
        <v>3</v>
      </c>
      <c r="O1132" t="b">
        <v>0</v>
      </c>
      <c r="P1132" s="8" t="s">
        <v>8281</v>
      </c>
      <c r="Q1132" s="13" t="str">
        <f t="shared" si="122"/>
        <v>games</v>
      </c>
      <c r="R1132" s="13" t="str">
        <f t="shared" si="128"/>
        <v>mobile games</v>
      </c>
      <c r="S1132" s="6">
        <f t="shared" si="125"/>
        <v>454.54545454545456</v>
      </c>
      <c r="T1132" s="10">
        <f t="shared" si="126"/>
        <v>3.6666666666666665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1">
        <f t="shared" si="123"/>
        <v>42362.699861111112</v>
      </c>
      <c r="L1133" s="11">
        <f t="shared" si="124"/>
        <v>42332.699861111112</v>
      </c>
      <c r="M1133" t="b">
        <v>0</v>
      </c>
      <c r="N1133">
        <v>0</v>
      </c>
      <c r="O1133" t="b">
        <v>0</v>
      </c>
      <c r="P1133" s="8" t="s">
        <v>8281</v>
      </c>
      <c r="Q1133" s="13" t="str">
        <f t="shared" si="122"/>
        <v>games</v>
      </c>
      <c r="R1133" s="13" t="str">
        <f t="shared" si="128"/>
        <v>mobile games</v>
      </c>
      <c r="S1133" s="6" t="str">
        <f t="shared" si="125"/>
        <v>N/A</v>
      </c>
      <c r="T1133" s="10" t="str">
        <f t="shared" si="126"/>
        <v>N/A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1">
        <f t="shared" si="123"/>
        <v>42735.907071759262</v>
      </c>
      <c r="L1134" s="11">
        <f t="shared" si="124"/>
        <v>42705.907071759262</v>
      </c>
      <c r="M1134" t="b">
        <v>0</v>
      </c>
      <c r="N1134">
        <v>13</v>
      </c>
      <c r="O1134" t="b">
        <v>0</v>
      </c>
      <c r="P1134" s="8" t="s">
        <v>8281</v>
      </c>
      <c r="Q1134" s="13" t="str">
        <f t="shared" si="122"/>
        <v>games</v>
      </c>
      <c r="R1134" s="13" t="str">
        <f t="shared" si="128"/>
        <v>mobile games</v>
      </c>
      <c r="S1134" s="6">
        <f t="shared" si="125"/>
        <v>6.9541029207232263</v>
      </c>
      <c r="T1134" s="10">
        <f t="shared" si="126"/>
        <v>110.61538461538461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1">
        <f t="shared" si="123"/>
        <v>41851.198854166665</v>
      </c>
      <c r="L1135" s="11">
        <f t="shared" si="124"/>
        <v>41821.198854166665</v>
      </c>
      <c r="M1135" t="b">
        <v>0</v>
      </c>
      <c r="N1135">
        <v>1</v>
      </c>
      <c r="O1135" t="b">
        <v>0</v>
      </c>
      <c r="P1135" s="8" t="s">
        <v>8281</v>
      </c>
      <c r="Q1135" s="13" t="str">
        <f t="shared" si="122"/>
        <v>games</v>
      </c>
      <c r="R1135" s="13" t="str">
        <f t="shared" si="128"/>
        <v>mobile games</v>
      </c>
      <c r="S1135" s="6">
        <f t="shared" si="125"/>
        <v>150</v>
      </c>
      <c r="T1135" s="10">
        <f t="shared" si="126"/>
        <v>20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1">
        <f t="shared" si="123"/>
        <v>41971.981249999997</v>
      </c>
      <c r="L1136" s="11">
        <f t="shared" si="124"/>
        <v>41958.07671296296</v>
      </c>
      <c r="M1136" t="b">
        <v>0</v>
      </c>
      <c r="N1136">
        <v>1</v>
      </c>
      <c r="O1136" t="b">
        <v>0</v>
      </c>
      <c r="P1136" s="8" t="s">
        <v>8281</v>
      </c>
      <c r="Q1136" s="13" t="str">
        <f t="shared" si="122"/>
        <v>games</v>
      </c>
      <c r="R1136" s="13" t="str">
        <f t="shared" si="128"/>
        <v>mobile games</v>
      </c>
      <c r="S1136" s="6">
        <f t="shared" si="125"/>
        <v>25000</v>
      </c>
      <c r="T1136" s="10">
        <f t="shared" si="126"/>
        <v>1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1">
        <f t="shared" si="123"/>
        <v>42588.781180555554</v>
      </c>
      <c r="L1137" s="11">
        <f t="shared" si="124"/>
        <v>42558.781180555554</v>
      </c>
      <c r="M1137" t="b">
        <v>0</v>
      </c>
      <c r="N1137">
        <v>1</v>
      </c>
      <c r="O1137" t="b">
        <v>0</v>
      </c>
      <c r="P1137" s="8" t="s">
        <v>8281</v>
      </c>
      <c r="Q1137" s="13" t="str">
        <f t="shared" si="122"/>
        <v>games</v>
      </c>
      <c r="R1137" s="13" t="str">
        <f t="shared" si="128"/>
        <v>mobile games</v>
      </c>
      <c r="S1137" s="6">
        <f t="shared" si="125"/>
        <v>20</v>
      </c>
      <c r="T1137" s="10">
        <f t="shared" si="126"/>
        <v>50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1">
        <f t="shared" si="123"/>
        <v>42357.46329861111</v>
      </c>
      <c r="L1138" s="11">
        <f t="shared" si="124"/>
        <v>42327.46329861111</v>
      </c>
      <c r="M1138" t="b">
        <v>0</v>
      </c>
      <c r="N1138">
        <v>6</v>
      </c>
      <c r="O1138" t="b">
        <v>0</v>
      </c>
      <c r="P1138" s="8" t="s">
        <v>8281</v>
      </c>
      <c r="Q1138" s="13" t="str">
        <f t="shared" si="122"/>
        <v>games</v>
      </c>
      <c r="R1138" s="13" t="str">
        <f t="shared" si="128"/>
        <v>mobile games</v>
      </c>
      <c r="S1138" s="6">
        <f t="shared" si="125"/>
        <v>15.518518518518519</v>
      </c>
      <c r="T1138" s="10">
        <f t="shared" si="126"/>
        <v>45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1">
        <f t="shared" si="123"/>
        <v>42483.611354166664</v>
      </c>
      <c r="L1139" s="11">
        <f t="shared" si="124"/>
        <v>42453.611354166664</v>
      </c>
      <c r="M1139" t="b">
        <v>0</v>
      </c>
      <c r="N1139">
        <v>39</v>
      </c>
      <c r="O1139" t="b">
        <v>0</v>
      </c>
      <c r="P1139" s="8" t="s">
        <v>8281</v>
      </c>
      <c r="Q1139" s="13" t="str">
        <f t="shared" si="122"/>
        <v>games</v>
      </c>
      <c r="R1139" s="13" t="str">
        <f t="shared" si="128"/>
        <v>mobile games</v>
      </c>
      <c r="S1139" s="6">
        <f t="shared" si="125"/>
        <v>2.5316455696202533</v>
      </c>
      <c r="T1139" s="10">
        <f t="shared" si="126"/>
        <v>253.2051282051282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1">
        <f t="shared" si="123"/>
        <v>42756.698275462964</v>
      </c>
      <c r="L1140" s="11">
        <f t="shared" si="124"/>
        <v>42736.698275462964</v>
      </c>
      <c r="M1140" t="b">
        <v>0</v>
      </c>
      <c r="N1140">
        <v>4</v>
      </c>
      <c r="O1140" t="b">
        <v>0</v>
      </c>
      <c r="P1140" s="8" t="s">
        <v>8281</v>
      </c>
      <c r="Q1140" s="13" t="str">
        <f t="shared" si="122"/>
        <v>games</v>
      </c>
      <c r="R1140" s="13" t="str">
        <f t="shared" si="128"/>
        <v>mobile games</v>
      </c>
      <c r="S1140" s="6">
        <f t="shared" si="125"/>
        <v>280</v>
      </c>
      <c r="T1140" s="10">
        <f t="shared" si="126"/>
        <v>31.25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1">
        <f t="shared" si="123"/>
        <v>42005.139189814814</v>
      </c>
      <c r="L1141" s="11">
        <f t="shared" si="124"/>
        <v>41975.139189814814</v>
      </c>
      <c r="M1141" t="b">
        <v>0</v>
      </c>
      <c r="N1141">
        <v>1</v>
      </c>
      <c r="O1141" t="b">
        <v>0</v>
      </c>
      <c r="P1141" s="8" t="s">
        <v>8281</v>
      </c>
      <c r="Q1141" s="13" t="str">
        <f t="shared" si="122"/>
        <v>games</v>
      </c>
      <c r="R1141" s="13" t="str">
        <f t="shared" si="128"/>
        <v>mobile games</v>
      </c>
      <c r="S1141" s="6">
        <f t="shared" si="125"/>
        <v>1600</v>
      </c>
      <c r="T1141" s="10">
        <f t="shared" si="126"/>
        <v>5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1">
        <f t="shared" si="123"/>
        <v>42222.253715277773</v>
      </c>
      <c r="L1142" s="11">
        <f t="shared" si="124"/>
        <v>42192.253715277773</v>
      </c>
      <c r="M1142" t="b">
        <v>0</v>
      </c>
      <c r="N1142">
        <v>0</v>
      </c>
      <c r="O1142" t="b">
        <v>0</v>
      </c>
      <c r="P1142" s="8" t="s">
        <v>8281</v>
      </c>
      <c r="Q1142" s="13" t="str">
        <f t="shared" si="122"/>
        <v>games</v>
      </c>
      <c r="R1142" s="13" t="str">
        <f t="shared" si="128"/>
        <v>mobile games</v>
      </c>
      <c r="S1142" s="6" t="str">
        <f t="shared" si="125"/>
        <v>N/A</v>
      </c>
      <c r="T1142" s="10" t="str">
        <f t="shared" si="126"/>
        <v>N/A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1">
        <f t="shared" si="123"/>
        <v>42194.491319444445</v>
      </c>
      <c r="L1143" s="11">
        <f t="shared" si="124"/>
        <v>42164.491319444445</v>
      </c>
      <c r="M1143" t="b">
        <v>0</v>
      </c>
      <c r="N1143">
        <v>0</v>
      </c>
      <c r="O1143" t="b">
        <v>0</v>
      </c>
      <c r="P1143" s="8" t="s">
        <v>8281</v>
      </c>
      <c r="Q1143" s="13" t="str">
        <f t="shared" si="122"/>
        <v>games</v>
      </c>
      <c r="R1143" s="13" t="str">
        <f t="shared" si="128"/>
        <v>mobile games</v>
      </c>
      <c r="S1143" s="6" t="str">
        <f t="shared" si="125"/>
        <v>N/A</v>
      </c>
      <c r="T1143" s="10" t="str">
        <f t="shared" si="126"/>
        <v>N/A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1">
        <f t="shared" si="123"/>
        <v>42051.797766203701</v>
      </c>
      <c r="L1144" s="11">
        <f t="shared" si="124"/>
        <v>42021.797766203701</v>
      </c>
      <c r="M1144" t="b">
        <v>0</v>
      </c>
      <c r="N1144">
        <v>0</v>
      </c>
      <c r="O1144" t="b">
        <v>0</v>
      </c>
      <c r="P1144" s="8" t="s">
        <v>8281</v>
      </c>
      <c r="Q1144" s="13" t="str">
        <f t="shared" si="122"/>
        <v>games</v>
      </c>
      <c r="R1144" s="13" t="str">
        <f t="shared" si="128"/>
        <v>mobile games</v>
      </c>
      <c r="S1144" s="6" t="str">
        <f t="shared" si="125"/>
        <v>N/A</v>
      </c>
      <c r="T1144" s="10" t="str">
        <f t="shared" si="126"/>
        <v>N/A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1">
        <f t="shared" si="123"/>
        <v>42354.985254629624</v>
      </c>
      <c r="L1145" s="11">
        <f t="shared" si="124"/>
        <v>42324.985254629624</v>
      </c>
      <c r="M1145" t="b">
        <v>0</v>
      </c>
      <c r="N1145">
        <v>8</v>
      </c>
      <c r="O1145" t="b">
        <v>0</v>
      </c>
      <c r="P1145" s="8" t="s">
        <v>8281</v>
      </c>
      <c r="Q1145" s="13" t="str">
        <f t="shared" si="122"/>
        <v>games</v>
      </c>
      <c r="R1145" s="13" t="str">
        <f t="shared" si="128"/>
        <v>mobile games</v>
      </c>
      <c r="S1145" s="6">
        <f t="shared" si="125"/>
        <v>241.93548387096774</v>
      </c>
      <c r="T1145" s="10">
        <f t="shared" si="126"/>
        <v>23.25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1">
        <f t="shared" si="123"/>
        <v>42122.973611111105</v>
      </c>
      <c r="L1146" s="11">
        <f t="shared" si="124"/>
        <v>42092.973611111105</v>
      </c>
      <c r="M1146" t="b">
        <v>0</v>
      </c>
      <c r="N1146">
        <v>0</v>
      </c>
      <c r="O1146" t="b">
        <v>0</v>
      </c>
      <c r="P1146" s="8" t="s">
        <v>8282</v>
      </c>
      <c r="Q1146" s="13" t="str">
        <f t="shared" si="122"/>
        <v>food</v>
      </c>
      <c r="R1146" s="13" t="str">
        <f t="shared" ref="R1146:R1185" si="129">RIGHT(P1146,11)</f>
        <v>food trucks</v>
      </c>
      <c r="S1146" s="6" t="str">
        <f t="shared" si="125"/>
        <v>N/A</v>
      </c>
      <c r="T1146" s="10" t="str">
        <f t="shared" si="126"/>
        <v>N/A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1">
        <f t="shared" si="123"/>
        <v>41914.539259259254</v>
      </c>
      <c r="L1147" s="11">
        <f t="shared" si="124"/>
        <v>41854.539259259254</v>
      </c>
      <c r="M1147" t="b">
        <v>0</v>
      </c>
      <c r="N1147">
        <v>1</v>
      </c>
      <c r="O1147" t="b">
        <v>0</v>
      </c>
      <c r="P1147" s="8" t="s">
        <v>8282</v>
      </c>
      <c r="Q1147" s="13" t="str">
        <f t="shared" si="122"/>
        <v>food</v>
      </c>
      <c r="R1147" s="13" t="str">
        <f t="shared" si="129"/>
        <v>food trucks</v>
      </c>
      <c r="S1147" s="6">
        <f t="shared" si="125"/>
        <v>800</v>
      </c>
      <c r="T1147" s="10">
        <f t="shared" si="126"/>
        <v>100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1">
        <f t="shared" si="123"/>
        <v>41761.745057870365</v>
      </c>
      <c r="L1148" s="11">
        <f t="shared" si="124"/>
        <v>41723.745057870365</v>
      </c>
      <c r="M1148" t="b">
        <v>0</v>
      </c>
      <c r="N1148">
        <v>12</v>
      </c>
      <c r="O1148" t="b">
        <v>0</v>
      </c>
      <c r="P1148" s="8" t="s">
        <v>8282</v>
      </c>
      <c r="Q1148" s="13" t="str">
        <f t="shared" si="122"/>
        <v>food</v>
      </c>
      <c r="R1148" s="13" t="str">
        <f t="shared" si="129"/>
        <v>food trucks</v>
      </c>
      <c r="S1148" s="6">
        <f t="shared" si="125"/>
        <v>11.320754716981131</v>
      </c>
      <c r="T1148" s="10">
        <f t="shared" si="126"/>
        <v>44.166666666666664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1">
        <f t="shared" si="123"/>
        <v>41931.763692129629</v>
      </c>
      <c r="L1149" s="11">
        <f t="shared" si="124"/>
        <v>41871.763692129629</v>
      </c>
      <c r="M1149" t="b">
        <v>0</v>
      </c>
      <c r="N1149">
        <v>0</v>
      </c>
      <c r="O1149" t="b">
        <v>0</v>
      </c>
      <c r="P1149" s="8" t="s">
        <v>8282</v>
      </c>
      <c r="Q1149" s="13" t="str">
        <f t="shared" si="122"/>
        <v>food</v>
      </c>
      <c r="R1149" s="13" t="str">
        <f t="shared" si="129"/>
        <v>food trucks</v>
      </c>
      <c r="S1149" s="6" t="str">
        <f t="shared" si="125"/>
        <v>N/A</v>
      </c>
      <c r="T1149" s="10" t="str">
        <f t="shared" si="126"/>
        <v>N/A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1">
        <f t="shared" si="123"/>
        <v>42705.00440972222</v>
      </c>
      <c r="L1150" s="11">
        <f t="shared" si="124"/>
        <v>42674.962743055548</v>
      </c>
      <c r="M1150" t="b">
        <v>0</v>
      </c>
      <c r="N1150">
        <v>3</v>
      </c>
      <c r="O1150" t="b">
        <v>0</v>
      </c>
      <c r="P1150" s="8" t="s">
        <v>8282</v>
      </c>
      <c r="Q1150" s="13" t="str">
        <f t="shared" si="122"/>
        <v>food</v>
      </c>
      <c r="R1150" s="13" t="str">
        <f t="shared" si="129"/>
        <v>food trucks</v>
      </c>
      <c r="S1150" s="6">
        <f t="shared" si="125"/>
        <v>205.47945205479451</v>
      </c>
      <c r="T1150" s="10">
        <f t="shared" si="126"/>
        <v>24.333333333333332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1">
        <f t="shared" si="123"/>
        <v>42537.501921296294</v>
      </c>
      <c r="L1151" s="11">
        <f t="shared" si="124"/>
        <v>42507.501921296294</v>
      </c>
      <c r="M1151" t="b">
        <v>0</v>
      </c>
      <c r="N1151">
        <v>2</v>
      </c>
      <c r="O1151" t="b">
        <v>0</v>
      </c>
      <c r="P1151" s="8" t="s">
        <v>8282</v>
      </c>
      <c r="Q1151" s="13" t="str">
        <f t="shared" si="122"/>
        <v>food</v>
      </c>
      <c r="R1151" s="13" t="str">
        <f t="shared" si="129"/>
        <v>food trucks</v>
      </c>
      <c r="S1151" s="6">
        <f t="shared" si="125"/>
        <v>666.66666666666663</v>
      </c>
      <c r="T1151" s="10">
        <f t="shared" si="126"/>
        <v>37.5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1">
        <f t="shared" si="123"/>
        <v>42377.74623842592</v>
      </c>
      <c r="L1152" s="11">
        <f t="shared" si="124"/>
        <v>42317.74623842592</v>
      </c>
      <c r="M1152" t="b">
        <v>0</v>
      </c>
      <c r="N1152">
        <v>6</v>
      </c>
      <c r="O1152" t="b">
        <v>0</v>
      </c>
      <c r="P1152" s="8" t="s">
        <v>8282</v>
      </c>
      <c r="Q1152" s="13" t="str">
        <f t="shared" si="122"/>
        <v>food</v>
      </c>
      <c r="R1152" s="13" t="str">
        <f t="shared" si="129"/>
        <v>food trucks</v>
      </c>
      <c r="S1152" s="6">
        <f t="shared" si="125"/>
        <v>9.9206349206349209</v>
      </c>
      <c r="T1152" s="10">
        <f t="shared" si="126"/>
        <v>42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1">
        <f t="shared" si="123"/>
        <v>42253.894247685188</v>
      </c>
      <c r="L1153" s="11">
        <f t="shared" si="124"/>
        <v>42223.894247685188</v>
      </c>
      <c r="M1153" t="b">
        <v>0</v>
      </c>
      <c r="N1153">
        <v>0</v>
      </c>
      <c r="O1153" t="b">
        <v>0</v>
      </c>
      <c r="P1153" s="8" t="s">
        <v>8282</v>
      </c>
      <c r="Q1153" s="13" t="str">
        <f t="shared" si="122"/>
        <v>food</v>
      </c>
      <c r="R1153" s="13" t="str">
        <f t="shared" si="129"/>
        <v>food trucks</v>
      </c>
      <c r="S1153" s="6" t="str">
        <f t="shared" si="125"/>
        <v>N/A</v>
      </c>
      <c r="T1153" s="10" t="str">
        <f t="shared" si="126"/>
        <v>N/A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1">
        <f t="shared" si="123"/>
        <v>42139.501296296294</v>
      </c>
      <c r="L1154" s="11">
        <f t="shared" si="124"/>
        <v>42109.501296296294</v>
      </c>
      <c r="M1154" t="b">
        <v>0</v>
      </c>
      <c r="N1154">
        <v>15</v>
      </c>
      <c r="O1154" t="b">
        <v>0</v>
      </c>
      <c r="P1154" s="8" t="s">
        <v>8282</v>
      </c>
      <c r="Q1154" s="13" t="str">
        <f t="shared" si="122"/>
        <v>food</v>
      </c>
      <c r="R1154" s="13" t="str">
        <f t="shared" si="129"/>
        <v>food trucks</v>
      </c>
      <c r="S1154" s="6">
        <f t="shared" si="125"/>
        <v>17.563117453347971</v>
      </c>
      <c r="T1154" s="10">
        <f t="shared" si="126"/>
        <v>60.733333333333334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1">
        <f t="shared" si="123"/>
        <v>42173.505844907406</v>
      </c>
      <c r="L1155" s="11">
        <f t="shared" si="124"/>
        <v>42143.505844907406</v>
      </c>
      <c r="M1155" t="b">
        <v>0</v>
      </c>
      <c r="N1155">
        <v>1</v>
      </c>
      <c r="O1155" t="b">
        <v>0</v>
      </c>
      <c r="P1155" s="8" t="s">
        <v>8282</v>
      </c>
      <c r="Q1155" s="13" t="str">
        <f t="shared" ref="Q1155:Q1218" si="130">LEFT(P1155, SEARCH("/", P1155)-1)</f>
        <v>food</v>
      </c>
      <c r="R1155" s="13" t="str">
        <f t="shared" si="129"/>
        <v>food trucks</v>
      </c>
      <c r="S1155" s="6">
        <f t="shared" si="125"/>
        <v>160</v>
      </c>
      <c r="T1155" s="10">
        <f t="shared" si="126"/>
        <v>50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1">
        <f t="shared" si="123"/>
        <v>42252.900532407402</v>
      </c>
      <c r="L1156" s="11">
        <f t="shared" si="124"/>
        <v>42222.900532407402</v>
      </c>
      <c r="M1156" t="b">
        <v>0</v>
      </c>
      <c r="N1156">
        <v>3</v>
      </c>
      <c r="O1156" t="b">
        <v>0</v>
      </c>
      <c r="P1156" s="8" t="s">
        <v>8282</v>
      </c>
      <c r="Q1156" s="13" t="str">
        <f t="shared" si="130"/>
        <v>food</v>
      </c>
      <c r="R1156" s="13" t="str">
        <f t="shared" si="129"/>
        <v>food trucks</v>
      </c>
      <c r="S1156" s="6">
        <f t="shared" si="125"/>
        <v>15.384615384615385</v>
      </c>
      <c r="T1156" s="10">
        <f t="shared" si="126"/>
        <v>108.33333333333333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1">
        <f t="shared" si="123"/>
        <v>41865.555648148147</v>
      </c>
      <c r="L1157" s="11">
        <f t="shared" si="124"/>
        <v>41835.555648148147</v>
      </c>
      <c r="M1157" t="b">
        <v>0</v>
      </c>
      <c r="N1157">
        <v>8</v>
      </c>
      <c r="O1157" t="b">
        <v>0</v>
      </c>
      <c r="P1157" s="8" t="s">
        <v>8282</v>
      </c>
      <c r="Q1157" s="13" t="str">
        <f t="shared" si="130"/>
        <v>food</v>
      </c>
      <c r="R1157" s="13" t="str">
        <f t="shared" si="129"/>
        <v>food trucks</v>
      </c>
      <c r="S1157" s="6">
        <f t="shared" si="125"/>
        <v>132.97872340425531</v>
      </c>
      <c r="T1157" s="10">
        <f t="shared" si="126"/>
        <v>23.5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1">
        <f t="shared" si="123"/>
        <v>42058.862986111104</v>
      </c>
      <c r="L1158" s="11">
        <f t="shared" si="124"/>
        <v>42028.862986111104</v>
      </c>
      <c r="M1158" t="b">
        <v>0</v>
      </c>
      <c r="N1158">
        <v>0</v>
      </c>
      <c r="O1158" t="b">
        <v>0</v>
      </c>
      <c r="P1158" s="8" t="s">
        <v>8282</v>
      </c>
      <c r="Q1158" s="13" t="str">
        <f t="shared" si="130"/>
        <v>food</v>
      </c>
      <c r="R1158" s="13" t="str">
        <f t="shared" si="129"/>
        <v>food trucks</v>
      </c>
      <c r="S1158" s="6" t="str">
        <f t="shared" si="125"/>
        <v>N/A</v>
      </c>
      <c r="T1158" s="10" t="str">
        <f t="shared" si="126"/>
        <v>N/A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1">
        <f t="shared" si="123"/>
        <v>41978.46157407407</v>
      </c>
      <c r="L1159" s="11">
        <f t="shared" si="124"/>
        <v>41918.419907407406</v>
      </c>
      <c r="M1159" t="b">
        <v>0</v>
      </c>
      <c r="N1159">
        <v>3</v>
      </c>
      <c r="O1159" t="b">
        <v>0</v>
      </c>
      <c r="P1159" s="8" t="s">
        <v>8282</v>
      </c>
      <c r="Q1159" s="13" t="str">
        <f t="shared" si="130"/>
        <v>food</v>
      </c>
      <c r="R1159" s="13" t="str">
        <f t="shared" si="129"/>
        <v>food trucks</v>
      </c>
      <c r="S1159" s="6">
        <f t="shared" si="125"/>
        <v>66.225165562913901</v>
      </c>
      <c r="T1159" s="10">
        <f t="shared" si="126"/>
        <v>50.333333333333336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1">
        <f t="shared" si="123"/>
        <v>41981.883425925924</v>
      </c>
      <c r="L1160" s="11">
        <f t="shared" si="124"/>
        <v>41951.883425925924</v>
      </c>
      <c r="M1160" t="b">
        <v>0</v>
      </c>
      <c r="N1160">
        <v>3</v>
      </c>
      <c r="O1160" t="b">
        <v>0</v>
      </c>
      <c r="P1160" s="8" t="s">
        <v>8282</v>
      </c>
      <c r="Q1160" s="13" t="str">
        <f t="shared" si="130"/>
        <v>food</v>
      </c>
      <c r="R1160" s="13" t="str">
        <f t="shared" si="129"/>
        <v>food trucks</v>
      </c>
      <c r="S1160" s="6">
        <f t="shared" si="125"/>
        <v>214.28571428571428</v>
      </c>
      <c r="T1160" s="10">
        <f t="shared" si="126"/>
        <v>11.666666666666666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1">
        <f t="shared" si="123"/>
        <v>42185.447916666664</v>
      </c>
      <c r="L1161" s="11">
        <f t="shared" si="124"/>
        <v>42154.518113425926</v>
      </c>
      <c r="M1161" t="b">
        <v>0</v>
      </c>
      <c r="N1161">
        <v>0</v>
      </c>
      <c r="O1161" t="b">
        <v>0</v>
      </c>
      <c r="P1161" s="8" t="s">
        <v>8282</v>
      </c>
      <c r="Q1161" s="13" t="str">
        <f t="shared" si="130"/>
        <v>food</v>
      </c>
      <c r="R1161" s="13" t="str">
        <f t="shared" si="129"/>
        <v>food trucks</v>
      </c>
      <c r="S1161" s="6" t="str">
        <f t="shared" si="125"/>
        <v>N/A</v>
      </c>
      <c r="T1161" s="10" t="str">
        <f t="shared" si="126"/>
        <v>N/A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1">
        <f t="shared" ref="K1162:K1225" si="131">(I1162/86400)+25569+(-5/24)</f>
        <v>42090.904930555553</v>
      </c>
      <c r="L1162" s="11">
        <f t="shared" ref="L1162:L1225" si="132">(J1162/86400)+25569+(-5/24)</f>
        <v>42060.946597222217</v>
      </c>
      <c r="M1162" t="b">
        <v>0</v>
      </c>
      <c r="N1162">
        <v>19</v>
      </c>
      <c r="O1162" t="b">
        <v>0</v>
      </c>
      <c r="P1162" s="8" t="s">
        <v>8282</v>
      </c>
      <c r="Q1162" s="13" t="str">
        <f t="shared" si="130"/>
        <v>food</v>
      </c>
      <c r="R1162" s="13" t="str">
        <f t="shared" si="129"/>
        <v>food trucks</v>
      </c>
      <c r="S1162" s="6">
        <f t="shared" ref="S1162:S1225" si="133">IFERROR(D1162/E1162,"N/A")</f>
        <v>25.974025974025974</v>
      </c>
      <c r="T1162" s="10">
        <f t="shared" ref="T1162:T1225" si="134">IFERROR(E1162/N1162,"N/A")</f>
        <v>60.789473684210527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1">
        <f t="shared" si="131"/>
        <v>42143.421168981477</v>
      </c>
      <c r="L1163" s="11">
        <f t="shared" si="132"/>
        <v>42122.421168981477</v>
      </c>
      <c r="M1163" t="b">
        <v>0</v>
      </c>
      <c r="N1163">
        <v>0</v>
      </c>
      <c r="O1163" t="b">
        <v>0</v>
      </c>
      <c r="P1163" s="8" t="s">
        <v>8282</v>
      </c>
      <c r="Q1163" s="13" t="str">
        <f t="shared" si="130"/>
        <v>food</v>
      </c>
      <c r="R1163" s="13" t="str">
        <f t="shared" si="129"/>
        <v>food trucks</v>
      </c>
      <c r="S1163" s="6" t="str">
        <f t="shared" si="133"/>
        <v>N/A</v>
      </c>
      <c r="T1163" s="10" t="str">
        <f t="shared" si="134"/>
        <v>N/A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1">
        <f t="shared" si="131"/>
        <v>41907.475277777776</v>
      </c>
      <c r="L1164" s="11">
        <f t="shared" si="132"/>
        <v>41876.475277777776</v>
      </c>
      <c r="M1164" t="b">
        <v>0</v>
      </c>
      <c r="N1164">
        <v>2</v>
      </c>
      <c r="O1164" t="b">
        <v>0</v>
      </c>
      <c r="P1164" s="8" t="s">
        <v>8282</v>
      </c>
      <c r="Q1164" s="13" t="str">
        <f t="shared" si="130"/>
        <v>food</v>
      </c>
      <c r="R1164" s="13" t="str">
        <f t="shared" si="129"/>
        <v>food trucks</v>
      </c>
      <c r="S1164" s="6">
        <f t="shared" si="133"/>
        <v>1714.2857142857142</v>
      </c>
      <c r="T1164" s="10">
        <f t="shared" si="134"/>
        <v>17.5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1">
        <f t="shared" si="131"/>
        <v>41860.515277777777</v>
      </c>
      <c r="L1165" s="11">
        <f t="shared" si="132"/>
        <v>41830.515277777777</v>
      </c>
      <c r="M1165" t="b">
        <v>0</v>
      </c>
      <c r="N1165">
        <v>0</v>
      </c>
      <c r="O1165" t="b">
        <v>0</v>
      </c>
      <c r="P1165" s="8" t="s">
        <v>8282</v>
      </c>
      <c r="Q1165" s="13" t="str">
        <f t="shared" si="130"/>
        <v>food</v>
      </c>
      <c r="R1165" s="13" t="str">
        <f t="shared" si="129"/>
        <v>food trucks</v>
      </c>
      <c r="S1165" s="6" t="str">
        <f t="shared" si="133"/>
        <v>N/A</v>
      </c>
      <c r="T1165" s="10" t="str">
        <f t="shared" si="134"/>
        <v>N/A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1">
        <f t="shared" si="131"/>
        <v>42539.51599537037</v>
      </c>
      <c r="L1166" s="11">
        <f t="shared" si="132"/>
        <v>42509.51599537037</v>
      </c>
      <c r="M1166" t="b">
        <v>0</v>
      </c>
      <c r="N1166">
        <v>0</v>
      </c>
      <c r="O1166" t="b">
        <v>0</v>
      </c>
      <c r="P1166" s="8" t="s">
        <v>8282</v>
      </c>
      <c r="Q1166" s="13" t="str">
        <f t="shared" si="130"/>
        <v>food</v>
      </c>
      <c r="R1166" s="13" t="str">
        <f t="shared" si="129"/>
        <v>food trucks</v>
      </c>
      <c r="S1166" s="6" t="str">
        <f t="shared" si="133"/>
        <v>N/A</v>
      </c>
      <c r="T1166" s="10" t="str">
        <f t="shared" si="134"/>
        <v>N/A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1">
        <f t="shared" si="131"/>
        <v>41826.00613425926</v>
      </c>
      <c r="L1167" s="11">
        <f t="shared" si="132"/>
        <v>41792.00613425926</v>
      </c>
      <c r="M1167" t="b">
        <v>0</v>
      </c>
      <c r="N1167">
        <v>25</v>
      </c>
      <c r="O1167" t="b">
        <v>0</v>
      </c>
      <c r="P1167" s="8" t="s">
        <v>8282</v>
      </c>
      <c r="Q1167" s="13" t="str">
        <f t="shared" si="130"/>
        <v>food</v>
      </c>
      <c r="R1167" s="13" t="str">
        <f t="shared" si="129"/>
        <v>food trucks</v>
      </c>
      <c r="S1167" s="6">
        <f t="shared" si="133"/>
        <v>4.8297512678097076</v>
      </c>
      <c r="T1167" s="10">
        <f t="shared" si="134"/>
        <v>82.82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1">
        <f t="shared" si="131"/>
        <v>42180.958333333336</v>
      </c>
      <c r="L1168" s="11">
        <f t="shared" si="132"/>
        <v>42150.277106481481</v>
      </c>
      <c r="M1168" t="b">
        <v>0</v>
      </c>
      <c r="N1168">
        <v>8</v>
      </c>
      <c r="O1168" t="b">
        <v>0</v>
      </c>
      <c r="P1168" s="8" t="s">
        <v>8282</v>
      </c>
      <c r="Q1168" s="13" t="str">
        <f t="shared" si="130"/>
        <v>food</v>
      </c>
      <c r="R1168" s="13" t="str">
        <f t="shared" si="129"/>
        <v>food trucks</v>
      </c>
      <c r="S1168" s="6">
        <f t="shared" si="133"/>
        <v>5.2246603970741905</v>
      </c>
      <c r="T1168" s="10">
        <f t="shared" si="134"/>
        <v>358.875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1">
        <f t="shared" si="131"/>
        <v>41894.526562499996</v>
      </c>
      <c r="L1169" s="11">
        <f t="shared" si="132"/>
        <v>41863.526562499996</v>
      </c>
      <c r="M1169" t="b">
        <v>0</v>
      </c>
      <c r="N1169">
        <v>16</v>
      </c>
      <c r="O1169" t="b">
        <v>0</v>
      </c>
      <c r="P1169" s="8" t="s">
        <v>8282</v>
      </c>
      <c r="Q1169" s="13" t="str">
        <f t="shared" si="130"/>
        <v>food</v>
      </c>
      <c r="R1169" s="13" t="str">
        <f t="shared" si="129"/>
        <v>food trucks</v>
      </c>
      <c r="S1169" s="6">
        <f t="shared" si="133"/>
        <v>61.287027579162412</v>
      </c>
      <c r="T1169" s="10">
        <f t="shared" si="134"/>
        <v>61.1875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1">
        <f t="shared" si="131"/>
        <v>42634.845659722218</v>
      </c>
      <c r="L1170" s="11">
        <f t="shared" si="132"/>
        <v>42604.845659722218</v>
      </c>
      <c r="M1170" t="b">
        <v>0</v>
      </c>
      <c r="N1170">
        <v>3</v>
      </c>
      <c r="O1170" t="b">
        <v>0</v>
      </c>
      <c r="P1170" s="8" t="s">
        <v>8282</v>
      </c>
      <c r="Q1170" s="13" t="str">
        <f t="shared" si="130"/>
        <v>food</v>
      </c>
      <c r="R1170" s="13" t="str">
        <f t="shared" si="129"/>
        <v>food trucks</v>
      </c>
      <c r="S1170" s="6">
        <f t="shared" si="133"/>
        <v>17.647058823529413</v>
      </c>
      <c r="T1170" s="10">
        <f t="shared" si="134"/>
        <v>340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1">
        <f t="shared" si="131"/>
        <v>42057.145405092589</v>
      </c>
      <c r="L1171" s="11">
        <f t="shared" si="132"/>
        <v>42027.145405092589</v>
      </c>
      <c r="M1171" t="b">
        <v>0</v>
      </c>
      <c r="N1171">
        <v>3</v>
      </c>
      <c r="O1171" t="b">
        <v>0</v>
      </c>
      <c r="P1171" s="8" t="s">
        <v>8282</v>
      </c>
      <c r="Q1171" s="13" t="str">
        <f t="shared" si="130"/>
        <v>food</v>
      </c>
      <c r="R1171" s="13" t="str">
        <f t="shared" si="129"/>
        <v>food trucks</v>
      </c>
      <c r="S1171" s="6">
        <f t="shared" si="133"/>
        <v>588.23529411764707</v>
      </c>
      <c r="T1171" s="10">
        <f t="shared" si="134"/>
        <v>5.666666666666667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1">
        <f t="shared" si="131"/>
        <v>42154.684849537036</v>
      </c>
      <c r="L1172" s="11">
        <f t="shared" si="132"/>
        <v>42124.684849537036</v>
      </c>
      <c r="M1172" t="b">
        <v>0</v>
      </c>
      <c r="N1172">
        <v>2</v>
      </c>
      <c r="O1172" t="b">
        <v>0</v>
      </c>
      <c r="P1172" s="8" t="s">
        <v>8282</v>
      </c>
      <c r="Q1172" s="13" t="str">
        <f t="shared" si="130"/>
        <v>food</v>
      </c>
      <c r="R1172" s="13" t="str">
        <f t="shared" si="129"/>
        <v>food trucks</v>
      </c>
      <c r="S1172" s="6">
        <f t="shared" si="133"/>
        <v>250</v>
      </c>
      <c r="T1172" s="10">
        <f t="shared" si="134"/>
        <v>50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1">
        <f t="shared" si="131"/>
        <v>41956.638043981475</v>
      </c>
      <c r="L1173" s="11">
        <f t="shared" si="132"/>
        <v>41938.596377314811</v>
      </c>
      <c r="M1173" t="b">
        <v>0</v>
      </c>
      <c r="N1173">
        <v>1</v>
      </c>
      <c r="O1173" t="b">
        <v>0</v>
      </c>
      <c r="P1173" s="8" t="s">
        <v>8282</v>
      </c>
      <c r="Q1173" s="13" t="str">
        <f t="shared" si="130"/>
        <v>food</v>
      </c>
      <c r="R1173" s="13" t="str">
        <f t="shared" si="129"/>
        <v>food trucks</v>
      </c>
      <c r="S1173" s="6">
        <f t="shared" si="133"/>
        <v>1000</v>
      </c>
      <c r="T1173" s="10">
        <f t="shared" si="134"/>
        <v>25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1">
        <f t="shared" si="131"/>
        <v>41871.473981481475</v>
      </c>
      <c r="L1174" s="11">
        <f t="shared" si="132"/>
        <v>41841.473981481475</v>
      </c>
      <c r="M1174" t="b">
        <v>0</v>
      </c>
      <c r="N1174">
        <v>0</v>
      </c>
      <c r="O1174" t="b">
        <v>0</v>
      </c>
      <c r="P1174" s="8" t="s">
        <v>8282</v>
      </c>
      <c r="Q1174" s="13" t="str">
        <f t="shared" si="130"/>
        <v>food</v>
      </c>
      <c r="R1174" s="13" t="str">
        <f t="shared" si="129"/>
        <v>food trucks</v>
      </c>
      <c r="S1174" s="6" t="str">
        <f t="shared" si="133"/>
        <v>N/A</v>
      </c>
      <c r="T1174" s="10" t="str">
        <f t="shared" si="134"/>
        <v>N/A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1">
        <f t="shared" si="131"/>
        <v>42218.97751157407</v>
      </c>
      <c r="L1175" s="11">
        <f t="shared" si="132"/>
        <v>42183.97751157407</v>
      </c>
      <c r="M1175" t="b">
        <v>0</v>
      </c>
      <c r="N1175">
        <v>1</v>
      </c>
      <c r="O1175" t="b">
        <v>0</v>
      </c>
      <c r="P1175" s="8" t="s">
        <v>8282</v>
      </c>
      <c r="Q1175" s="13" t="str">
        <f t="shared" si="130"/>
        <v>food</v>
      </c>
      <c r="R1175" s="13" t="str">
        <f t="shared" si="129"/>
        <v>food trucks</v>
      </c>
      <c r="S1175" s="6">
        <f t="shared" si="133"/>
        <v>4166.666666666667</v>
      </c>
      <c r="T1175" s="10">
        <f t="shared" si="134"/>
        <v>30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1">
        <f t="shared" si="131"/>
        <v>42498.633414351854</v>
      </c>
      <c r="L1176" s="11">
        <f t="shared" si="132"/>
        <v>42468.633414351854</v>
      </c>
      <c r="M1176" t="b">
        <v>0</v>
      </c>
      <c r="N1176">
        <v>19</v>
      </c>
      <c r="O1176" t="b">
        <v>0</v>
      </c>
      <c r="P1176" s="8" t="s">
        <v>8282</v>
      </c>
      <c r="Q1176" s="13" t="str">
        <f t="shared" si="130"/>
        <v>food</v>
      </c>
      <c r="R1176" s="13" t="str">
        <f t="shared" si="129"/>
        <v>food trucks</v>
      </c>
      <c r="S1176" s="6">
        <f t="shared" si="133"/>
        <v>16.930022573363431</v>
      </c>
      <c r="T1176" s="10">
        <f t="shared" si="134"/>
        <v>46.631578947368418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1">
        <f t="shared" si="131"/>
        <v>42200.520127314812</v>
      </c>
      <c r="L1177" s="11">
        <f t="shared" si="132"/>
        <v>42170.520127314812</v>
      </c>
      <c r="M1177" t="b">
        <v>0</v>
      </c>
      <c r="N1177">
        <v>9</v>
      </c>
      <c r="O1177" t="b">
        <v>0</v>
      </c>
      <c r="P1177" s="8" t="s">
        <v>8282</v>
      </c>
      <c r="Q1177" s="13" t="str">
        <f t="shared" si="130"/>
        <v>food</v>
      </c>
      <c r="R1177" s="13" t="str">
        <f t="shared" si="129"/>
        <v>food trucks</v>
      </c>
      <c r="S1177" s="6">
        <f t="shared" si="133"/>
        <v>34.188034188034187</v>
      </c>
      <c r="T1177" s="10">
        <f t="shared" si="134"/>
        <v>65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1">
        <f t="shared" si="131"/>
        <v>42800.333333333336</v>
      </c>
      <c r="L1178" s="11">
        <f t="shared" si="132"/>
        <v>42745.811319444438</v>
      </c>
      <c r="M1178" t="b">
        <v>0</v>
      </c>
      <c r="N1178">
        <v>1</v>
      </c>
      <c r="O1178" t="b">
        <v>0</v>
      </c>
      <c r="P1178" s="8" t="s">
        <v>8282</v>
      </c>
      <c r="Q1178" s="13" t="str">
        <f t="shared" si="130"/>
        <v>food</v>
      </c>
      <c r="R1178" s="13" t="str">
        <f t="shared" si="129"/>
        <v>food trucks</v>
      </c>
      <c r="S1178" s="6">
        <f t="shared" si="133"/>
        <v>17500</v>
      </c>
      <c r="T1178" s="10">
        <f t="shared" si="134"/>
        <v>10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1">
        <f t="shared" si="131"/>
        <v>41927.452499999999</v>
      </c>
      <c r="L1179" s="11">
        <f t="shared" si="132"/>
        <v>41897.452499999999</v>
      </c>
      <c r="M1179" t="b">
        <v>0</v>
      </c>
      <c r="N1179">
        <v>0</v>
      </c>
      <c r="O1179" t="b">
        <v>0</v>
      </c>
      <c r="P1179" s="8" t="s">
        <v>8282</v>
      </c>
      <c r="Q1179" s="13" t="str">
        <f t="shared" si="130"/>
        <v>food</v>
      </c>
      <c r="R1179" s="13" t="str">
        <f t="shared" si="129"/>
        <v>food trucks</v>
      </c>
      <c r="S1179" s="6" t="str">
        <f t="shared" si="133"/>
        <v>N/A</v>
      </c>
      <c r="T1179" s="10" t="str">
        <f t="shared" si="134"/>
        <v>N/A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1">
        <f t="shared" si="131"/>
        <v>41867.69736111111</v>
      </c>
      <c r="L1180" s="11">
        <f t="shared" si="132"/>
        <v>41837.69736111111</v>
      </c>
      <c r="M1180" t="b">
        <v>0</v>
      </c>
      <c r="N1180">
        <v>1</v>
      </c>
      <c r="O1180" t="b">
        <v>0</v>
      </c>
      <c r="P1180" s="8" t="s">
        <v>8282</v>
      </c>
      <c r="Q1180" s="13" t="str">
        <f t="shared" si="130"/>
        <v>food</v>
      </c>
      <c r="R1180" s="13" t="str">
        <f t="shared" si="129"/>
        <v>food trucks</v>
      </c>
      <c r="S1180" s="6">
        <f t="shared" si="133"/>
        <v>15000</v>
      </c>
      <c r="T1180" s="10">
        <f t="shared" si="134"/>
        <v>5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1">
        <f t="shared" si="131"/>
        <v>42305.511886574073</v>
      </c>
      <c r="L1181" s="11">
        <f t="shared" si="132"/>
        <v>42275.511886574073</v>
      </c>
      <c r="M1181" t="b">
        <v>0</v>
      </c>
      <c r="N1181">
        <v>5</v>
      </c>
      <c r="O1181" t="b">
        <v>0</v>
      </c>
      <c r="P1181" s="8" t="s">
        <v>8282</v>
      </c>
      <c r="Q1181" s="13" t="str">
        <f t="shared" si="130"/>
        <v>food</v>
      </c>
      <c r="R1181" s="13" t="str">
        <f t="shared" si="129"/>
        <v>food trucks</v>
      </c>
      <c r="S1181" s="6">
        <f t="shared" si="133"/>
        <v>18.75</v>
      </c>
      <c r="T1181" s="10">
        <f t="shared" si="134"/>
        <v>640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1">
        <f t="shared" si="131"/>
        <v>41818.598541666666</v>
      </c>
      <c r="L1182" s="11">
        <f t="shared" si="132"/>
        <v>41781.598541666666</v>
      </c>
      <c r="M1182" t="b">
        <v>0</v>
      </c>
      <c r="N1182">
        <v>85</v>
      </c>
      <c r="O1182" t="b">
        <v>0</v>
      </c>
      <c r="P1182" s="8" t="s">
        <v>8282</v>
      </c>
      <c r="Q1182" s="13" t="str">
        <f t="shared" si="130"/>
        <v>food</v>
      </c>
      <c r="R1182" s="13" t="str">
        <f t="shared" si="129"/>
        <v>food trucks</v>
      </c>
      <c r="S1182" s="6">
        <f t="shared" si="133"/>
        <v>8.5106382978723403</v>
      </c>
      <c r="T1182" s="10">
        <f t="shared" si="134"/>
        <v>69.117647058823536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1">
        <f t="shared" si="131"/>
        <v>42064.131030092591</v>
      </c>
      <c r="L1183" s="11">
        <f t="shared" si="132"/>
        <v>42034.131030092591</v>
      </c>
      <c r="M1183" t="b">
        <v>0</v>
      </c>
      <c r="N1183">
        <v>3</v>
      </c>
      <c r="O1183" t="b">
        <v>0</v>
      </c>
      <c r="P1183" s="8" t="s">
        <v>8282</v>
      </c>
      <c r="Q1183" s="13" t="str">
        <f t="shared" si="130"/>
        <v>food</v>
      </c>
      <c r="R1183" s="13" t="str">
        <f t="shared" si="129"/>
        <v>food trucks</v>
      </c>
      <c r="S1183" s="6">
        <f t="shared" si="133"/>
        <v>12500</v>
      </c>
      <c r="T1183" s="10">
        <f t="shared" si="134"/>
        <v>1.3333333333333333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1">
        <f t="shared" si="131"/>
        <v>42747.487499999996</v>
      </c>
      <c r="L1184" s="11">
        <f t="shared" si="132"/>
        <v>42728.619074074071</v>
      </c>
      <c r="M1184" t="b">
        <v>0</v>
      </c>
      <c r="N1184">
        <v>4</v>
      </c>
      <c r="O1184" t="b">
        <v>0</v>
      </c>
      <c r="P1184" s="8" t="s">
        <v>8282</v>
      </c>
      <c r="Q1184" s="13" t="str">
        <f t="shared" si="130"/>
        <v>food</v>
      </c>
      <c r="R1184" s="13" t="str">
        <f t="shared" si="129"/>
        <v>food trucks</v>
      </c>
      <c r="S1184" s="6">
        <f t="shared" si="133"/>
        <v>23.80952380952381</v>
      </c>
      <c r="T1184" s="10">
        <f t="shared" si="134"/>
        <v>10.5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1">
        <f t="shared" si="131"/>
        <v>42675.957638888889</v>
      </c>
      <c r="L1185" s="11">
        <f t="shared" si="132"/>
        <v>42656.653043981474</v>
      </c>
      <c r="M1185" t="b">
        <v>0</v>
      </c>
      <c r="N1185">
        <v>3</v>
      </c>
      <c r="O1185" t="b">
        <v>0</v>
      </c>
      <c r="P1185" s="8" t="s">
        <v>8282</v>
      </c>
      <c r="Q1185" s="13" t="str">
        <f t="shared" si="130"/>
        <v>food</v>
      </c>
      <c r="R1185" s="13" t="str">
        <f t="shared" si="129"/>
        <v>food trucks</v>
      </c>
      <c r="S1185" s="6">
        <f t="shared" si="133"/>
        <v>25</v>
      </c>
      <c r="T1185" s="10">
        <f t="shared" si="134"/>
        <v>33.333333333333336</v>
      </c>
    </row>
    <row r="1186" spans="1:20" ht="43.2" x14ac:dyDescent="0.3">
      <c r="A1186">
        <v>1020</v>
      </c>
      <c r="B1186" s="3" t="s">
        <v>1021</v>
      </c>
      <c r="C1186" s="3" t="s">
        <v>5130</v>
      </c>
      <c r="D1186">
        <v>1550</v>
      </c>
      <c r="E1186">
        <v>3186</v>
      </c>
      <c r="F1186" t="s">
        <v>8219</v>
      </c>
      <c r="G1186" t="s">
        <v>8229</v>
      </c>
      <c r="H1186" t="s">
        <v>8251</v>
      </c>
      <c r="I1186">
        <v>1433206020</v>
      </c>
      <c r="J1186">
        <v>1430617209</v>
      </c>
      <c r="K1186" s="11">
        <f t="shared" si="131"/>
        <v>42156.824305555558</v>
      </c>
      <c r="L1186" s="11">
        <f t="shared" si="132"/>
        <v>42126.861215277771</v>
      </c>
      <c r="M1186" t="b">
        <v>0</v>
      </c>
      <c r="N1186">
        <v>30</v>
      </c>
      <c r="O1186" t="b">
        <v>1</v>
      </c>
      <c r="P1186" s="8" t="s">
        <v>8278</v>
      </c>
      <c r="Q1186" s="13" t="str">
        <f t="shared" si="130"/>
        <v>music</v>
      </c>
      <c r="R1186" s="13" t="str">
        <f>RIGHT(P1186,16)</f>
        <v>electronic music</v>
      </c>
      <c r="S1186" s="6">
        <f t="shared" si="133"/>
        <v>0.48650345260514755</v>
      </c>
      <c r="T1186" s="10">
        <f t="shared" si="134"/>
        <v>106.2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1">
        <f t="shared" si="131"/>
        <v>42162.958333333336</v>
      </c>
      <c r="L1187" s="11">
        <f t="shared" si="132"/>
        <v>42130.656817129631</v>
      </c>
      <c r="M1187" t="b">
        <v>0</v>
      </c>
      <c r="N1187">
        <v>111</v>
      </c>
      <c r="O1187" t="b">
        <v>1</v>
      </c>
      <c r="P1187" s="8" t="s">
        <v>8283</v>
      </c>
      <c r="Q1187" s="13" t="str">
        <f t="shared" si="130"/>
        <v>photography</v>
      </c>
      <c r="R1187" s="13" t="str">
        <f t="shared" ref="R1187:R1226" si="135">RIGHT(P1187,10)</f>
        <v>photobooks</v>
      </c>
      <c r="S1187" s="6">
        <f t="shared" si="133"/>
        <v>0.9484066767830045</v>
      </c>
      <c r="T1187" s="10">
        <f t="shared" si="134"/>
        <v>118.73873873873873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1">
        <f t="shared" si="131"/>
        <v>42156.737499999996</v>
      </c>
      <c r="L1188" s="11">
        <f t="shared" si="132"/>
        <v>42123.655034722215</v>
      </c>
      <c r="M1188" t="b">
        <v>0</v>
      </c>
      <c r="N1188">
        <v>123</v>
      </c>
      <c r="O1188" t="b">
        <v>1</v>
      </c>
      <c r="P1188" s="8" t="s">
        <v>8283</v>
      </c>
      <c r="Q1188" s="13" t="str">
        <f t="shared" si="130"/>
        <v>photography</v>
      </c>
      <c r="R1188" s="13" t="str">
        <f t="shared" si="135"/>
        <v>photobooks</v>
      </c>
      <c r="S1188" s="6">
        <f t="shared" si="133"/>
        <v>0.93691442848219864</v>
      </c>
      <c r="T1188" s="10">
        <f t="shared" si="134"/>
        <v>65.081300813008127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1">
        <f t="shared" si="131"/>
        <v>42141.541666666664</v>
      </c>
      <c r="L1189" s="11">
        <f t="shared" si="132"/>
        <v>42109.686608796292</v>
      </c>
      <c r="M1189" t="b">
        <v>0</v>
      </c>
      <c r="N1189">
        <v>70</v>
      </c>
      <c r="O1189" t="b">
        <v>1</v>
      </c>
      <c r="P1189" s="8" t="s">
        <v>8283</v>
      </c>
      <c r="Q1189" s="13" t="str">
        <f t="shared" si="130"/>
        <v>photography</v>
      </c>
      <c r="R1189" s="13" t="str">
        <f t="shared" si="135"/>
        <v>photobooks</v>
      </c>
      <c r="S1189" s="6">
        <f t="shared" si="133"/>
        <v>0.96037756558006804</v>
      </c>
      <c r="T1189" s="10">
        <f t="shared" si="134"/>
        <v>130.15714285714284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1">
        <f t="shared" si="131"/>
        <v>42732.492361111108</v>
      </c>
      <c r="L1190" s="11">
        <f t="shared" si="132"/>
        <v>42711.492361111108</v>
      </c>
      <c r="M1190" t="b">
        <v>0</v>
      </c>
      <c r="N1190">
        <v>85</v>
      </c>
      <c r="O1190" t="b">
        <v>1</v>
      </c>
      <c r="P1190" s="8" t="s">
        <v>8283</v>
      </c>
      <c r="Q1190" s="13" t="str">
        <f t="shared" si="130"/>
        <v>photography</v>
      </c>
      <c r="R1190" s="13" t="str">
        <f t="shared" si="135"/>
        <v>photobooks</v>
      </c>
      <c r="S1190" s="6">
        <f t="shared" si="133"/>
        <v>0.62285892245406416</v>
      </c>
      <c r="T1190" s="10">
        <f t="shared" si="134"/>
        <v>37.776470588235291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1">
        <f t="shared" si="131"/>
        <v>42550.770775462959</v>
      </c>
      <c r="L1191" s="11">
        <f t="shared" si="132"/>
        <v>42529.770775462959</v>
      </c>
      <c r="M1191" t="b">
        <v>0</v>
      </c>
      <c r="N1191">
        <v>86</v>
      </c>
      <c r="O1191" t="b">
        <v>1</v>
      </c>
      <c r="P1191" s="8" t="s">
        <v>8283</v>
      </c>
      <c r="Q1191" s="13" t="str">
        <f t="shared" si="130"/>
        <v>photography</v>
      </c>
      <c r="R1191" s="13" t="str">
        <f t="shared" si="135"/>
        <v>photobooks</v>
      </c>
      <c r="S1191" s="6">
        <f t="shared" si="133"/>
        <v>0.92783505154639179</v>
      </c>
      <c r="T1191" s="10">
        <f t="shared" si="134"/>
        <v>112.79069767441861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1">
        <f t="shared" si="131"/>
        <v>41882.457465277774</v>
      </c>
      <c r="L1192" s="11">
        <f t="shared" si="132"/>
        <v>41852.457465277774</v>
      </c>
      <c r="M1192" t="b">
        <v>0</v>
      </c>
      <c r="N1192">
        <v>13</v>
      </c>
      <c r="O1192" t="b">
        <v>1</v>
      </c>
      <c r="P1192" s="8" t="s">
        <v>8283</v>
      </c>
      <c r="Q1192" s="13" t="str">
        <f t="shared" si="130"/>
        <v>photography</v>
      </c>
      <c r="R1192" s="13" t="str">
        <f t="shared" si="135"/>
        <v>photobooks</v>
      </c>
      <c r="S1192" s="6">
        <f t="shared" si="133"/>
        <v>0.7407407407407407</v>
      </c>
      <c r="T1192" s="10">
        <f t="shared" si="134"/>
        <v>51.92307692307692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1">
        <f t="shared" si="131"/>
        <v>42449.353703703702</v>
      </c>
      <c r="L1193" s="11">
        <f t="shared" si="132"/>
        <v>42419.395370370366</v>
      </c>
      <c r="M1193" t="b">
        <v>0</v>
      </c>
      <c r="N1193">
        <v>33</v>
      </c>
      <c r="O1193" t="b">
        <v>1</v>
      </c>
      <c r="P1193" s="8" t="s">
        <v>8283</v>
      </c>
      <c r="Q1193" s="13" t="str">
        <f t="shared" si="130"/>
        <v>photography</v>
      </c>
      <c r="R1193" s="13" t="str">
        <f t="shared" si="135"/>
        <v>photobooks</v>
      </c>
      <c r="S1193" s="6">
        <f t="shared" si="133"/>
        <v>0.91680814940577249</v>
      </c>
      <c r="T1193" s="10">
        <f t="shared" si="134"/>
        <v>89.242424242424249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1">
        <f t="shared" si="131"/>
        <v>42777.298356481479</v>
      </c>
      <c r="L1194" s="11">
        <f t="shared" si="132"/>
        <v>42747.298356481479</v>
      </c>
      <c r="M1194" t="b">
        <v>0</v>
      </c>
      <c r="N1194">
        <v>15</v>
      </c>
      <c r="O1194" t="b">
        <v>1</v>
      </c>
      <c r="P1194" s="8" t="s">
        <v>8283</v>
      </c>
      <c r="Q1194" s="13" t="str">
        <f t="shared" si="130"/>
        <v>photography</v>
      </c>
      <c r="R1194" s="13" t="str">
        <f t="shared" si="135"/>
        <v>photobooks</v>
      </c>
      <c r="S1194" s="6">
        <f t="shared" si="133"/>
        <v>0.34482758620689657</v>
      </c>
      <c r="T1194" s="10">
        <f t="shared" si="134"/>
        <v>19.333333333333332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1">
        <f t="shared" si="131"/>
        <v>42469.526076388887</v>
      </c>
      <c r="L1195" s="11">
        <f t="shared" si="132"/>
        <v>42409.567743055552</v>
      </c>
      <c r="M1195" t="b">
        <v>0</v>
      </c>
      <c r="N1195">
        <v>273</v>
      </c>
      <c r="O1195" t="b">
        <v>1</v>
      </c>
      <c r="P1195" s="8" t="s">
        <v>8283</v>
      </c>
      <c r="Q1195" s="13" t="str">
        <f t="shared" si="130"/>
        <v>photography</v>
      </c>
      <c r="R1195" s="13" t="str">
        <f t="shared" si="135"/>
        <v>photobooks</v>
      </c>
      <c r="S1195" s="6">
        <f t="shared" si="133"/>
        <v>0.96193486326783018</v>
      </c>
      <c r="T1195" s="10">
        <f t="shared" si="134"/>
        <v>79.967032967032964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1">
        <f t="shared" si="131"/>
        <v>42102.27984953703</v>
      </c>
      <c r="L1196" s="11">
        <f t="shared" si="132"/>
        <v>42072.27984953703</v>
      </c>
      <c r="M1196" t="b">
        <v>0</v>
      </c>
      <c r="N1196">
        <v>714</v>
      </c>
      <c r="O1196" t="b">
        <v>1</v>
      </c>
      <c r="P1196" s="8" t="s">
        <v>8283</v>
      </c>
      <c r="Q1196" s="13" t="str">
        <f t="shared" si="130"/>
        <v>photography</v>
      </c>
      <c r="R1196" s="13" t="str">
        <f t="shared" si="135"/>
        <v>photobooks</v>
      </c>
      <c r="S1196" s="6">
        <f t="shared" si="133"/>
        <v>0.3103277060575968</v>
      </c>
      <c r="T1196" s="10">
        <f t="shared" si="134"/>
        <v>56.414565826330531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1">
        <f t="shared" si="131"/>
        <v>42358.166666666664</v>
      </c>
      <c r="L1197" s="11">
        <f t="shared" si="132"/>
        <v>42298.139502314814</v>
      </c>
      <c r="M1197" t="b">
        <v>0</v>
      </c>
      <c r="N1197">
        <v>170</v>
      </c>
      <c r="O1197" t="b">
        <v>1</v>
      </c>
      <c r="P1197" s="8" t="s">
        <v>8283</v>
      </c>
      <c r="Q1197" s="13" t="str">
        <f t="shared" si="130"/>
        <v>photography</v>
      </c>
      <c r="R1197" s="13" t="str">
        <f t="shared" si="135"/>
        <v>photobooks</v>
      </c>
      <c r="S1197" s="6">
        <f t="shared" si="133"/>
        <v>0.7407407407407407</v>
      </c>
      <c r="T1197" s="10">
        <f t="shared" si="134"/>
        <v>79.411764705882348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1">
        <f t="shared" si="131"/>
        <v>42356.610405092586</v>
      </c>
      <c r="L1198" s="11">
        <f t="shared" si="132"/>
        <v>42326.610405092586</v>
      </c>
      <c r="M1198" t="b">
        <v>0</v>
      </c>
      <c r="N1198">
        <v>512</v>
      </c>
      <c r="O1198" t="b">
        <v>1</v>
      </c>
      <c r="P1198" s="8" t="s">
        <v>8283</v>
      </c>
      <c r="Q1198" s="13" t="str">
        <f t="shared" si="130"/>
        <v>photography</v>
      </c>
      <c r="R1198" s="13" t="str">
        <f t="shared" si="135"/>
        <v>photobooks</v>
      </c>
      <c r="S1198" s="6">
        <f t="shared" si="133"/>
        <v>0.37049339499706163</v>
      </c>
      <c r="T1198" s="10">
        <f t="shared" si="134"/>
        <v>76.439453125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1">
        <f t="shared" si="131"/>
        <v>42534.040972222218</v>
      </c>
      <c r="L1199" s="11">
        <f t="shared" si="132"/>
        <v>42503.456412037034</v>
      </c>
      <c r="M1199" t="b">
        <v>0</v>
      </c>
      <c r="N1199">
        <v>314</v>
      </c>
      <c r="O1199" t="b">
        <v>1</v>
      </c>
      <c r="P1199" s="8" t="s">
        <v>8283</v>
      </c>
      <c r="Q1199" s="13" t="str">
        <f t="shared" si="130"/>
        <v>photography</v>
      </c>
      <c r="R1199" s="13" t="str">
        <f t="shared" si="135"/>
        <v>photobooks</v>
      </c>
      <c r="S1199" s="6">
        <f t="shared" si="133"/>
        <v>0.39479917881770804</v>
      </c>
      <c r="T1199" s="10">
        <f t="shared" si="134"/>
        <v>121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1">
        <f t="shared" si="131"/>
        <v>42368.916666666664</v>
      </c>
      <c r="L1200" s="11">
        <f t="shared" si="132"/>
        <v>42333.410717592589</v>
      </c>
      <c r="M1200" t="b">
        <v>0</v>
      </c>
      <c r="N1200">
        <v>167</v>
      </c>
      <c r="O1200" t="b">
        <v>1</v>
      </c>
      <c r="P1200" s="8" t="s">
        <v>8283</v>
      </c>
      <c r="Q1200" s="13" t="str">
        <f t="shared" si="130"/>
        <v>photography</v>
      </c>
      <c r="R1200" s="13" t="str">
        <f t="shared" si="135"/>
        <v>photobooks</v>
      </c>
      <c r="S1200" s="6">
        <f t="shared" si="133"/>
        <v>0.38372985418265543</v>
      </c>
      <c r="T1200" s="10">
        <f t="shared" si="134"/>
        <v>54.616766467065865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1">
        <f t="shared" si="131"/>
        <v>42193.562499999993</v>
      </c>
      <c r="L1201" s="11">
        <f t="shared" si="132"/>
        <v>42161.562499999993</v>
      </c>
      <c r="M1201" t="b">
        <v>0</v>
      </c>
      <c r="N1201">
        <v>9</v>
      </c>
      <c r="O1201" t="b">
        <v>1</v>
      </c>
      <c r="P1201" s="8" t="s">
        <v>8283</v>
      </c>
      <c r="Q1201" s="13" t="str">
        <f t="shared" si="130"/>
        <v>photography</v>
      </c>
      <c r="R1201" s="13" t="str">
        <f t="shared" si="135"/>
        <v>photobooks</v>
      </c>
      <c r="S1201" s="6">
        <f t="shared" si="133"/>
        <v>0.98700334199777195</v>
      </c>
      <c r="T1201" s="10">
        <f t="shared" si="134"/>
        <v>299.22222222222223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1">
        <f t="shared" si="131"/>
        <v>42110.269166666665</v>
      </c>
      <c r="L1202" s="11">
        <f t="shared" si="132"/>
        <v>42089.269166666665</v>
      </c>
      <c r="M1202" t="b">
        <v>0</v>
      </c>
      <c r="N1202">
        <v>103</v>
      </c>
      <c r="O1202" t="b">
        <v>1</v>
      </c>
      <c r="P1202" s="8" t="s">
        <v>8283</v>
      </c>
      <c r="Q1202" s="13" t="str">
        <f t="shared" si="130"/>
        <v>photography</v>
      </c>
      <c r="R1202" s="13" t="str">
        <f t="shared" si="135"/>
        <v>photobooks</v>
      </c>
      <c r="S1202" s="6">
        <f t="shared" si="133"/>
        <v>0.7961519323270857</v>
      </c>
      <c r="T1202" s="10">
        <f t="shared" si="134"/>
        <v>58.533980582524272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1">
        <f t="shared" si="131"/>
        <v>42566.398680555554</v>
      </c>
      <c r="L1203" s="11">
        <f t="shared" si="132"/>
        <v>42536.398680555554</v>
      </c>
      <c r="M1203" t="b">
        <v>0</v>
      </c>
      <c r="N1203">
        <v>111</v>
      </c>
      <c r="O1203" t="b">
        <v>1</v>
      </c>
      <c r="P1203" s="8" t="s">
        <v>8283</v>
      </c>
      <c r="Q1203" s="13" t="str">
        <f t="shared" si="130"/>
        <v>photography</v>
      </c>
      <c r="R1203" s="13" t="str">
        <f t="shared" si="135"/>
        <v>photobooks</v>
      </c>
      <c r="S1203" s="6">
        <f t="shared" si="133"/>
        <v>0.97620182647361731</v>
      </c>
      <c r="T1203" s="10">
        <f t="shared" si="134"/>
        <v>55.371801801801809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1">
        <f t="shared" si="131"/>
        <v>42182.08048611111</v>
      </c>
      <c r="L1204" s="11">
        <f t="shared" si="132"/>
        <v>42152.08048611111</v>
      </c>
      <c r="M1204" t="b">
        <v>0</v>
      </c>
      <c r="N1204">
        <v>271</v>
      </c>
      <c r="O1204" t="b">
        <v>1</v>
      </c>
      <c r="P1204" s="8" t="s">
        <v>8283</v>
      </c>
      <c r="Q1204" s="13" t="str">
        <f t="shared" si="130"/>
        <v>photography</v>
      </c>
      <c r="R1204" s="13" t="str">
        <f t="shared" si="135"/>
        <v>photobooks</v>
      </c>
      <c r="S1204" s="6">
        <f t="shared" si="133"/>
        <v>0.50189717130754252</v>
      </c>
      <c r="T1204" s="10">
        <f t="shared" si="134"/>
        <v>183.80442804428046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1">
        <f t="shared" si="131"/>
        <v>42155.4065625</v>
      </c>
      <c r="L1205" s="11">
        <f t="shared" si="132"/>
        <v>42125.4065625</v>
      </c>
      <c r="M1205" t="b">
        <v>0</v>
      </c>
      <c r="N1205">
        <v>101</v>
      </c>
      <c r="O1205" t="b">
        <v>1</v>
      </c>
      <c r="P1205" s="8" t="s">
        <v>8283</v>
      </c>
      <c r="Q1205" s="13" t="str">
        <f t="shared" si="130"/>
        <v>photography</v>
      </c>
      <c r="R1205" s="13" t="str">
        <f t="shared" si="135"/>
        <v>photobooks</v>
      </c>
      <c r="S1205" s="6">
        <f t="shared" si="133"/>
        <v>0.9760479041916168</v>
      </c>
      <c r="T1205" s="10">
        <f t="shared" si="134"/>
        <v>165.34653465346534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1">
        <f t="shared" si="131"/>
        <v>42341.999999999993</v>
      </c>
      <c r="L1206" s="11">
        <f t="shared" si="132"/>
        <v>42297.539733796293</v>
      </c>
      <c r="M1206" t="b">
        <v>0</v>
      </c>
      <c r="N1206">
        <v>57</v>
      </c>
      <c r="O1206" t="b">
        <v>1</v>
      </c>
      <c r="P1206" s="8" t="s">
        <v>8283</v>
      </c>
      <c r="Q1206" s="13" t="str">
        <f t="shared" si="130"/>
        <v>photography</v>
      </c>
      <c r="R1206" s="13" t="str">
        <f t="shared" si="135"/>
        <v>photobooks</v>
      </c>
      <c r="S1206" s="6">
        <f t="shared" si="133"/>
        <v>0.97138160352686242</v>
      </c>
      <c r="T1206" s="10">
        <f t="shared" si="134"/>
        <v>234.78947368421052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1">
        <f t="shared" si="131"/>
        <v>42168.298043981478</v>
      </c>
      <c r="L1207" s="11">
        <f t="shared" si="132"/>
        <v>42138.298043981478</v>
      </c>
      <c r="M1207" t="b">
        <v>0</v>
      </c>
      <c r="N1207">
        <v>62</v>
      </c>
      <c r="O1207" t="b">
        <v>1</v>
      </c>
      <c r="P1207" s="8" t="s">
        <v>8283</v>
      </c>
      <c r="Q1207" s="13" t="str">
        <f t="shared" si="130"/>
        <v>photography</v>
      </c>
      <c r="R1207" s="13" t="str">
        <f t="shared" si="135"/>
        <v>photobooks</v>
      </c>
      <c r="S1207" s="6">
        <f t="shared" si="133"/>
        <v>0.99145820622330694</v>
      </c>
      <c r="T1207" s="10">
        <f t="shared" si="134"/>
        <v>211.48387096774192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1">
        <f t="shared" si="131"/>
        <v>42805.353472222218</v>
      </c>
      <c r="L1208" s="11">
        <f t="shared" si="132"/>
        <v>42772.567743055552</v>
      </c>
      <c r="M1208" t="b">
        <v>0</v>
      </c>
      <c r="N1208">
        <v>32</v>
      </c>
      <c r="O1208" t="b">
        <v>1</v>
      </c>
      <c r="P1208" s="8" t="s">
        <v>8283</v>
      </c>
      <c r="Q1208" s="13" t="str">
        <f t="shared" si="130"/>
        <v>photography</v>
      </c>
      <c r="R1208" s="13" t="str">
        <f t="shared" si="135"/>
        <v>photobooks</v>
      </c>
      <c r="S1208" s="6">
        <f t="shared" si="133"/>
        <v>0.86956521739130432</v>
      </c>
      <c r="T1208" s="10">
        <f t="shared" si="134"/>
        <v>32.34375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1">
        <f t="shared" si="131"/>
        <v>42460.208333333336</v>
      </c>
      <c r="L1209" s="11">
        <f t="shared" si="132"/>
        <v>42430.221909722219</v>
      </c>
      <c r="M1209" t="b">
        <v>0</v>
      </c>
      <c r="N1209">
        <v>141</v>
      </c>
      <c r="O1209" t="b">
        <v>1</v>
      </c>
      <c r="P1209" s="8" t="s">
        <v>8283</v>
      </c>
      <c r="Q1209" s="13" t="str">
        <f t="shared" si="130"/>
        <v>photography</v>
      </c>
      <c r="R1209" s="13" t="str">
        <f t="shared" si="135"/>
        <v>photobooks</v>
      </c>
      <c r="S1209" s="6">
        <f t="shared" si="133"/>
        <v>0.95999080248332946</v>
      </c>
      <c r="T1209" s="10">
        <f t="shared" si="134"/>
        <v>123.37588652482269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1">
        <f t="shared" si="131"/>
        <v>42453.459074074075</v>
      </c>
      <c r="L1210" s="11">
        <f t="shared" si="132"/>
        <v>42423.500740740739</v>
      </c>
      <c r="M1210" t="b">
        <v>0</v>
      </c>
      <c r="N1210">
        <v>75</v>
      </c>
      <c r="O1210" t="b">
        <v>1</v>
      </c>
      <c r="P1210" s="8" t="s">
        <v>8283</v>
      </c>
      <c r="Q1210" s="13" t="str">
        <f t="shared" si="130"/>
        <v>photography</v>
      </c>
      <c r="R1210" s="13" t="str">
        <f t="shared" si="135"/>
        <v>photobooks</v>
      </c>
      <c r="S1210" s="6">
        <f t="shared" si="133"/>
        <v>0.64391500321957507</v>
      </c>
      <c r="T1210" s="10">
        <f t="shared" si="134"/>
        <v>207.06666666666666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1">
        <f t="shared" si="131"/>
        <v>42791.637789351851</v>
      </c>
      <c r="L1211" s="11">
        <f t="shared" si="132"/>
        <v>42761.637789351851</v>
      </c>
      <c r="M1211" t="b">
        <v>0</v>
      </c>
      <c r="N1211">
        <v>46</v>
      </c>
      <c r="O1211" t="b">
        <v>1</v>
      </c>
      <c r="P1211" s="8" t="s">
        <v>8283</v>
      </c>
      <c r="Q1211" s="13" t="str">
        <f t="shared" si="130"/>
        <v>photography</v>
      </c>
      <c r="R1211" s="13" t="str">
        <f t="shared" si="135"/>
        <v>photobooks</v>
      </c>
      <c r="S1211" s="6">
        <f t="shared" si="133"/>
        <v>0.94339622641509435</v>
      </c>
      <c r="T1211" s="10">
        <f t="shared" si="134"/>
        <v>138.2608695652174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1">
        <f t="shared" si="131"/>
        <v>42155.666666666664</v>
      </c>
      <c r="L1212" s="11">
        <f t="shared" si="132"/>
        <v>42132.733472222222</v>
      </c>
      <c r="M1212" t="b">
        <v>0</v>
      </c>
      <c r="N1212">
        <v>103</v>
      </c>
      <c r="O1212" t="b">
        <v>1</v>
      </c>
      <c r="P1212" s="8" t="s">
        <v>8283</v>
      </c>
      <c r="Q1212" s="13" t="str">
        <f t="shared" si="130"/>
        <v>photography</v>
      </c>
      <c r="R1212" s="13" t="str">
        <f t="shared" si="135"/>
        <v>photobooks</v>
      </c>
      <c r="S1212" s="6">
        <f t="shared" si="133"/>
        <v>0.39321314118317835</v>
      </c>
      <c r="T1212" s="10">
        <f t="shared" si="134"/>
        <v>493.81553398058253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1">
        <f t="shared" si="131"/>
        <v>42530.658113425925</v>
      </c>
      <c r="L1213" s="11">
        <f t="shared" si="132"/>
        <v>42515.658113425925</v>
      </c>
      <c r="M1213" t="b">
        <v>0</v>
      </c>
      <c r="N1213">
        <v>6</v>
      </c>
      <c r="O1213" t="b">
        <v>1</v>
      </c>
      <c r="P1213" s="8" t="s">
        <v>8283</v>
      </c>
      <c r="Q1213" s="13" t="str">
        <f t="shared" si="130"/>
        <v>photography</v>
      </c>
      <c r="R1213" s="13" t="str">
        <f t="shared" si="135"/>
        <v>photobooks</v>
      </c>
      <c r="S1213" s="6">
        <f t="shared" si="133"/>
        <v>0.98911968348170132</v>
      </c>
      <c r="T1213" s="10">
        <f t="shared" si="134"/>
        <v>168.5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1">
        <f t="shared" si="131"/>
        <v>42334.833333333336</v>
      </c>
      <c r="L1214" s="11">
        <f t="shared" si="132"/>
        <v>42318.741840277777</v>
      </c>
      <c r="M1214" t="b">
        <v>0</v>
      </c>
      <c r="N1214">
        <v>83</v>
      </c>
      <c r="O1214" t="b">
        <v>1</v>
      </c>
      <c r="P1214" s="8" t="s">
        <v>8283</v>
      </c>
      <c r="Q1214" s="13" t="str">
        <f t="shared" si="130"/>
        <v>photography</v>
      </c>
      <c r="R1214" s="13" t="str">
        <f t="shared" si="135"/>
        <v>photobooks</v>
      </c>
      <c r="S1214" s="6">
        <f t="shared" si="133"/>
        <v>0.77495350278983266</v>
      </c>
      <c r="T1214" s="10">
        <f t="shared" si="134"/>
        <v>38.867469879518069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1">
        <f t="shared" si="131"/>
        <v>42766.547453703701</v>
      </c>
      <c r="L1215" s="11">
        <f t="shared" si="132"/>
        <v>42731.547453703701</v>
      </c>
      <c r="M1215" t="b">
        <v>0</v>
      </c>
      <c r="N1215">
        <v>108</v>
      </c>
      <c r="O1215" t="b">
        <v>1</v>
      </c>
      <c r="P1215" s="8" t="s">
        <v>8283</v>
      </c>
      <c r="Q1215" s="13" t="str">
        <f t="shared" si="130"/>
        <v>photography</v>
      </c>
      <c r="R1215" s="13" t="str">
        <f t="shared" si="135"/>
        <v>photobooks</v>
      </c>
      <c r="S1215" s="6">
        <f t="shared" si="133"/>
        <v>0.97817908201655379</v>
      </c>
      <c r="T1215" s="10">
        <f t="shared" si="134"/>
        <v>61.527777777777779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1">
        <f t="shared" si="131"/>
        <v>42164.632002314807</v>
      </c>
      <c r="L1216" s="11">
        <f t="shared" si="132"/>
        <v>42104.632002314807</v>
      </c>
      <c r="M1216" t="b">
        <v>0</v>
      </c>
      <c r="N1216">
        <v>25</v>
      </c>
      <c r="O1216" t="b">
        <v>1</v>
      </c>
      <c r="P1216" s="8" t="s">
        <v>8283</v>
      </c>
      <c r="Q1216" s="13" t="str">
        <f t="shared" si="130"/>
        <v>photography</v>
      </c>
      <c r="R1216" s="13" t="str">
        <f t="shared" si="135"/>
        <v>photobooks</v>
      </c>
      <c r="S1216" s="6">
        <f t="shared" si="133"/>
        <v>0.75872534142640369</v>
      </c>
      <c r="T1216" s="10">
        <f t="shared" si="134"/>
        <v>105.44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1">
        <f t="shared" si="131"/>
        <v>41789.714768518512</v>
      </c>
      <c r="L1217" s="11">
        <f t="shared" si="132"/>
        <v>41759.714768518512</v>
      </c>
      <c r="M1217" t="b">
        <v>0</v>
      </c>
      <c r="N1217">
        <v>549</v>
      </c>
      <c r="O1217" t="b">
        <v>1</v>
      </c>
      <c r="P1217" s="8" t="s">
        <v>8283</v>
      </c>
      <c r="Q1217" s="13" t="str">
        <f t="shared" si="130"/>
        <v>photography</v>
      </c>
      <c r="R1217" s="13" t="str">
        <f t="shared" si="135"/>
        <v>photobooks</v>
      </c>
      <c r="S1217" s="6">
        <f t="shared" si="133"/>
        <v>0.12721348279730235</v>
      </c>
      <c r="T1217" s="10">
        <f t="shared" si="134"/>
        <v>71.592003642987251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1">
        <f t="shared" si="131"/>
        <v>42279.752083333333</v>
      </c>
      <c r="L1218" s="11">
        <f t="shared" si="132"/>
        <v>42247.408067129632</v>
      </c>
      <c r="M1218" t="b">
        <v>0</v>
      </c>
      <c r="N1218">
        <v>222</v>
      </c>
      <c r="O1218" t="b">
        <v>1</v>
      </c>
      <c r="P1218" s="8" t="s">
        <v>8283</v>
      </c>
      <c r="Q1218" s="13" t="str">
        <f t="shared" si="130"/>
        <v>photography</v>
      </c>
      <c r="R1218" s="13" t="str">
        <f t="shared" si="135"/>
        <v>photobooks</v>
      </c>
      <c r="S1218" s="6">
        <f t="shared" si="133"/>
        <v>0.68634179821551133</v>
      </c>
      <c r="T1218" s="10">
        <f t="shared" si="134"/>
        <v>91.882882882882882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1">
        <f t="shared" si="131"/>
        <v>42565.6011574074</v>
      </c>
      <c r="L1219" s="11">
        <f t="shared" si="132"/>
        <v>42535.6011574074</v>
      </c>
      <c r="M1219" t="b">
        <v>0</v>
      </c>
      <c r="N1219">
        <v>183</v>
      </c>
      <c r="O1219" t="b">
        <v>1</v>
      </c>
      <c r="P1219" s="8" t="s">
        <v>8283</v>
      </c>
      <c r="Q1219" s="13" t="str">
        <f t="shared" ref="Q1219:Q1282" si="136">LEFT(P1219, SEARCH("/", P1219)-1)</f>
        <v>photography</v>
      </c>
      <c r="R1219" s="13" t="str">
        <f t="shared" si="135"/>
        <v>photobooks</v>
      </c>
      <c r="S1219" s="6">
        <f t="shared" si="133"/>
        <v>0.97465886939571145</v>
      </c>
      <c r="T1219" s="10">
        <f t="shared" si="134"/>
        <v>148.57377049180329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1">
        <f t="shared" si="131"/>
        <v>42308.916666666664</v>
      </c>
      <c r="L1220" s="11">
        <f t="shared" si="132"/>
        <v>42278.453703703701</v>
      </c>
      <c r="M1220" t="b">
        <v>0</v>
      </c>
      <c r="N1220">
        <v>89</v>
      </c>
      <c r="O1220" t="b">
        <v>1</v>
      </c>
      <c r="P1220" s="8" t="s">
        <v>8283</v>
      </c>
      <c r="Q1220" s="13" t="str">
        <f t="shared" si="136"/>
        <v>photography</v>
      </c>
      <c r="R1220" s="13" t="str">
        <f t="shared" si="135"/>
        <v>photobooks</v>
      </c>
      <c r="S1220" s="6">
        <f t="shared" si="133"/>
        <v>0.58045791680103187</v>
      </c>
      <c r="T1220" s="10">
        <f t="shared" si="134"/>
        <v>174.2134831460674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1">
        <f t="shared" si="131"/>
        <v>42663.253622685188</v>
      </c>
      <c r="L1221" s="11">
        <f t="shared" si="132"/>
        <v>42633.253622685188</v>
      </c>
      <c r="M1221" t="b">
        <v>0</v>
      </c>
      <c r="N1221">
        <v>253</v>
      </c>
      <c r="O1221" t="b">
        <v>1</v>
      </c>
      <c r="P1221" s="8" t="s">
        <v>8283</v>
      </c>
      <c r="Q1221" s="13" t="str">
        <f t="shared" si="136"/>
        <v>photography</v>
      </c>
      <c r="R1221" s="13" t="str">
        <f t="shared" si="135"/>
        <v>photobooks</v>
      </c>
      <c r="S1221" s="6">
        <f t="shared" si="133"/>
        <v>0.62826621580079922</v>
      </c>
      <c r="T1221" s="10">
        <f t="shared" si="134"/>
        <v>102.86166007905139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1">
        <f t="shared" si="131"/>
        <v>42241.420277777775</v>
      </c>
      <c r="L1222" s="11">
        <f t="shared" si="132"/>
        <v>42211.420277777775</v>
      </c>
      <c r="M1222" t="b">
        <v>0</v>
      </c>
      <c r="N1222">
        <v>140</v>
      </c>
      <c r="O1222" t="b">
        <v>1</v>
      </c>
      <c r="P1222" s="8" t="s">
        <v>8283</v>
      </c>
      <c r="Q1222" s="13" t="str">
        <f t="shared" si="136"/>
        <v>photography</v>
      </c>
      <c r="R1222" s="13" t="str">
        <f t="shared" si="135"/>
        <v>photobooks</v>
      </c>
      <c r="S1222" s="6">
        <f t="shared" si="133"/>
        <v>0.9637006103437199</v>
      </c>
      <c r="T1222" s="10">
        <f t="shared" si="134"/>
        <v>111.17857142857143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1">
        <f t="shared" si="131"/>
        <v>42707.791666666664</v>
      </c>
      <c r="L1223" s="11">
        <f t="shared" si="132"/>
        <v>42680.267222222225</v>
      </c>
      <c r="M1223" t="b">
        <v>0</v>
      </c>
      <c r="N1223">
        <v>103</v>
      </c>
      <c r="O1223" t="b">
        <v>1</v>
      </c>
      <c r="P1223" s="8" t="s">
        <v>8283</v>
      </c>
      <c r="Q1223" s="13" t="str">
        <f t="shared" si="136"/>
        <v>photography</v>
      </c>
      <c r="R1223" s="13" t="str">
        <f t="shared" si="135"/>
        <v>photobooks</v>
      </c>
      <c r="S1223" s="6">
        <f t="shared" si="133"/>
        <v>0.89758915712298193</v>
      </c>
      <c r="T1223" s="10">
        <f t="shared" si="134"/>
        <v>23.796213592233013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1">
        <f t="shared" si="131"/>
        <v>42460.958333333336</v>
      </c>
      <c r="L1224" s="11">
        <f t="shared" si="132"/>
        <v>42430.512118055551</v>
      </c>
      <c r="M1224" t="b">
        <v>0</v>
      </c>
      <c r="N1224">
        <v>138</v>
      </c>
      <c r="O1224" t="b">
        <v>1</v>
      </c>
      <c r="P1224" s="8" t="s">
        <v>8283</v>
      </c>
      <c r="Q1224" s="13" t="str">
        <f t="shared" si="136"/>
        <v>photography</v>
      </c>
      <c r="R1224" s="13" t="str">
        <f t="shared" si="135"/>
        <v>photobooks</v>
      </c>
      <c r="S1224" s="6">
        <f t="shared" si="133"/>
        <v>0.35666518056174767</v>
      </c>
      <c r="T1224" s="10">
        <f t="shared" si="134"/>
        <v>81.268115942028984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1">
        <f t="shared" si="131"/>
        <v>42684.010520833333</v>
      </c>
      <c r="L1225" s="11">
        <f t="shared" si="132"/>
        <v>42653.968854166662</v>
      </c>
      <c r="M1225" t="b">
        <v>0</v>
      </c>
      <c r="N1225">
        <v>191</v>
      </c>
      <c r="O1225" t="b">
        <v>1</v>
      </c>
      <c r="P1225" s="8" t="s">
        <v>8283</v>
      </c>
      <c r="Q1225" s="13" t="str">
        <f t="shared" si="136"/>
        <v>photography</v>
      </c>
      <c r="R1225" s="13" t="str">
        <f t="shared" si="135"/>
        <v>photobooks</v>
      </c>
      <c r="S1225" s="6">
        <f t="shared" si="133"/>
        <v>0.89201243411271791</v>
      </c>
      <c r="T1225" s="10">
        <f t="shared" si="134"/>
        <v>116.21465968586388</v>
      </c>
    </row>
    <row r="1226" spans="1:20" ht="28.8" x14ac:dyDescent="0.3">
      <c r="A1226">
        <v>1921</v>
      </c>
      <c r="B1226" s="3" t="s">
        <v>1922</v>
      </c>
      <c r="C1226" s="3" t="s">
        <v>6031</v>
      </c>
      <c r="D1226">
        <v>1500</v>
      </c>
      <c r="E1226">
        <v>2052</v>
      </c>
      <c r="F1226" t="s">
        <v>8219</v>
      </c>
      <c r="G1226" t="s">
        <v>8224</v>
      </c>
      <c r="H1226" t="s">
        <v>8246</v>
      </c>
      <c r="I1226">
        <v>1342243143</v>
      </c>
      <c r="J1226">
        <v>1339651143</v>
      </c>
      <c r="K1226" s="11">
        <f t="shared" ref="K1226:K1289" si="137">(I1226/86400)+25569+(-5/24)</f>
        <v>41104.013229166667</v>
      </c>
      <c r="L1226" s="11">
        <f t="shared" ref="L1226:L1289" si="138">(J1226/86400)+25569+(-5/24)</f>
        <v>41074.013229166667</v>
      </c>
      <c r="M1226" t="b">
        <v>0</v>
      </c>
      <c r="N1226">
        <v>38</v>
      </c>
      <c r="O1226" t="b">
        <v>1</v>
      </c>
      <c r="P1226" s="8" t="s">
        <v>8277</v>
      </c>
      <c r="Q1226" s="13" t="str">
        <f t="shared" si="136"/>
        <v>music</v>
      </c>
      <c r="R1226" s="13" t="str">
        <f t="shared" si="135"/>
        <v>indie rock</v>
      </c>
      <c r="S1226" s="6">
        <f t="shared" ref="S1226:S1289" si="139">IFERROR(D1226/E1226,"N/A")</f>
        <v>0.73099415204678364</v>
      </c>
      <c r="T1226" s="10">
        <f t="shared" ref="T1226:T1289" si="140">IFERROR(E1226/N1226,"N/A")</f>
        <v>54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1">
        <f t="shared" si="137"/>
        <v>41569.697662037033</v>
      </c>
      <c r="L1227" s="11">
        <f t="shared" si="138"/>
        <v>41509.697662037033</v>
      </c>
      <c r="M1227" t="b">
        <v>0</v>
      </c>
      <c r="N1227">
        <v>3</v>
      </c>
      <c r="O1227" t="b">
        <v>0</v>
      </c>
      <c r="P1227" s="8" t="s">
        <v>8284</v>
      </c>
      <c r="Q1227" s="13" t="str">
        <f t="shared" si="136"/>
        <v>music</v>
      </c>
      <c r="R1227" s="13" t="str">
        <f t="shared" ref="R1227:R1245" si="141">RIGHT(P1227,11)</f>
        <v>world music</v>
      </c>
      <c r="S1227" s="6">
        <f t="shared" si="139"/>
        <v>22.727272727272727</v>
      </c>
      <c r="T1227" s="10">
        <f t="shared" si="140"/>
        <v>44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1">
        <f t="shared" si="137"/>
        <v>41749.833333333328</v>
      </c>
      <c r="L1228" s="11">
        <f t="shared" si="138"/>
        <v>41715.666446759256</v>
      </c>
      <c r="M1228" t="b">
        <v>0</v>
      </c>
      <c r="N1228">
        <v>40</v>
      </c>
      <c r="O1228" t="b">
        <v>0</v>
      </c>
      <c r="P1228" s="8" t="s">
        <v>8284</v>
      </c>
      <c r="Q1228" s="13" t="str">
        <f t="shared" si="136"/>
        <v>music</v>
      </c>
      <c r="R1228" s="13" t="str">
        <f t="shared" si="141"/>
        <v>world music</v>
      </c>
      <c r="S1228" s="6">
        <f t="shared" si="139"/>
        <v>25.81311306143521</v>
      </c>
      <c r="T1228" s="10">
        <f t="shared" si="140"/>
        <v>48.424999999999997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1">
        <f t="shared" si="137"/>
        <v>41858.083333333328</v>
      </c>
      <c r="L1229" s="11">
        <f t="shared" si="138"/>
        <v>41827.710833333331</v>
      </c>
      <c r="M1229" t="b">
        <v>0</v>
      </c>
      <c r="N1229">
        <v>0</v>
      </c>
      <c r="O1229" t="b">
        <v>0</v>
      </c>
      <c r="P1229" s="8" t="s">
        <v>8284</v>
      </c>
      <c r="Q1229" s="13" t="str">
        <f t="shared" si="136"/>
        <v>music</v>
      </c>
      <c r="R1229" s="13" t="str">
        <f t="shared" si="141"/>
        <v>world music</v>
      </c>
      <c r="S1229" s="6" t="str">
        <f t="shared" si="139"/>
        <v>N/A</v>
      </c>
      <c r="T1229" s="10" t="str">
        <f t="shared" si="140"/>
        <v>N/A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1">
        <f t="shared" si="137"/>
        <v>40814.520925925921</v>
      </c>
      <c r="L1230" s="11">
        <f t="shared" si="138"/>
        <v>40754.520925925921</v>
      </c>
      <c r="M1230" t="b">
        <v>0</v>
      </c>
      <c r="N1230">
        <v>24</v>
      </c>
      <c r="O1230" t="b">
        <v>0</v>
      </c>
      <c r="P1230" s="8" t="s">
        <v>8284</v>
      </c>
      <c r="Q1230" s="13" t="str">
        <f t="shared" si="136"/>
        <v>music</v>
      </c>
      <c r="R1230" s="13" t="str">
        <f t="shared" si="141"/>
        <v>world music</v>
      </c>
      <c r="S1230" s="6">
        <f t="shared" si="139"/>
        <v>3.4129692832764507</v>
      </c>
      <c r="T1230" s="10">
        <f t="shared" si="140"/>
        <v>61.041666666666664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1">
        <f t="shared" si="137"/>
        <v>41015.458333333328</v>
      </c>
      <c r="L1231" s="11">
        <f t="shared" si="138"/>
        <v>40985.251469907402</v>
      </c>
      <c r="M1231" t="b">
        <v>0</v>
      </c>
      <c r="N1231">
        <v>1</v>
      </c>
      <c r="O1231" t="b">
        <v>0</v>
      </c>
      <c r="P1231" s="8" t="s">
        <v>8284</v>
      </c>
      <c r="Q1231" s="13" t="str">
        <f t="shared" si="136"/>
        <v>music</v>
      </c>
      <c r="R1231" s="13" t="str">
        <f t="shared" si="141"/>
        <v>world music</v>
      </c>
      <c r="S1231" s="6">
        <f t="shared" si="139"/>
        <v>110</v>
      </c>
      <c r="T1231" s="10">
        <f t="shared" si="140"/>
        <v>25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1">
        <f t="shared" si="137"/>
        <v>40598.764236111107</v>
      </c>
      <c r="L1232" s="11">
        <f t="shared" si="138"/>
        <v>40568.764236111107</v>
      </c>
      <c r="M1232" t="b">
        <v>0</v>
      </c>
      <c r="N1232">
        <v>0</v>
      </c>
      <c r="O1232" t="b">
        <v>0</v>
      </c>
      <c r="P1232" s="8" t="s">
        <v>8284</v>
      </c>
      <c r="Q1232" s="13" t="str">
        <f t="shared" si="136"/>
        <v>music</v>
      </c>
      <c r="R1232" s="13" t="str">
        <f t="shared" si="141"/>
        <v>world music</v>
      </c>
      <c r="S1232" s="6" t="str">
        <f t="shared" si="139"/>
        <v>N/A</v>
      </c>
      <c r="T1232" s="10" t="str">
        <f t="shared" si="140"/>
        <v>N/A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1">
        <f t="shared" si="137"/>
        <v>42243.833333333336</v>
      </c>
      <c r="L1233" s="11">
        <f t="shared" si="138"/>
        <v>42193.733425925922</v>
      </c>
      <c r="M1233" t="b">
        <v>0</v>
      </c>
      <c r="N1233">
        <v>0</v>
      </c>
      <c r="O1233" t="b">
        <v>0</v>
      </c>
      <c r="P1233" s="8" t="s">
        <v>8284</v>
      </c>
      <c r="Q1233" s="13" t="str">
        <f t="shared" si="136"/>
        <v>music</v>
      </c>
      <c r="R1233" s="13" t="str">
        <f t="shared" si="141"/>
        <v>world music</v>
      </c>
      <c r="S1233" s="6" t="str">
        <f t="shared" si="139"/>
        <v>N/A</v>
      </c>
      <c r="T1233" s="10" t="str">
        <f t="shared" si="140"/>
        <v>N/A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1">
        <f t="shared" si="137"/>
        <v>41553.639699074069</v>
      </c>
      <c r="L1234" s="11">
        <f t="shared" si="138"/>
        <v>41506.639699074069</v>
      </c>
      <c r="M1234" t="b">
        <v>0</v>
      </c>
      <c r="N1234">
        <v>1</v>
      </c>
      <c r="O1234" t="b">
        <v>0</v>
      </c>
      <c r="P1234" s="8" t="s">
        <v>8284</v>
      </c>
      <c r="Q1234" s="13" t="str">
        <f t="shared" si="136"/>
        <v>music</v>
      </c>
      <c r="R1234" s="13" t="str">
        <f t="shared" si="141"/>
        <v>world music</v>
      </c>
      <c r="S1234" s="6">
        <f t="shared" si="139"/>
        <v>125</v>
      </c>
      <c r="T1234" s="10">
        <f t="shared" si="140"/>
        <v>40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1">
        <f t="shared" si="137"/>
        <v>40960.740439814814</v>
      </c>
      <c r="L1235" s="11">
        <f t="shared" si="138"/>
        <v>40939.740439814814</v>
      </c>
      <c r="M1235" t="b">
        <v>0</v>
      </c>
      <c r="N1235">
        <v>6</v>
      </c>
      <c r="O1235" t="b">
        <v>0</v>
      </c>
      <c r="P1235" s="8" t="s">
        <v>8284</v>
      </c>
      <c r="Q1235" s="13" t="str">
        <f t="shared" si="136"/>
        <v>music</v>
      </c>
      <c r="R1235" s="13" t="str">
        <f t="shared" si="141"/>
        <v>world music</v>
      </c>
      <c r="S1235" s="6">
        <f t="shared" si="139"/>
        <v>8.6206896551724146</v>
      </c>
      <c r="T1235" s="10">
        <f t="shared" si="140"/>
        <v>19.333333333333332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1">
        <f t="shared" si="137"/>
        <v>42037.580347222225</v>
      </c>
      <c r="L1236" s="11">
        <f t="shared" si="138"/>
        <v>42007.580347222225</v>
      </c>
      <c r="M1236" t="b">
        <v>0</v>
      </c>
      <c r="N1236">
        <v>0</v>
      </c>
      <c r="O1236" t="b">
        <v>0</v>
      </c>
      <c r="P1236" s="8" t="s">
        <v>8284</v>
      </c>
      <c r="Q1236" s="13" t="str">
        <f t="shared" si="136"/>
        <v>music</v>
      </c>
      <c r="R1236" s="13" t="str">
        <f t="shared" si="141"/>
        <v>world music</v>
      </c>
      <c r="S1236" s="6" t="str">
        <f t="shared" si="139"/>
        <v>N/A</v>
      </c>
      <c r="T1236" s="10" t="str">
        <f t="shared" si="140"/>
        <v>N/A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1">
        <f t="shared" si="137"/>
        <v>41622.927071759259</v>
      </c>
      <c r="L1237" s="11">
        <f t="shared" si="138"/>
        <v>41582.927071759259</v>
      </c>
      <c r="M1237" t="b">
        <v>0</v>
      </c>
      <c r="N1237">
        <v>6</v>
      </c>
      <c r="O1237" t="b">
        <v>0</v>
      </c>
      <c r="P1237" s="8" t="s">
        <v>8284</v>
      </c>
      <c r="Q1237" s="13" t="str">
        <f t="shared" si="136"/>
        <v>music</v>
      </c>
      <c r="R1237" s="13" t="str">
        <f t="shared" si="141"/>
        <v>world music</v>
      </c>
      <c r="S1237" s="6">
        <f t="shared" si="139"/>
        <v>35.876190476190473</v>
      </c>
      <c r="T1237" s="10">
        <f t="shared" si="140"/>
        <v>35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1">
        <f t="shared" si="137"/>
        <v>41118.458333333328</v>
      </c>
      <c r="L1238" s="11">
        <f t="shared" si="138"/>
        <v>41110.47180555555</v>
      </c>
      <c r="M1238" t="b">
        <v>0</v>
      </c>
      <c r="N1238">
        <v>0</v>
      </c>
      <c r="O1238" t="b">
        <v>0</v>
      </c>
      <c r="P1238" s="8" t="s">
        <v>8284</v>
      </c>
      <c r="Q1238" s="13" t="str">
        <f t="shared" si="136"/>
        <v>music</v>
      </c>
      <c r="R1238" s="13" t="str">
        <f t="shared" si="141"/>
        <v>world music</v>
      </c>
      <c r="S1238" s="6" t="str">
        <f t="shared" si="139"/>
        <v>N/A</v>
      </c>
      <c r="T1238" s="10" t="str">
        <f t="shared" si="140"/>
        <v>N/A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1">
        <f t="shared" si="137"/>
        <v>41145.074826388889</v>
      </c>
      <c r="L1239" s="11">
        <f t="shared" si="138"/>
        <v>41125.074826388889</v>
      </c>
      <c r="M1239" t="b">
        <v>0</v>
      </c>
      <c r="N1239">
        <v>0</v>
      </c>
      <c r="O1239" t="b">
        <v>0</v>
      </c>
      <c r="P1239" s="8" t="s">
        <v>8284</v>
      </c>
      <c r="Q1239" s="13" t="str">
        <f t="shared" si="136"/>
        <v>music</v>
      </c>
      <c r="R1239" s="13" t="str">
        <f t="shared" si="141"/>
        <v>world music</v>
      </c>
      <c r="S1239" s="6" t="str">
        <f t="shared" si="139"/>
        <v>N/A</v>
      </c>
      <c r="T1239" s="10" t="str">
        <f t="shared" si="140"/>
        <v>N/A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1">
        <f t="shared" si="137"/>
        <v>40761.402037037034</v>
      </c>
      <c r="L1240" s="11">
        <f t="shared" si="138"/>
        <v>40731.402037037034</v>
      </c>
      <c r="M1240" t="b">
        <v>0</v>
      </c>
      <c r="N1240">
        <v>3</v>
      </c>
      <c r="O1240" t="b">
        <v>0</v>
      </c>
      <c r="P1240" s="8" t="s">
        <v>8284</v>
      </c>
      <c r="Q1240" s="13" t="str">
        <f t="shared" si="136"/>
        <v>music</v>
      </c>
      <c r="R1240" s="13" t="str">
        <f t="shared" si="141"/>
        <v>world music</v>
      </c>
      <c r="S1240" s="6">
        <f t="shared" si="139"/>
        <v>5.617977528089888</v>
      </c>
      <c r="T1240" s="10">
        <f t="shared" si="140"/>
        <v>59.333333333333336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1">
        <f t="shared" si="137"/>
        <v>40913.754247685181</v>
      </c>
      <c r="L1241" s="11">
        <f t="shared" si="138"/>
        <v>40883.754247685181</v>
      </c>
      <c r="M1241" t="b">
        <v>0</v>
      </c>
      <c r="N1241">
        <v>0</v>
      </c>
      <c r="O1241" t="b">
        <v>0</v>
      </c>
      <c r="P1241" s="8" t="s">
        <v>8284</v>
      </c>
      <c r="Q1241" s="13" t="str">
        <f t="shared" si="136"/>
        <v>music</v>
      </c>
      <c r="R1241" s="13" t="str">
        <f t="shared" si="141"/>
        <v>world music</v>
      </c>
      <c r="S1241" s="6" t="str">
        <f t="shared" si="139"/>
        <v>N/A</v>
      </c>
      <c r="T1241" s="10" t="str">
        <f t="shared" si="140"/>
        <v>N/A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1">
        <f t="shared" si="137"/>
        <v>41467.70208333333</v>
      </c>
      <c r="L1242" s="11">
        <f t="shared" si="138"/>
        <v>41408.831678240742</v>
      </c>
      <c r="M1242" t="b">
        <v>0</v>
      </c>
      <c r="N1242">
        <v>8</v>
      </c>
      <c r="O1242" t="b">
        <v>0</v>
      </c>
      <c r="P1242" s="8" t="s">
        <v>8284</v>
      </c>
      <c r="Q1242" s="13" t="str">
        <f t="shared" si="136"/>
        <v>music</v>
      </c>
      <c r="R1242" s="13" t="str">
        <f t="shared" si="141"/>
        <v>world music</v>
      </c>
      <c r="S1242" s="6">
        <f t="shared" si="139"/>
        <v>33.19502074688797</v>
      </c>
      <c r="T1242" s="10">
        <f t="shared" si="140"/>
        <v>30.125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1">
        <f t="shared" si="137"/>
        <v>41946.040972222218</v>
      </c>
      <c r="L1243" s="11">
        <f t="shared" si="138"/>
        <v>41923.629398148143</v>
      </c>
      <c r="M1243" t="b">
        <v>0</v>
      </c>
      <c r="N1243">
        <v>34</v>
      </c>
      <c r="O1243" t="b">
        <v>0</v>
      </c>
      <c r="P1243" s="8" t="s">
        <v>8284</v>
      </c>
      <c r="Q1243" s="13" t="str">
        <f t="shared" si="136"/>
        <v>music</v>
      </c>
      <c r="R1243" s="13" t="str">
        <f t="shared" si="141"/>
        <v>world music</v>
      </c>
      <c r="S1243" s="6">
        <f t="shared" si="139"/>
        <v>1.9708316909735908</v>
      </c>
      <c r="T1243" s="10">
        <f t="shared" si="140"/>
        <v>74.617647058823536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1">
        <f t="shared" si="137"/>
        <v>40797.345833333333</v>
      </c>
      <c r="L1244" s="11">
        <f t="shared" si="138"/>
        <v>40781.957199074073</v>
      </c>
      <c r="M1244" t="b">
        <v>0</v>
      </c>
      <c r="N1244">
        <v>1</v>
      </c>
      <c r="O1244" t="b">
        <v>0</v>
      </c>
      <c r="P1244" s="8" t="s">
        <v>8284</v>
      </c>
      <c r="Q1244" s="13" t="str">
        <f t="shared" si="136"/>
        <v>music</v>
      </c>
      <c r="R1244" s="13" t="str">
        <f t="shared" si="141"/>
        <v>world music</v>
      </c>
      <c r="S1244" s="6">
        <f t="shared" si="139"/>
        <v>182.2</v>
      </c>
      <c r="T1244" s="10">
        <f t="shared" si="140"/>
        <v>5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1">
        <f t="shared" si="137"/>
        <v>40732.666666666664</v>
      </c>
      <c r="L1245" s="11">
        <f t="shared" si="138"/>
        <v>40671.670960648145</v>
      </c>
      <c r="M1245" t="b">
        <v>0</v>
      </c>
      <c r="N1245">
        <v>38</v>
      </c>
      <c r="O1245" t="b">
        <v>0</v>
      </c>
      <c r="P1245" s="8" t="s">
        <v>8284</v>
      </c>
      <c r="Q1245" s="13" t="str">
        <f t="shared" si="136"/>
        <v>music</v>
      </c>
      <c r="R1245" s="13" t="str">
        <f t="shared" si="141"/>
        <v>world music</v>
      </c>
      <c r="S1245" s="6">
        <f t="shared" si="139"/>
        <v>7.0963926670609103</v>
      </c>
      <c r="T1245" s="10">
        <f t="shared" si="140"/>
        <v>44.5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1">
        <f t="shared" si="137"/>
        <v>41386.666666666664</v>
      </c>
      <c r="L1246" s="11">
        <f t="shared" si="138"/>
        <v>41355.617164351854</v>
      </c>
      <c r="M1246" t="b">
        <v>1</v>
      </c>
      <c r="N1246">
        <v>45</v>
      </c>
      <c r="O1246" t="b">
        <v>1</v>
      </c>
      <c r="P1246" s="8" t="s">
        <v>8274</v>
      </c>
      <c r="Q1246" s="13" t="str">
        <f t="shared" si="136"/>
        <v>music</v>
      </c>
      <c r="R1246" s="13" t="str">
        <f t="shared" ref="R1246:R1285" si="142">RIGHT(P1246,4)</f>
        <v>rock</v>
      </c>
      <c r="S1246" s="6">
        <f t="shared" si="139"/>
        <v>0.96339113680154143</v>
      </c>
      <c r="T1246" s="10">
        <f t="shared" si="140"/>
        <v>46.133333333333333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1">
        <f t="shared" si="137"/>
        <v>41804.391597222224</v>
      </c>
      <c r="L1247" s="11">
        <f t="shared" si="138"/>
        <v>41774.391597222224</v>
      </c>
      <c r="M1247" t="b">
        <v>1</v>
      </c>
      <c r="N1247">
        <v>17</v>
      </c>
      <c r="O1247" t="b">
        <v>1</v>
      </c>
      <c r="P1247" s="8" t="s">
        <v>8274</v>
      </c>
      <c r="Q1247" s="13" t="str">
        <f t="shared" si="136"/>
        <v>music</v>
      </c>
      <c r="R1247" s="13" t="str">
        <f t="shared" si="142"/>
        <v>rock</v>
      </c>
      <c r="S1247" s="6">
        <f t="shared" si="139"/>
        <v>0.83160083160083165</v>
      </c>
      <c r="T1247" s="10">
        <f t="shared" si="140"/>
        <v>141.47058823529412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1">
        <f t="shared" si="137"/>
        <v>40882.876724537033</v>
      </c>
      <c r="L1248" s="11">
        <f t="shared" si="138"/>
        <v>40837.835057870368</v>
      </c>
      <c r="M1248" t="b">
        <v>1</v>
      </c>
      <c r="N1248">
        <v>31</v>
      </c>
      <c r="O1248" t="b">
        <v>1</v>
      </c>
      <c r="P1248" s="8" t="s">
        <v>8274</v>
      </c>
      <c r="Q1248" s="13" t="str">
        <f t="shared" si="136"/>
        <v>music</v>
      </c>
      <c r="R1248" s="13" t="str">
        <f t="shared" si="142"/>
        <v>rock</v>
      </c>
      <c r="S1248" s="6">
        <f t="shared" si="139"/>
        <v>0.85470085470085466</v>
      </c>
      <c r="T1248" s="10">
        <f t="shared" si="140"/>
        <v>75.483870967741936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1">
        <f t="shared" si="137"/>
        <v>41400.083969907406</v>
      </c>
      <c r="L1249" s="11">
        <f t="shared" si="138"/>
        <v>41370.083969907406</v>
      </c>
      <c r="M1249" t="b">
        <v>1</v>
      </c>
      <c r="N1249">
        <v>50</v>
      </c>
      <c r="O1249" t="b">
        <v>1</v>
      </c>
      <c r="P1249" s="8" t="s">
        <v>8274</v>
      </c>
      <c r="Q1249" s="13" t="str">
        <f t="shared" si="136"/>
        <v>music</v>
      </c>
      <c r="R1249" s="13" t="str">
        <f t="shared" si="142"/>
        <v>rock</v>
      </c>
      <c r="S1249" s="6">
        <f t="shared" si="139"/>
        <v>0.81871345029239762</v>
      </c>
      <c r="T1249" s="10">
        <f t="shared" si="140"/>
        <v>85.5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1">
        <f t="shared" si="137"/>
        <v>41803.082638888889</v>
      </c>
      <c r="L1250" s="11">
        <f t="shared" si="138"/>
        <v>41767.448530092588</v>
      </c>
      <c r="M1250" t="b">
        <v>1</v>
      </c>
      <c r="N1250">
        <v>59</v>
      </c>
      <c r="O1250" t="b">
        <v>1</v>
      </c>
      <c r="P1250" s="8" t="s">
        <v>8274</v>
      </c>
      <c r="Q1250" s="13" t="str">
        <f t="shared" si="136"/>
        <v>music</v>
      </c>
      <c r="R1250" s="13" t="str">
        <f t="shared" si="142"/>
        <v>rock</v>
      </c>
      <c r="S1250" s="6">
        <f t="shared" si="139"/>
        <v>0.65945660775520976</v>
      </c>
      <c r="T1250" s="10">
        <f t="shared" si="140"/>
        <v>64.254237288135599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1">
        <f t="shared" si="137"/>
        <v>41097.532534722217</v>
      </c>
      <c r="L1251" s="11">
        <f t="shared" si="138"/>
        <v>41067.532534722217</v>
      </c>
      <c r="M1251" t="b">
        <v>1</v>
      </c>
      <c r="N1251">
        <v>81</v>
      </c>
      <c r="O1251" t="b">
        <v>1</v>
      </c>
      <c r="P1251" s="8" t="s">
        <v>8274</v>
      </c>
      <c r="Q1251" s="13" t="str">
        <f t="shared" si="136"/>
        <v>music</v>
      </c>
      <c r="R1251" s="13" t="str">
        <f t="shared" si="142"/>
        <v>rock</v>
      </c>
      <c r="S1251" s="6">
        <f t="shared" si="139"/>
        <v>0.9574875526618154</v>
      </c>
      <c r="T1251" s="10">
        <f t="shared" si="140"/>
        <v>64.46913580246914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1">
        <f t="shared" si="137"/>
        <v>41888.434386574074</v>
      </c>
      <c r="L1252" s="11">
        <f t="shared" si="138"/>
        <v>41843.434386574074</v>
      </c>
      <c r="M1252" t="b">
        <v>1</v>
      </c>
      <c r="N1252">
        <v>508</v>
      </c>
      <c r="O1252" t="b">
        <v>1</v>
      </c>
      <c r="P1252" s="8" t="s">
        <v>8274</v>
      </c>
      <c r="Q1252" s="13" t="str">
        <f t="shared" si="136"/>
        <v>music</v>
      </c>
      <c r="R1252" s="13" t="str">
        <f t="shared" si="142"/>
        <v>rock</v>
      </c>
      <c r="S1252" s="6">
        <f t="shared" si="139"/>
        <v>0.49961696033041336</v>
      </c>
      <c r="T1252" s="10">
        <f t="shared" si="140"/>
        <v>118.2007874015748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1">
        <f t="shared" si="137"/>
        <v>40811.606099537035</v>
      </c>
      <c r="L1253" s="11">
        <f t="shared" si="138"/>
        <v>40751.606099537035</v>
      </c>
      <c r="M1253" t="b">
        <v>1</v>
      </c>
      <c r="N1253">
        <v>74</v>
      </c>
      <c r="O1253" t="b">
        <v>1</v>
      </c>
      <c r="P1253" s="8" t="s">
        <v>8274</v>
      </c>
      <c r="Q1253" s="13" t="str">
        <f t="shared" si="136"/>
        <v>music</v>
      </c>
      <c r="R1253" s="13" t="str">
        <f t="shared" si="142"/>
        <v>rock</v>
      </c>
      <c r="S1253" s="6">
        <f t="shared" si="139"/>
        <v>0.98231827111984282</v>
      </c>
      <c r="T1253" s="10">
        <f t="shared" si="140"/>
        <v>82.540540540540547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1">
        <f t="shared" si="137"/>
        <v>41571.779733796291</v>
      </c>
      <c r="L1254" s="11">
        <f t="shared" si="138"/>
        <v>41543.779733796291</v>
      </c>
      <c r="M1254" t="b">
        <v>1</v>
      </c>
      <c r="N1254">
        <v>141</v>
      </c>
      <c r="O1254" t="b">
        <v>1</v>
      </c>
      <c r="P1254" s="8" t="s">
        <v>8274</v>
      </c>
      <c r="Q1254" s="13" t="str">
        <f t="shared" si="136"/>
        <v>music</v>
      </c>
      <c r="R1254" s="13" t="str">
        <f t="shared" si="142"/>
        <v>rock</v>
      </c>
      <c r="S1254" s="6">
        <f t="shared" si="139"/>
        <v>0.72644250726442505</v>
      </c>
      <c r="T1254" s="10">
        <f t="shared" si="140"/>
        <v>34.170212765957444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1">
        <f t="shared" si="137"/>
        <v>41885.575312499997</v>
      </c>
      <c r="L1255" s="11">
        <f t="shared" si="138"/>
        <v>41855.575312499997</v>
      </c>
      <c r="M1255" t="b">
        <v>1</v>
      </c>
      <c r="N1255">
        <v>711</v>
      </c>
      <c r="O1255" t="b">
        <v>1</v>
      </c>
      <c r="P1255" s="8" t="s">
        <v>8274</v>
      </c>
      <c r="Q1255" s="13" t="str">
        <f t="shared" si="136"/>
        <v>music</v>
      </c>
      <c r="R1255" s="13" t="str">
        <f t="shared" si="142"/>
        <v>rock</v>
      </c>
      <c r="S1255" s="6">
        <f t="shared" si="139"/>
        <v>3.2912795573360648E-4</v>
      </c>
      <c r="T1255" s="10">
        <f t="shared" si="140"/>
        <v>42.73322081575246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1">
        <f t="shared" si="137"/>
        <v>40543.999305555553</v>
      </c>
      <c r="L1256" s="11">
        <f t="shared" si="138"/>
        <v>40487.413032407407</v>
      </c>
      <c r="M1256" t="b">
        <v>1</v>
      </c>
      <c r="N1256">
        <v>141</v>
      </c>
      <c r="O1256" t="b">
        <v>1</v>
      </c>
      <c r="P1256" s="8" t="s">
        <v>8274</v>
      </c>
      <c r="Q1256" s="13" t="str">
        <f t="shared" si="136"/>
        <v>music</v>
      </c>
      <c r="R1256" s="13" t="str">
        <f t="shared" si="142"/>
        <v>rock</v>
      </c>
      <c r="S1256" s="6">
        <f t="shared" si="139"/>
        <v>0.50288973954814986</v>
      </c>
      <c r="T1256" s="10">
        <f t="shared" si="140"/>
        <v>94.489361702127653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1">
        <f t="shared" si="137"/>
        <v>41609.678842592592</v>
      </c>
      <c r="L1257" s="11">
        <f t="shared" si="138"/>
        <v>41579.637175925927</v>
      </c>
      <c r="M1257" t="b">
        <v>1</v>
      </c>
      <c r="N1257">
        <v>109</v>
      </c>
      <c r="O1257" t="b">
        <v>1</v>
      </c>
      <c r="P1257" s="8" t="s">
        <v>8274</v>
      </c>
      <c r="Q1257" s="13" t="str">
        <f t="shared" si="136"/>
        <v>music</v>
      </c>
      <c r="R1257" s="13" t="str">
        <f t="shared" si="142"/>
        <v>rock</v>
      </c>
      <c r="S1257" s="6">
        <f t="shared" si="139"/>
        <v>0.49415252841377039</v>
      </c>
      <c r="T1257" s="10">
        <f t="shared" si="140"/>
        <v>55.697247706422019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1">
        <f t="shared" si="137"/>
        <v>40951.711006944439</v>
      </c>
      <c r="L1258" s="11">
        <f t="shared" si="138"/>
        <v>40921.711006944439</v>
      </c>
      <c r="M1258" t="b">
        <v>1</v>
      </c>
      <c r="N1258">
        <v>361</v>
      </c>
      <c r="O1258" t="b">
        <v>1</v>
      </c>
      <c r="P1258" s="8" t="s">
        <v>8274</v>
      </c>
      <c r="Q1258" s="13" t="str">
        <f t="shared" si="136"/>
        <v>music</v>
      </c>
      <c r="R1258" s="13" t="str">
        <f t="shared" si="142"/>
        <v>rock</v>
      </c>
      <c r="S1258" s="6">
        <f t="shared" si="139"/>
        <v>0.84771792920594546</v>
      </c>
      <c r="T1258" s="10">
        <f t="shared" si="140"/>
        <v>98.030831024930734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1">
        <f t="shared" si="137"/>
        <v>40635.835532407407</v>
      </c>
      <c r="L1259" s="11">
        <f t="shared" si="138"/>
        <v>40586.877199074072</v>
      </c>
      <c r="M1259" t="b">
        <v>1</v>
      </c>
      <c r="N1259">
        <v>176</v>
      </c>
      <c r="O1259" t="b">
        <v>1</v>
      </c>
      <c r="P1259" s="8" t="s">
        <v>8274</v>
      </c>
      <c r="Q1259" s="13" t="str">
        <f t="shared" si="136"/>
        <v>music</v>
      </c>
      <c r="R1259" s="13" t="str">
        <f t="shared" si="142"/>
        <v>rock</v>
      </c>
      <c r="S1259" s="6">
        <f t="shared" si="139"/>
        <v>0.33929673041332509</v>
      </c>
      <c r="T1259" s="10">
        <f t="shared" si="140"/>
        <v>92.102272727272734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1">
        <f t="shared" si="137"/>
        <v>41517.402916666666</v>
      </c>
      <c r="L1260" s="11">
        <f t="shared" si="138"/>
        <v>41487.402916666666</v>
      </c>
      <c r="M1260" t="b">
        <v>1</v>
      </c>
      <c r="N1260">
        <v>670</v>
      </c>
      <c r="O1260" t="b">
        <v>1</v>
      </c>
      <c r="P1260" s="8" t="s">
        <v>8274</v>
      </c>
      <c r="Q1260" s="13" t="str">
        <f t="shared" si="136"/>
        <v>music</v>
      </c>
      <c r="R1260" s="13" t="str">
        <f t="shared" si="142"/>
        <v>rock</v>
      </c>
      <c r="S1260" s="6">
        <f t="shared" si="139"/>
        <v>0.46916124915746454</v>
      </c>
      <c r="T1260" s="10">
        <f t="shared" si="140"/>
        <v>38.175462686567165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1">
        <f t="shared" si="137"/>
        <v>41798.957638888889</v>
      </c>
      <c r="L1261" s="11">
        <f t="shared" si="138"/>
        <v>41766.762314814812</v>
      </c>
      <c r="M1261" t="b">
        <v>1</v>
      </c>
      <c r="N1261">
        <v>96</v>
      </c>
      <c r="O1261" t="b">
        <v>1</v>
      </c>
      <c r="P1261" s="8" t="s">
        <v>8274</v>
      </c>
      <c r="Q1261" s="13" t="str">
        <f t="shared" si="136"/>
        <v>music</v>
      </c>
      <c r="R1261" s="13" t="str">
        <f t="shared" si="142"/>
        <v>rock</v>
      </c>
      <c r="S1261" s="6">
        <f t="shared" si="139"/>
        <v>0.95932463545663849</v>
      </c>
      <c r="T1261" s="10">
        <f t="shared" si="140"/>
        <v>27.145833333333332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1">
        <f t="shared" si="137"/>
        <v>41696.63449074074</v>
      </c>
      <c r="L1262" s="11">
        <f t="shared" si="138"/>
        <v>41666.63449074074</v>
      </c>
      <c r="M1262" t="b">
        <v>1</v>
      </c>
      <c r="N1262">
        <v>74</v>
      </c>
      <c r="O1262" t="b">
        <v>1</v>
      </c>
      <c r="P1262" s="8" t="s">
        <v>8274</v>
      </c>
      <c r="Q1262" s="13" t="str">
        <f t="shared" si="136"/>
        <v>music</v>
      </c>
      <c r="R1262" s="13" t="str">
        <f t="shared" si="142"/>
        <v>rock</v>
      </c>
      <c r="S1262" s="6">
        <f t="shared" si="139"/>
        <v>0.87976539589442815</v>
      </c>
      <c r="T1262" s="10">
        <f t="shared" si="140"/>
        <v>50.689189189189186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1">
        <f t="shared" si="137"/>
        <v>41668.134571759256</v>
      </c>
      <c r="L1263" s="11">
        <f t="shared" si="138"/>
        <v>41638.134571759256</v>
      </c>
      <c r="M1263" t="b">
        <v>1</v>
      </c>
      <c r="N1263">
        <v>52</v>
      </c>
      <c r="O1263" t="b">
        <v>1</v>
      </c>
      <c r="P1263" s="8" t="s">
        <v>8274</v>
      </c>
      <c r="Q1263" s="13" t="str">
        <f t="shared" si="136"/>
        <v>music</v>
      </c>
      <c r="R1263" s="13" t="str">
        <f t="shared" si="142"/>
        <v>rock</v>
      </c>
      <c r="S1263" s="6">
        <f t="shared" si="139"/>
        <v>0.98765432098765427</v>
      </c>
      <c r="T1263" s="10">
        <f t="shared" si="140"/>
        <v>38.942307692307693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1">
        <f t="shared" si="137"/>
        <v>41686.554305555554</v>
      </c>
      <c r="L1264" s="11">
        <f t="shared" si="138"/>
        <v>41656.554305555554</v>
      </c>
      <c r="M1264" t="b">
        <v>1</v>
      </c>
      <c r="N1264">
        <v>105</v>
      </c>
      <c r="O1264" t="b">
        <v>1</v>
      </c>
      <c r="P1264" s="8" t="s">
        <v>8274</v>
      </c>
      <c r="Q1264" s="13" t="str">
        <f t="shared" si="136"/>
        <v>music</v>
      </c>
      <c r="R1264" s="13" t="str">
        <f t="shared" si="142"/>
        <v>rock</v>
      </c>
      <c r="S1264" s="6">
        <f t="shared" si="139"/>
        <v>0.79735034347399414</v>
      </c>
      <c r="T1264" s="10">
        <f t="shared" si="140"/>
        <v>77.638095238095232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1">
        <f t="shared" si="137"/>
        <v>41726.833333333328</v>
      </c>
      <c r="L1265" s="11">
        <f t="shared" si="138"/>
        <v>41691.875810185185</v>
      </c>
      <c r="M1265" t="b">
        <v>1</v>
      </c>
      <c r="N1265">
        <v>41</v>
      </c>
      <c r="O1265" t="b">
        <v>1</v>
      </c>
      <c r="P1265" s="8" t="s">
        <v>8274</v>
      </c>
      <c r="Q1265" s="13" t="str">
        <f t="shared" si="136"/>
        <v>music</v>
      </c>
      <c r="R1265" s="13" t="str">
        <f t="shared" si="142"/>
        <v>rock</v>
      </c>
      <c r="S1265" s="6">
        <f t="shared" si="139"/>
        <v>0.84033613445378152</v>
      </c>
      <c r="T1265" s="10">
        <f t="shared" si="140"/>
        <v>43.536585365853661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1">
        <f t="shared" si="137"/>
        <v>41576.454664351848</v>
      </c>
      <c r="L1266" s="11">
        <f t="shared" si="138"/>
        <v>41547.454664351848</v>
      </c>
      <c r="M1266" t="b">
        <v>1</v>
      </c>
      <c r="N1266">
        <v>34</v>
      </c>
      <c r="O1266" t="b">
        <v>1</v>
      </c>
      <c r="P1266" s="8" t="s">
        <v>8274</v>
      </c>
      <c r="Q1266" s="13" t="str">
        <f t="shared" si="136"/>
        <v>music</v>
      </c>
      <c r="R1266" s="13" t="str">
        <f t="shared" si="142"/>
        <v>rock</v>
      </c>
      <c r="S1266" s="6">
        <f t="shared" si="139"/>
        <v>0.60073937153419599</v>
      </c>
      <c r="T1266" s="10">
        <f t="shared" si="140"/>
        <v>31.823529411764707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1">
        <f t="shared" si="137"/>
        <v>40512.446932870364</v>
      </c>
      <c r="L1267" s="11">
        <f t="shared" si="138"/>
        <v>40465.446932870364</v>
      </c>
      <c r="M1267" t="b">
        <v>1</v>
      </c>
      <c r="N1267">
        <v>66</v>
      </c>
      <c r="O1267" t="b">
        <v>1</v>
      </c>
      <c r="P1267" s="8" t="s">
        <v>8274</v>
      </c>
      <c r="Q1267" s="13" t="str">
        <f t="shared" si="136"/>
        <v>music</v>
      </c>
      <c r="R1267" s="13" t="str">
        <f t="shared" si="142"/>
        <v>rock</v>
      </c>
      <c r="S1267" s="6">
        <f t="shared" si="139"/>
        <v>0.83929432133462178</v>
      </c>
      <c r="T1267" s="10">
        <f t="shared" si="140"/>
        <v>63.184393939393942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1">
        <f t="shared" si="137"/>
        <v>41650.668344907404</v>
      </c>
      <c r="L1268" s="11">
        <f t="shared" si="138"/>
        <v>41620.668344907404</v>
      </c>
      <c r="M1268" t="b">
        <v>1</v>
      </c>
      <c r="N1268">
        <v>50</v>
      </c>
      <c r="O1268" t="b">
        <v>1</v>
      </c>
      <c r="P1268" s="8" t="s">
        <v>8274</v>
      </c>
      <c r="Q1268" s="13" t="str">
        <f t="shared" si="136"/>
        <v>music</v>
      </c>
      <c r="R1268" s="13" t="str">
        <f t="shared" si="142"/>
        <v>rock</v>
      </c>
      <c r="S1268" s="6">
        <f t="shared" si="139"/>
        <v>0.99528548978522791</v>
      </c>
      <c r="T1268" s="10">
        <f t="shared" si="140"/>
        <v>190.9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1">
        <f t="shared" si="137"/>
        <v>41479.376828703702</v>
      </c>
      <c r="L1269" s="11">
        <f t="shared" si="138"/>
        <v>41449.376828703702</v>
      </c>
      <c r="M1269" t="b">
        <v>1</v>
      </c>
      <c r="N1269">
        <v>159</v>
      </c>
      <c r="O1269" t="b">
        <v>1</v>
      </c>
      <c r="P1269" s="8" t="s">
        <v>8274</v>
      </c>
      <c r="Q1269" s="13" t="str">
        <f t="shared" si="136"/>
        <v>music</v>
      </c>
      <c r="R1269" s="13" t="str">
        <f t="shared" si="142"/>
        <v>rock</v>
      </c>
      <c r="S1269" s="6">
        <f t="shared" si="139"/>
        <v>0.98231827111984282</v>
      </c>
      <c r="T1269" s="10">
        <f t="shared" si="140"/>
        <v>140.85534591194968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1">
        <f t="shared" si="137"/>
        <v>41537.637118055551</v>
      </c>
      <c r="L1270" s="11">
        <f t="shared" si="138"/>
        <v>41507.637118055551</v>
      </c>
      <c r="M1270" t="b">
        <v>1</v>
      </c>
      <c r="N1270">
        <v>182</v>
      </c>
      <c r="O1270" t="b">
        <v>1</v>
      </c>
      <c r="P1270" s="8" t="s">
        <v>8274</v>
      </c>
      <c r="Q1270" s="13" t="str">
        <f t="shared" si="136"/>
        <v>music</v>
      </c>
      <c r="R1270" s="13" t="str">
        <f t="shared" si="142"/>
        <v>rock</v>
      </c>
      <c r="S1270" s="6">
        <f t="shared" si="139"/>
        <v>0.8571428571428571</v>
      </c>
      <c r="T1270" s="10">
        <f t="shared" si="140"/>
        <v>76.92307692307692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1">
        <f t="shared" si="137"/>
        <v>42475.791666666664</v>
      </c>
      <c r="L1271" s="11">
        <f t="shared" si="138"/>
        <v>42445.614722222221</v>
      </c>
      <c r="M1271" t="b">
        <v>1</v>
      </c>
      <c r="N1271">
        <v>206</v>
      </c>
      <c r="O1271" t="b">
        <v>1</v>
      </c>
      <c r="P1271" s="8" t="s">
        <v>8274</v>
      </c>
      <c r="Q1271" s="13" t="str">
        <f t="shared" si="136"/>
        <v>music</v>
      </c>
      <c r="R1271" s="13" t="str">
        <f t="shared" si="142"/>
        <v>rock</v>
      </c>
      <c r="S1271" s="6">
        <f t="shared" si="139"/>
        <v>0.92039557426808971</v>
      </c>
      <c r="T1271" s="10">
        <f t="shared" si="140"/>
        <v>99.15533980582525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1">
        <f t="shared" si="137"/>
        <v>40993.60696759259</v>
      </c>
      <c r="L1272" s="11">
        <f t="shared" si="138"/>
        <v>40933.648634259254</v>
      </c>
      <c r="M1272" t="b">
        <v>1</v>
      </c>
      <c r="N1272">
        <v>169</v>
      </c>
      <c r="O1272" t="b">
        <v>1</v>
      </c>
      <c r="P1272" s="8" t="s">
        <v>8274</v>
      </c>
      <c r="Q1272" s="13" t="str">
        <f t="shared" si="136"/>
        <v>music</v>
      </c>
      <c r="R1272" s="13" t="str">
        <f t="shared" si="142"/>
        <v>rock</v>
      </c>
      <c r="S1272" s="6">
        <f t="shared" si="139"/>
        <v>0.87168758716875872</v>
      </c>
      <c r="T1272" s="10">
        <f t="shared" si="140"/>
        <v>67.881656804733723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1">
        <f t="shared" si="137"/>
        <v>41591.516886574071</v>
      </c>
      <c r="L1273" s="11">
        <f t="shared" si="138"/>
        <v>41561.475219907406</v>
      </c>
      <c r="M1273" t="b">
        <v>1</v>
      </c>
      <c r="N1273">
        <v>31</v>
      </c>
      <c r="O1273" t="b">
        <v>1</v>
      </c>
      <c r="P1273" s="8" t="s">
        <v>8274</v>
      </c>
      <c r="Q1273" s="13" t="str">
        <f t="shared" si="136"/>
        <v>music</v>
      </c>
      <c r="R1273" s="13" t="str">
        <f t="shared" si="142"/>
        <v>rock</v>
      </c>
      <c r="S1273" s="6">
        <f t="shared" si="139"/>
        <v>0.98231827111984282</v>
      </c>
      <c r="T1273" s="10">
        <f t="shared" si="140"/>
        <v>246.29032258064515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1">
        <f t="shared" si="137"/>
        <v>40343.958333333328</v>
      </c>
      <c r="L1274" s="11">
        <f t="shared" si="138"/>
        <v>40274.536793981482</v>
      </c>
      <c r="M1274" t="b">
        <v>1</v>
      </c>
      <c r="N1274">
        <v>28</v>
      </c>
      <c r="O1274" t="b">
        <v>1</v>
      </c>
      <c r="P1274" s="8" t="s">
        <v>8274</v>
      </c>
      <c r="Q1274" s="13" t="str">
        <f t="shared" si="136"/>
        <v>music</v>
      </c>
      <c r="R1274" s="13" t="str">
        <f t="shared" si="142"/>
        <v>rock</v>
      </c>
      <c r="S1274" s="6">
        <f t="shared" si="139"/>
        <v>0.94339622641509435</v>
      </c>
      <c r="T1274" s="10">
        <f t="shared" si="140"/>
        <v>189.28571428571428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1">
        <f t="shared" si="137"/>
        <v>41882.521886574068</v>
      </c>
      <c r="L1275" s="11">
        <f t="shared" si="138"/>
        <v>41852.521886574068</v>
      </c>
      <c r="M1275" t="b">
        <v>1</v>
      </c>
      <c r="N1275">
        <v>54</v>
      </c>
      <c r="O1275" t="b">
        <v>1</v>
      </c>
      <c r="P1275" s="8" t="s">
        <v>8274</v>
      </c>
      <c r="Q1275" s="13" t="str">
        <f t="shared" si="136"/>
        <v>music</v>
      </c>
      <c r="R1275" s="13" t="str">
        <f t="shared" si="142"/>
        <v>rock</v>
      </c>
      <c r="S1275" s="6">
        <f t="shared" si="139"/>
        <v>0.96618357487922701</v>
      </c>
      <c r="T1275" s="10">
        <f t="shared" si="140"/>
        <v>76.666666666666671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1">
        <f t="shared" si="137"/>
        <v>41151.481770833328</v>
      </c>
      <c r="L1276" s="11">
        <f t="shared" si="138"/>
        <v>41116.481770833328</v>
      </c>
      <c r="M1276" t="b">
        <v>1</v>
      </c>
      <c r="N1276">
        <v>467</v>
      </c>
      <c r="O1276" t="b">
        <v>1</v>
      </c>
      <c r="P1276" s="8" t="s">
        <v>8274</v>
      </c>
      <c r="Q1276" s="13" t="str">
        <f t="shared" si="136"/>
        <v>music</v>
      </c>
      <c r="R1276" s="13" t="str">
        <f t="shared" si="142"/>
        <v>rock</v>
      </c>
      <c r="S1276" s="6">
        <f t="shared" si="139"/>
        <v>0.64526386646238476</v>
      </c>
      <c r="T1276" s="10">
        <f t="shared" si="140"/>
        <v>82.963254817987149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1">
        <f t="shared" si="137"/>
        <v>41493.659571759257</v>
      </c>
      <c r="L1277" s="11">
        <f t="shared" si="138"/>
        <v>41458.659571759257</v>
      </c>
      <c r="M1277" t="b">
        <v>1</v>
      </c>
      <c r="N1277">
        <v>389</v>
      </c>
      <c r="O1277" t="b">
        <v>1</v>
      </c>
      <c r="P1277" s="8" t="s">
        <v>8274</v>
      </c>
      <c r="Q1277" s="13" t="str">
        <f t="shared" si="136"/>
        <v>music</v>
      </c>
      <c r="R1277" s="13" t="str">
        <f t="shared" si="142"/>
        <v>rock</v>
      </c>
      <c r="S1277" s="6">
        <f t="shared" si="139"/>
        <v>0.61674842009613051</v>
      </c>
      <c r="T1277" s="10">
        <f t="shared" si="140"/>
        <v>62.522107969151669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1">
        <f t="shared" si="137"/>
        <v>40056.958333333328</v>
      </c>
      <c r="L1278" s="11">
        <f t="shared" si="138"/>
        <v>40007.49591435185</v>
      </c>
      <c r="M1278" t="b">
        <v>1</v>
      </c>
      <c r="N1278">
        <v>68</v>
      </c>
      <c r="O1278" t="b">
        <v>1</v>
      </c>
      <c r="P1278" s="8" t="s">
        <v>8274</v>
      </c>
      <c r="Q1278" s="13" t="str">
        <f t="shared" si="136"/>
        <v>music</v>
      </c>
      <c r="R1278" s="13" t="str">
        <f t="shared" si="142"/>
        <v>rock</v>
      </c>
      <c r="S1278" s="6">
        <f t="shared" si="139"/>
        <v>0.95766177301500655</v>
      </c>
      <c r="T1278" s="10">
        <f t="shared" si="140"/>
        <v>46.06808823529412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1">
        <f t="shared" si="137"/>
        <v>41156.35355324074</v>
      </c>
      <c r="L1279" s="11">
        <f t="shared" si="138"/>
        <v>41121.35355324074</v>
      </c>
      <c r="M1279" t="b">
        <v>1</v>
      </c>
      <c r="N1279">
        <v>413</v>
      </c>
      <c r="O1279" t="b">
        <v>1</v>
      </c>
      <c r="P1279" s="8" t="s">
        <v>8274</v>
      </c>
      <c r="Q1279" s="13" t="str">
        <f t="shared" si="136"/>
        <v>music</v>
      </c>
      <c r="R1279" s="13" t="str">
        <f t="shared" si="142"/>
        <v>rock</v>
      </c>
      <c r="S1279" s="6">
        <f t="shared" si="139"/>
        <v>0.94229096060281492</v>
      </c>
      <c r="T1279" s="10">
        <f t="shared" si="140"/>
        <v>38.543946731234868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1">
        <f t="shared" si="137"/>
        <v>41814.875</v>
      </c>
      <c r="L1280" s="11">
        <f t="shared" si="138"/>
        <v>41786.346828703703</v>
      </c>
      <c r="M1280" t="b">
        <v>1</v>
      </c>
      <c r="N1280">
        <v>190</v>
      </c>
      <c r="O1280" t="b">
        <v>1</v>
      </c>
      <c r="P1280" s="8" t="s">
        <v>8274</v>
      </c>
      <c r="Q1280" s="13" t="str">
        <f t="shared" si="136"/>
        <v>music</v>
      </c>
      <c r="R1280" s="13" t="str">
        <f t="shared" si="142"/>
        <v>rock</v>
      </c>
      <c r="S1280" s="6">
        <f t="shared" si="139"/>
        <v>0.64541753549796443</v>
      </c>
      <c r="T1280" s="10">
        <f t="shared" si="140"/>
        <v>53.005263157894738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1">
        <f t="shared" si="137"/>
        <v>41721.849189814813</v>
      </c>
      <c r="L1281" s="11">
        <f t="shared" si="138"/>
        <v>41681.890856481477</v>
      </c>
      <c r="M1281" t="b">
        <v>1</v>
      </c>
      <c r="N1281">
        <v>189</v>
      </c>
      <c r="O1281" t="b">
        <v>1</v>
      </c>
      <c r="P1281" s="8" t="s">
        <v>8274</v>
      </c>
      <c r="Q1281" s="13" t="str">
        <f t="shared" si="136"/>
        <v>music</v>
      </c>
      <c r="R1281" s="13" t="str">
        <f t="shared" si="142"/>
        <v>rock</v>
      </c>
      <c r="S1281" s="6">
        <f t="shared" si="139"/>
        <v>0.90275869381290041</v>
      </c>
      <c r="T1281" s="10">
        <f t="shared" si="140"/>
        <v>73.355396825396824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1">
        <f t="shared" si="137"/>
        <v>40603.54923611111</v>
      </c>
      <c r="L1282" s="11">
        <f t="shared" si="138"/>
        <v>40513.54923611111</v>
      </c>
      <c r="M1282" t="b">
        <v>1</v>
      </c>
      <c r="N1282">
        <v>130</v>
      </c>
      <c r="O1282" t="b">
        <v>1</v>
      </c>
      <c r="P1282" s="8" t="s">
        <v>8274</v>
      </c>
      <c r="Q1282" s="13" t="str">
        <f t="shared" si="136"/>
        <v>music</v>
      </c>
      <c r="R1282" s="13" t="str">
        <f t="shared" si="142"/>
        <v>rock</v>
      </c>
      <c r="S1282" s="6">
        <f t="shared" si="139"/>
        <v>0.90161677920847672</v>
      </c>
      <c r="T1282" s="10">
        <f t="shared" si="140"/>
        <v>127.97523076923076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1">
        <f t="shared" si="137"/>
        <v>41483.535138888888</v>
      </c>
      <c r="L1283" s="11">
        <f t="shared" si="138"/>
        <v>41463.535138888888</v>
      </c>
      <c r="M1283" t="b">
        <v>1</v>
      </c>
      <c r="N1283">
        <v>74</v>
      </c>
      <c r="O1283" t="b">
        <v>1</v>
      </c>
      <c r="P1283" s="8" t="s">
        <v>8274</v>
      </c>
      <c r="Q1283" s="13" t="str">
        <f t="shared" ref="Q1283:Q1346" si="143">LEFT(P1283, SEARCH("/", P1283)-1)</f>
        <v>music</v>
      </c>
      <c r="R1283" s="13" t="str">
        <f t="shared" si="142"/>
        <v>rock</v>
      </c>
      <c r="S1283" s="6">
        <f t="shared" si="139"/>
        <v>0.90322580645161288</v>
      </c>
      <c r="T1283" s="10">
        <f t="shared" si="140"/>
        <v>104.72972972972973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1">
        <f t="shared" si="137"/>
        <v>41616.999305555553</v>
      </c>
      <c r="L1284" s="11">
        <f t="shared" si="138"/>
        <v>41586.266840277771</v>
      </c>
      <c r="M1284" t="b">
        <v>1</v>
      </c>
      <c r="N1284">
        <v>274</v>
      </c>
      <c r="O1284" t="b">
        <v>1</v>
      </c>
      <c r="P1284" s="8" t="s">
        <v>8274</v>
      </c>
      <c r="Q1284" s="13" t="str">
        <f t="shared" si="143"/>
        <v>music</v>
      </c>
      <c r="R1284" s="13" t="str">
        <f t="shared" si="142"/>
        <v>rock</v>
      </c>
      <c r="S1284" s="6">
        <f t="shared" si="139"/>
        <v>0.80897422068816738</v>
      </c>
      <c r="T1284" s="10">
        <f t="shared" si="140"/>
        <v>67.671532846715323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1">
        <f t="shared" si="137"/>
        <v>41343.958333333328</v>
      </c>
      <c r="L1285" s="11">
        <f t="shared" si="138"/>
        <v>41320.50913194444</v>
      </c>
      <c r="M1285" t="b">
        <v>1</v>
      </c>
      <c r="N1285">
        <v>22</v>
      </c>
      <c r="O1285" t="b">
        <v>1</v>
      </c>
      <c r="P1285" s="8" t="s">
        <v>8274</v>
      </c>
      <c r="Q1285" s="13" t="str">
        <f t="shared" si="143"/>
        <v>music</v>
      </c>
      <c r="R1285" s="13" t="str">
        <f t="shared" si="142"/>
        <v>rock</v>
      </c>
      <c r="S1285" s="6">
        <f t="shared" si="139"/>
        <v>0.4738213693437574</v>
      </c>
      <c r="T1285" s="10">
        <f t="shared" si="140"/>
        <v>95.931818181818187</v>
      </c>
    </row>
    <row r="1286" spans="1:20" ht="43.2" x14ac:dyDescent="0.3">
      <c r="A1286">
        <v>539</v>
      </c>
      <c r="B1286" s="3" t="s">
        <v>540</v>
      </c>
      <c r="C1286" s="3" t="s">
        <v>4649</v>
      </c>
      <c r="D1286">
        <v>500</v>
      </c>
      <c r="E1286">
        <v>503.22</v>
      </c>
      <c r="F1286" t="s">
        <v>8219</v>
      </c>
      <c r="G1286" t="s">
        <v>8225</v>
      </c>
      <c r="H1286" t="s">
        <v>8247</v>
      </c>
      <c r="I1286">
        <v>1467681107</v>
      </c>
      <c r="J1286">
        <v>1465866707</v>
      </c>
      <c r="K1286" s="11">
        <f t="shared" si="137"/>
        <v>42555.841516203705</v>
      </c>
      <c r="L1286" s="11">
        <f t="shared" si="138"/>
        <v>42534.841516203705</v>
      </c>
      <c r="M1286" t="b">
        <v>0</v>
      </c>
      <c r="N1286">
        <v>20</v>
      </c>
      <c r="O1286" t="b">
        <v>1</v>
      </c>
      <c r="P1286" s="8" t="s">
        <v>8269</v>
      </c>
      <c r="Q1286" s="13" t="str">
        <f t="shared" si="143"/>
        <v>theater</v>
      </c>
      <c r="R1286" s="13" t="str">
        <f>MID(P1286,9,15)</f>
        <v>plays</v>
      </c>
      <c r="S1286" s="6">
        <f t="shared" si="139"/>
        <v>0.99360120821906917</v>
      </c>
      <c r="T1286" s="10">
        <f t="shared" si="140"/>
        <v>25.161000000000001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1">
        <f t="shared" si="137"/>
        <v>42175.374710648146</v>
      </c>
      <c r="L1287" s="11">
        <f t="shared" si="138"/>
        <v>42160.374710648146</v>
      </c>
      <c r="M1287" t="b">
        <v>0</v>
      </c>
      <c r="N1287">
        <v>63</v>
      </c>
      <c r="O1287" t="b">
        <v>1</v>
      </c>
      <c r="P1287" s="8" t="s">
        <v>8269</v>
      </c>
      <c r="Q1287" s="13" t="str">
        <f t="shared" si="143"/>
        <v>theater</v>
      </c>
      <c r="R1287" s="13" t="str">
        <f t="shared" ref="R1287:R1305" si="144">RIGHT(P1287,5)</f>
        <v>plays</v>
      </c>
      <c r="S1287" s="6">
        <f t="shared" si="139"/>
        <v>0.98376783079193308</v>
      </c>
      <c r="T1287" s="10">
        <f t="shared" si="140"/>
        <v>32.269841269841272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1">
        <f t="shared" si="137"/>
        <v>42052.374999999993</v>
      </c>
      <c r="L1288" s="11">
        <f t="shared" si="138"/>
        <v>42039.176238425927</v>
      </c>
      <c r="M1288" t="b">
        <v>0</v>
      </c>
      <c r="N1288">
        <v>20</v>
      </c>
      <c r="O1288" t="b">
        <v>1</v>
      </c>
      <c r="P1288" s="8" t="s">
        <v>8269</v>
      </c>
      <c r="Q1288" s="13" t="str">
        <f t="shared" si="143"/>
        <v>theater</v>
      </c>
      <c r="R1288" s="13" t="str">
        <f t="shared" si="144"/>
        <v>plays</v>
      </c>
      <c r="S1288" s="6">
        <f t="shared" si="139"/>
        <v>0.92307692307692313</v>
      </c>
      <c r="T1288" s="10">
        <f t="shared" si="140"/>
        <v>81.25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1">
        <f t="shared" si="137"/>
        <v>42167.412685185183</v>
      </c>
      <c r="L1289" s="11">
        <f t="shared" si="138"/>
        <v>42107.412685185183</v>
      </c>
      <c r="M1289" t="b">
        <v>0</v>
      </c>
      <c r="N1289">
        <v>25</v>
      </c>
      <c r="O1289" t="b">
        <v>1</v>
      </c>
      <c r="P1289" s="8" t="s">
        <v>8269</v>
      </c>
      <c r="Q1289" s="13" t="str">
        <f t="shared" si="143"/>
        <v>theater</v>
      </c>
      <c r="R1289" s="13" t="str">
        <f t="shared" si="144"/>
        <v>plays</v>
      </c>
      <c r="S1289" s="6">
        <f t="shared" si="139"/>
        <v>0.41322314049586778</v>
      </c>
      <c r="T1289" s="10">
        <f t="shared" si="140"/>
        <v>24.2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1">
        <f t="shared" ref="K1290:K1353" si="145">(I1290/86400)+25569+(-5/24)</f>
        <v>42591.958333333336</v>
      </c>
      <c r="L1290" s="11">
        <f t="shared" ref="L1290:L1353" si="146">(J1290/86400)+25569+(-5/24)</f>
        <v>42560.946331018517</v>
      </c>
      <c r="M1290" t="b">
        <v>0</v>
      </c>
      <c r="N1290">
        <v>61</v>
      </c>
      <c r="O1290" t="b">
        <v>1</v>
      </c>
      <c r="P1290" s="8" t="s">
        <v>8269</v>
      </c>
      <c r="Q1290" s="13" t="str">
        <f t="shared" si="143"/>
        <v>theater</v>
      </c>
      <c r="R1290" s="13" t="str">
        <f t="shared" si="144"/>
        <v>plays</v>
      </c>
      <c r="S1290" s="6">
        <f t="shared" ref="S1290:S1353" si="147">IFERROR(D1290/E1290,"N/A")</f>
        <v>0.99552015928322546</v>
      </c>
      <c r="T1290" s="10">
        <f t="shared" ref="T1290:T1353" si="148">IFERROR(E1290/N1290,"N/A")</f>
        <v>65.868852459016395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1">
        <f t="shared" si="145"/>
        <v>42738.926446759258</v>
      </c>
      <c r="L1291" s="11">
        <f t="shared" si="146"/>
        <v>42708.926446759258</v>
      </c>
      <c r="M1291" t="b">
        <v>0</v>
      </c>
      <c r="N1291">
        <v>52</v>
      </c>
      <c r="O1291" t="b">
        <v>1</v>
      </c>
      <c r="P1291" s="8" t="s">
        <v>8269</v>
      </c>
      <c r="Q1291" s="13" t="str">
        <f t="shared" si="143"/>
        <v>theater</v>
      </c>
      <c r="R1291" s="13" t="str">
        <f t="shared" si="144"/>
        <v>plays</v>
      </c>
      <c r="S1291" s="6">
        <f t="shared" si="147"/>
        <v>0.79957356076759056</v>
      </c>
      <c r="T1291" s="10">
        <f t="shared" si="148"/>
        <v>36.07692307692308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1">
        <f t="shared" si="145"/>
        <v>42117.082638888889</v>
      </c>
      <c r="L1292" s="11">
        <f t="shared" si="146"/>
        <v>42086.406608796293</v>
      </c>
      <c r="M1292" t="b">
        <v>0</v>
      </c>
      <c r="N1292">
        <v>86</v>
      </c>
      <c r="O1292" t="b">
        <v>1</v>
      </c>
      <c r="P1292" s="8" t="s">
        <v>8269</v>
      </c>
      <c r="Q1292" s="13" t="str">
        <f t="shared" si="143"/>
        <v>theater</v>
      </c>
      <c r="R1292" s="13" t="str">
        <f t="shared" si="144"/>
        <v>plays</v>
      </c>
      <c r="S1292" s="6">
        <f t="shared" si="147"/>
        <v>0.92105263157894735</v>
      </c>
      <c r="T1292" s="10">
        <f t="shared" si="148"/>
        <v>44.186046511627907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1">
        <f t="shared" si="145"/>
        <v>42101.083333333336</v>
      </c>
      <c r="L1293" s="11">
        <f t="shared" si="146"/>
        <v>42064.444340277776</v>
      </c>
      <c r="M1293" t="b">
        <v>0</v>
      </c>
      <c r="N1293">
        <v>42</v>
      </c>
      <c r="O1293" t="b">
        <v>1</v>
      </c>
      <c r="P1293" s="8" t="s">
        <v>8269</v>
      </c>
      <c r="Q1293" s="13" t="str">
        <f t="shared" si="143"/>
        <v>theater</v>
      </c>
      <c r="R1293" s="13" t="str">
        <f t="shared" si="144"/>
        <v>plays</v>
      </c>
      <c r="S1293" s="6">
        <f t="shared" si="147"/>
        <v>0.68634179821551133</v>
      </c>
      <c r="T1293" s="10">
        <f t="shared" si="148"/>
        <v>104.07142857142857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1">
        <f t="shared" si="145"/>
        <v>42283.749305555553</v>
      </c>
      <c r="L1294" s="11">
        <f t="shared" si="146"/>
        <v>42256.555879629632</v>
      </c>
      <c r="M1294" t="b">
        <v>0</v>
      </c>
      <c r="N1294">
        <v>52</v>
      </c>
      <c r="O1294" t="b">
        <v>1</v>
      </c>
      <c r="P1294" s="8" t="s">
        <v>8269</v>
      </c>
      <c r="Q1294" s="13" t="str">
        <f t="shared" si="143"/>
        <v>theater</v>
      </c>
      <c r="R1294" s="13" t="str">
        <f t="shared" si="144"/>
        <v>plays</v>
      </c>
      <c r="S1294" s="6">
        <f t="shared" si="147"/>
        <v>0.90909090909090906</v>
      </c>
      <c r="T1294" s="10">
        <f t="shared" si="148"/>
        <v>35.96153846153846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1">
        <f t="shared" si="145"/>
        <v>42322.534386574072</v>
      </c>
      <c r="L1295" s="11">
        <f t="shared" si="146"/>
        <v>42292.492719907408</v>
      </c>
      <c r="M1295" t="b">
        <v>0</v>
      </c>
      <c r="N1295">
        <v>120</v>
      </c>
      <c r="O1295" t="b">
        <v>1</v>
      </c>
      <c r="P1295" s="8" t="s">
        <v>8269</v>
      </c>
      <c r="Q1295" s="13" t="str">
        <f t="shared" si="143"/>
        <v>theater</v>
      </c>
      <c r="R1295" s="13" t="str">
        <f t="shared" si="144"/>
        <v>plays</v>
      </c>
      <c r="S1295" s="6">
        <f t="shared" si="147"/>
        <v>0.97815454841865013</v>
      </c>
      <c r="T1295" s="10">
        <f t="shared" si="148"/>
        <v>127.79166666666667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1">
        <f t="shared" si="145"/>
        <v>42296.249999999993</v>
      </c>
      <c r="L1296" s="11">
        <f t="shared" si="146"/>
        <v>42278.245335648149</v>
      </c>
      <c r="M1296" t="b">
        <v>0</v>
      </c>
      <c r="N1296">
        <v>22</v>
      </c>
      <c r="O1296" t="b">
        <v>1</v>
      </c>
      <c r="P1296" s="8" t="s">
        <v>8269</v>
      </c>
      <c r="Q1296" s="13" t="str">
        <f t="shared" si="143"/>
        <v>theater</v>
      </c>
      <c r="R1296" s="13" t="str">
        <f t="shared" si="144"/>
        <v>plays</v>
      </c>
      <c r="S1296" s="6">
        <f t="shared" si="147"/>
        <v>0.81967213114754101</v>
      </c>
      <c r="T1296" s="10">
        <f t="shared" si="148"/>
        <v>27.727272727272727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1">
        <f t="shared" si="145"/>
        <v>42214.499999999993</v>
      </c>
      <c r="L1297" s="11">
        <f t="shared" si="146"/>
        <v>42184.364548611113</v>
      </c>
      <c r="M1297" t="b">
        <v>0</v>
      </c>
      <c r="N1297">
        <v>64</v>
      </c>
      <c r="O1297" t="b">
        <v>1</v>
      </c>
      <c r="P1297" s="8" t="s">
        <v>8269</v>
      </c>
      <c r="Q1297" s="13" t="str">
        <f t="shared" si="143"/>
        <v>theater</v>
      </c>
      <c r="R1297" s="13" t="str">
        <f t="shared" si="144"/>
        <v>plays</v>
      </c>
      <c r="S1297" s="6">
        <f t="shared" si="147"/>
        <v>0.98077677520596307</v>
      </c>
      <c r="T1297" s="10">
        <f t="shared" si="148"/>
        <v>39.828125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1">
        <f t="shared" si="145"/>
        <v>42442.800613425927</v>
      </c>
      <c r="L1298" s="11">
        <f t="shared" si="146"/>
        <v>42422.842280092591</v>
      </c>
      <c r="M1298" t="b">
        <v>0</v>
      </c>
      <c r="N1298">
        <v>23</v>
      </c>
      <c r="O1298" t="b">
        <v>1</v>
      </c>
      <c r="P1298" s="8" t="s">
        <v>8269</v>
      </c>
      <c r="Q1298" s="13" t="str">
        <f t="shared" si="143"/>
        <v>theater</v>
      </c>
      <c r="R1298" s="13" t="str">
        <f t="shared" si="144"/>
        <v>plays</v>
      </c>
      <c r="S1298" s="6">
        <f t="shared" si="147"/>
        <v>0.70833333333333337</v>
      </c>
      <c r="T1298" s="10">
        <f t="shared" si="148"/>
        <v>52.173913043478258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1">
        <f t="shared" si="145"/>
        <v>42491.538865740738</v>
      </c>
      <c r="L1299" s="11">
        <f t="shared" si="146"/>
        <v>42461.538865740738</v>
      </c>
      <c r="M1299" t="b">
        <v>0</v>
      </c>
      <c r="N1299">
        <v>238</v>
      </c>
      <c r="O1299" t="b">
        <v>1</v>
      </c>
      <c r="P1299" s="8" t="s">
        <v>8269</v>
      </c>
      <c r="Q1299" s="13" t="str">
        <f t="shared" si="143"/>
        <v>theater</v>
      </c>
      <c r="R1299" s="13" t="str">
        <f t="shared" si="144"/>
        <v>plays</v>
      </c>
      <c r="S1299" s="6">
        <f t="shared" si="147"/>
        <v>0.91303355398310893</v>
      </c>
      <c r="T1299" s="10">
        <f t="shared" si="148"/>
        <v>92.037815126050418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1">
        <f t="shared" si="145"/>
        <v>42488.472592592589</v>
      </c>
      <c r="L1300" s="11">
        <f t="shared" si="146"/>
        <v>42458.472592592589</v>
      </c>
      <c r="M1300" t="b">
        <v>0</v>
      </c>
      <c r="N1300">
        <v>33</v>
      </c>
      <c r="O1300" t="b">
        <v>1</v>
      </c>
      <c r="P1300" s="8" t="s">
        <v>8269</v>
      </c>
      <c r="Q1300" s="13" t="str">
        <f t="shared" si="143"/>
        <v>theater</v>
      </c>
      <c r="R1300" s="13" t="str">
        <f t="shared" si="144"/>
        <v>plays</v>
      </c>
      <c r="S1300" s="6">
        <f t="shared" si="147"/>
        <v>0.95556617295747726</v>
      </c>
      <c r="T1300" s="10">
        <f t="shared" si="148"/>
        <v>63.424242424242422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1">
        <f t="shared" si="145"/>
        <v>42199.606006944443</v>
      </c>
      <c r="L1301" s="11">
        <f t="shared" si="146"/>
        <v>42169.606006944443</v>
      </c>
      <c r="M1301" t="b">
        <v>0</v>
      </c>
      <c r="N1301">
        <v>32</v>
      </c>
      <c r="O1301" t="b">
        <v>1</v>
      </c>
      <c r="P1301" s="8" t="s">
        <v>8269</v>
      </c>
      <c r="Q1301" s="13" t="str">
        <f t="shared" si="143"/>
        <v>theater</v>
      </c>
      <c r="R1301" s="13" t="str">
        <f t="shared" si="144"/>
        <v>plays</v>
      </c>
      <c r="S1301" s="6">
        <f t="shared" si="147"/>
        <v>0.80645161290322576</v>
      </c>
      <c r="T1301" s="10">
        <f t="shared" si="148"/>
        <v>135.625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1">
        <f t="shared" si="145"/>
        <v>42522.581249999996</v>
      </c>
      <c r="L1302" s="11">
        <f t="shared" si="146"/>
        <v>42483.466874999998</v>
      </c>
      <c r="M1302" t="b">
        <v>0</v>
      </c>
      <c r="N1302">
        <v>24</v>
      </c>
      <c r="O1302" t="b">
        <v>1</v>
      </c>
      <c r="P1302" s="8" t="s">
        <v>8269</v>
      </c>
      <c r="Q1302" s="13" t="str">
        <f t="shared" si="143"/>
        <v>theater</v>
      </c>
      <c r="R1302" s="13" t="str">
        <f t="shared" si="144"/>
        <v>plays</v>
      </c>
      <c r="S1302" s="6">
        <f t="shared" si="147"/>
        <v>0.7407407407407407</v>
      </c>
      <c r="T1302" s="10">
        <f t="shared" si="148"/>
        <v>168.75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1">
        <f t="shared" si="145"/>
        <v>42205.916666666664</v>
      </c>
      <c r="L1303" s="11">
        <f t="shared" si="146"/>
        <v>42195.541412037033</v>
      </c>
      <c r="M1303" t="b">
        <v>0</v>
      </c>
      <c r="N1303">
        <v>29</v>
      </c>
      <c r="O1303" t="b">
        <v>1</v>
      </c>
      <c r="P1303" s="8" t="s">
        <v>8269</v>
      </c>
      <c r="Q1303" s="13" t="str">
        <f t="shared" si="143"/>
        <v>theater</v>
      </c>
      <c r="R1303" s="13" t="str">
        <f t="shared" si="144"/>
        <v>plays</v>
      </c>
      <c r="S1303" s="6">
        <f t="shared" si="147"/>
        <v>0.97323600973236013</v>
      </c>
      <c r="T1303" s="10">
        <f t="shared" si="148"/>
        <v>70.862068965517238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1">
        <f t="shared" si="145"/>
        <v>42704.891331018516</v>
      </c>
      <c r="L1304" s="11">
        <f t="shared" si="146"/>
        <v>42674.849664351852</v>
      </c>
      <c r="M1304" t="b">
        <v>0</v>
      </c>
      <c r="N1304">
        <v>50</v>
      </c>
      <c r="O1304" t="b">
        <v>1</v>
      </c>
      <c r="P1304" s="8" t="s">
        <v>8269</v>
      </c>
      <c r="Q1304" s="13" t="str">
        <f t="shared" si="143"/>
        <v>theater</v>
      </c>
      <c r="R1304" s="13" t="str">
        <f t="shared" si="144"/>
        <v>plays</v>
      </c>
      <c r="S1304" s="6">
        <f t="shared" si="147"/>
        <v>1</v>
      </c>
      <c r="T1304" s="10">
        <f t="shared" si="148"/>
        <v>50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1">
        <f t="shared" si="145"/>
        <v>42582.249999999993</v>
      </c>
      <c r="L1305" s="11">
        <f t="shared" si="146"/>
        <v>42566.232870370368</v>
      </c>
      <c r="M1305" t="b">
        <v>0</v>
      </c>
      <c r="N1305">
        <v>108</v>
      </c>
      <c r="O1305" t="b">
        <v>1</v>
      </c>
      <c r="P1305" s="8" t="s">
        <v>8269</v>
      </c>
      <c r="Q1305" s="13" t="str">
        <f t="shared" si="143"/>
        <v>theater</v>
      </c>
      <c r="R1305" s="13" t="str">
        <f t="shared" si="144"/>
        <v>plays</v>
      </c>
      <c r="S1305" s="6">
        <f t="shared" si="147"/>
        <v>0.76769032688254113</v>
      </c>
      <c r="T1305" s="10">
        <f t="shared" si="148"/>
        <v>42.214166666666671</v>
      </c>
    </row>
    <row r="1306" spans="1:20" ht="43.2" x14ac:dyDescent="0.3">
      <c r="A1306">
        <v>2081</v>
      </c>
      <c r="B1306" s="3" t="s">
        <v>2082</v>
      </c>
      <c r="C1306" s="3" t="s">
        <v>6191</v>
      </c>
      <c r="D1306">
        <v>3500</v>
      </c>
      <c r="E1306">
        <v>4010</v>
      </c>
      <c r="F1306" t="s">
        <v>8219</v>
      </c>
      <c r="G1306" t="s">
        <v>8224</v>
      </c>
      <c r="H1306" t="s">
        <v>8246</v>
      </c>
      <c r="I1306">
        <v>1337144340</v>
      </c>
      <c r="J1306">
        <v>1333597555</v>
      </c>
      <c r="K1306" s="11">
        <f t="shared" si="145"/>
        <v>41044.999305555553</v>
      </c>
      <c r="L1306" s="11">
        <f t="shared" si="146"/>
        <v>41003.948553240734</v>
      </c>
      <c r="M1306" t="b">
        <v>0</v>
      </c>
      <c r="N1306">
        <v>55</v>
      </c>
      <c r="O1306" t="b">
        <v>1</v>
      </c>
      <c r="P1306" s="8" t="s">
        <v>8277</v>
      </c>
      <c r="Q1306" s="13" t="str">
        <f t="shared" si="143"/>
        <v>music</v>
      </c>
      <c r="R1306" s="13" t="str">
        <f>RIGHT(P1306,10)</f>
        <v>indie rock</v>
      </c>
      <c r="S1306" s="6">
        <f t="shared" si="147"/>
        <v>0.87281795511221949</v>
      </c>
      <c r="T1306" s="10">
        <f t="shared" si="148"/>
        <v>72.909090909090907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1">
        <f t="shared" si="145"/>
        <v>42572.520833333336</v>
      </c>
      <c r="L1307" s="11">
        <f t="shared" si="146"/>
        <v>42543.457268518519</v>
      </c>
      <c r="M1307" t="b">
        <v>0</v>
      </c>
      <c r="N1307">
        <v>86</v>
      </c>
      <c r="O1307" t="b">
        <v>0</v>
      </c>
      <c r="P1307" s="8" t="s">
        <v>8271</v>
      </c>
      <c r="Q1307" s="13" t="str">
        <f t="shared" si="143"/>
        <v>technology</v>
      </c>
      <c r="R1307" s="13" t="str">
        <f t="shared" ref="R1307:R1345" si="149">RIGHT(P1307,9)</f>
        <v>wearables</v>
      </c>
      <c r="S1307" s="6">
        <f t="shared" si="147"/>
        <v>3.849608623123316</v>
      </c>
      <c r="T1307" s="10">
        <f t="shared" si="148"/>
        <v>90.616279069767444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1">
        <f t="shared" si="145"/>
        <v>41977.249236111107</v>
      </c>
      <c r="L1308" s="11">
        <f t="shared" si="146"/>
        <v>41947.249236111107</v>
      </c>
      <c r="M1308" t="b">
        <v>0</v>
      </c>
      <c r="N1308">
        <v>356</v>
      </c>
      <c r="O1308" t="b">
        <v>0</v>
      </c>
      <c r="P1308" s="8" t="s">
        <v>8271</v>
      </c>
      <c r="Q1308" s="13" t="str">
        <f t="shared" si="143"/>
        <v>technology</v>
      </c>
      <c r="R1308" s="13" t="str">
        <f t="shared" si="149"/>
        <v>wearables</v>
      </c>
      <c r="S1308" s="6">
        <f t="shared" si="147"/>
        <v>1.5326524640871662</v>
      </c>
      <c r="T1308" s="10">
        <f t="shared" si="148"/>
        <v>201.60393258426967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1">
        <f t="shared" si="145"/>
        <v>42417.294895833336</v>
      </c>
      <c r="L1309" s="11">
        <f t="shared" si="146"/>
        <v>42387.294895833336</v>
      </c>
      <c r="M1309" t="b">
        <v>0</v>
      </c>
      <c r="N1309">
        <v>45</v>
      </c>
      <c r="O1309" t="b">
        <v>0</v>
      </c>
      <c r="P1309" s="8" t="s">
        <v>8271</v>
      </c>
      <c r="Q1309" s="13" t="str">
        <f t="shared" si="143"/>
        <v>technology</v>
      </c>
      <c r="R1309" s="13" t="str">
        <f t="shared" si="149"/>
        <v>wearables</v>
      </c>
      <c r="S1309" s="6">
        <f t="shared" si="147"/>
        <v>8.6850790342192106</v>
      </c>
      <c r="T1309" s="10">
        <f t="shared" si="148"/>
        <v>127.93333333333334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1">
        <f t="shared" si="145"/>
        <v>42651.405231481483</v>
      </c>
      <c r="L1310" s="11">
        <f t="shared" si="146"/>
        <v>42611.405231481483</v>
      </c>
      <c r="M1310" t="b">
        <v>0</v>
      </c>
      <c r="N1310">
        <v>38</v>
      </c>
      <c r="O1310" t="b">
        <v>0</v>
      </c>
      <c r="P1310" s="8" t="s">
        <v>8271</v>
      </c>
      <c r="Q1310" s="13" t="str">
        <f t="shared" si="143"/>
        <v>technology</v>
      </c>
      <c r="R1310" s="13" t="str">
        <f t="shared" si="149"/>
        <v>wearables</v>
      </c>
      <c r="S1310" s="6">
        <f t="shared" si="147"/>
        <v>8.8028169014084501</v>
      </c>
      <c r="T1310" s="10">
        <f t="shared" si="148"/>
        <v>29.894736842105264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1">
        <f t="shared" si="145"/>
        <v>42292.674398148149</v>
      </c>
      <c r="L1311" s="11">
        <f t="shared" si="146"/>
        <v>42257.674398148149</v>
      </c>
      <c r="M1311" t="b">
        <v>0</v>
      </c>
      <c r="N1311">
        <v>35</v>
      </c>
      <c r="O1311" t="b">
        <v>0</v>
      </c>
      <c r="P1311" s="8" t="s">
        <v>8271</v>
      </c>
      <c r="Q1311" s="13" t="str">
        <f t="shared" si="143"/>
        <v>technology</v>
      </c>
      <c r="R1311" s="13" t="str">
        <f t="shared" si="149"/>
        <v>wearables</v>
      </c>
      <c r="S1311" s="6">
        <f t="shared" si="147"/>
        <v>0.89292646944638554</v>
      </c>
      <c r="T1311" s="10">
        <f t="shared" si="148"/>
        <v>367.97142857142859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1">
        <f t="shared" si="145"/>
        <v>42601.458912037029</v>
      </c>
      <c r="L1312" s="11">
        <f t="shared" si="146"/>
        <v>42556.458912037029</v>
      </c>
      <c r="M1312" t="b">
        <v>0</v>
      </c>
      <c r="N1312">
        <v>24</v>
      </c>
      <c r="O1312" t="b">
        <v>0</v>
      </c>
      <c r="P1312" s="8" t="s">
        <v>8271</v>
      </c>
      <c r="Q1312" s="13" t="str">
        <f t="shared" si="143"/>
        <v>technology</v>
      </c>
      <c r="R1312" s="13" t="str">
        <f t="shared" si="149"/>
        <v>wearables</v>
      </c>
      <c r="S1312" s="6">
        <f t="shared" si="147"/>
        <v>6.4516129032258061</v>
      </c>
      <c r="T1312" s="10">
        <f t="shared" si="148"/>
        <v>129.16666666666666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1">
        <f t="shared" si="145"/>
        <v>42704.635636574072</v>
      </c>
      <c r="L1313" s="11">
        <f t="shared" si="146"/>
        <v>42669.593969907401</v>
      </c>
      <c r="M1313" t="b">
        <v>0</v>
      </c>
      <c r="N1313">
        <v>100</v>
      </c>
      <c r="O1313" t="b">
        <v>0</v>
      </c>
      <c r="P1313" s="8" t="s">
        <v>8271</v>
      </c>
      <c r="Q1313" s="13" t="str">
        <f t="shared" si="143"/>
        <v>technology</v>
      </c>
      <c r="R1313" s="13" t="str">
        <f t="shared" si="149"/>
        <v>wearables</v>
      </c>
      <c r="S1313" s="6">
        <f t="shared" si="147"/>
        <v>3.1222680154864495</v>
      </c>
      <c r="T1313" s="10">
        <f t="shared" si="148"/>
        <v>800.7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1">
        <f t="shared" si="145"/>
        <v>42112.494467592587</v>
      </c>
      <c r="L1314" s="11">
        <f t="shared" si="146"/>
        <v>42082.494467592587</v>
      </c>
      <c r="M1314" t="b">
        <v>0</v>
      </c>
      <c r="N1314">
        <v>1</v>
      </c>
      <c r="O1314" t="b">
        <v>0</v>
      </c>
      <c r="P1314" s="8" t="s">
        <v>8271</v>
      </c>
      <c r="Q1314" s="13" t="str">
        <f t="shared" si="143"/>
        <v>technology</v>
      </c>
      <c r="R1314" s="13" t="str">
        <f t="shared" si="149"/>
        <v>wearables</v>
      </c>
      <c r="S1314" s="6">
        <f t="shared" si="147"/>
        <v>164.28571428571428</v>
      </c>
      <c r="T1314" s="10">
        <f t="shared" si="148"/>
        <v>28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1">
        <f t="shared" si="145"/>
        <v>42432.50131944444</v>
      </c>
      <c r="L1315" s="11">
        <f t="shared" si="146"/>
        <v>42402.50131944444</v>
      </c>
      <c r="M1315" t="b">
        <v>0</v>
      </c>
      <c r="N1315">
        <v>122</v>
      </c>
      <c r="O1315" t="b">
        <v>0</v>
      </c>
      <c r="P1315" s="8" t="s">
        <v>8271</v>
      </c>
      <c r="Q1315" s="13" t="str">
        <f t="shared" si="143"/>
        <v>technology</v>
      </c>
      <c r="R1315" s="13" t="str">
        <f t="shared" si="149"/>
        <v>wearables</v>
      </c>
      <c r="S1315" s="6">
        <f t="shared" si="147"/>
        <v>3.213883978788366</v>
      </c>
      <c r="T1315" s="10">
        <f t="shared" si="148"/>
        <v>102.01639344262296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1">
        <f t="shared" si="145"/>
        <v>42664.461342592585</v>
      </c>
      <c r="L1316" s="11">
        <f t="shared" si="146"/>
        <v>42604.461342592585</v>
      </c>
      <c r="M1316" t="b">
        <v>0</v>
      </c>
      <c r="N1316">
        <v>11</v>
      </c>
      <c r="O1316" t="b">
        <v>0</v>
      </c>
      <c r="P1316" s="8" t="s">
        <v>8271</v>
      </c>
      <c r="Q1316" s="13" t="str">
        <f t="shared" si="143"/>
        <v>technology</v>
      </c>
      <c r="R1316" s="13" t="str">
        <f t="shared" si="149"/>
        <v>wearables</v>
      </c>
      <c r="S1316" s="6">
        <f t="shared" si="147"/>
        <v>88.757396449704146</v>
      </c>
      <c r="T1316" s="10">
        <f t="shared" si="148"/>
        <v>184.36363636363637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1">
        <f t="shared" si="145"/>
        <v>42313.833333333336</v>
      </c>
      <c r="L1317" s="11">
        <f t="shared" si="146"/>
        <v>42278.289907407401</v>
      </c>
      <c r="M1317" t="b">
        <v>0</v>
      </c>
      <c r="N1317">
        <v>248</v>
      </c>
      <c r="O1317" t="b">
        <v>0</v>
      </c>
      <c r="P1317" s="8" t="s">
        <v>8271</v>
      </c>
      <c r="Q1317" s="13" t="str">
        <f t="shared" si="143"/>
        <v>technology</v>
      </c>
      <c r="R1317" s="13" t="str">
        <f t="shared" si="149"/>
        <v>wearables</v>
      </c>
      <c r="S1317" s="6">
        <f t="shared" si="147"/>
        <v>2.4750024750024751</v>
      </c>
      <c r="T1317" s="10">
        <f t="shared" si="148"/>
        <v>162.91935483870967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1">
        <f t="shared" si="145"/>
        <v>42428.753576388888</v>
      </c>
      <c r="L1318" s="11">
        <f t="shared" si="146"/>
        <v>42393.753576388888</v>
      </c>
      <c r="M1318" t="b">
        <v>0</v>
      </c>
      <c r="N1318">
        <v>1</v>
      </c>
      <c r="O1318" t="b">
        <v>0</v>
      </c>
      <c r="P1318" s="8" t="s">
        <v>8271</v>
      </c>
      <c r="Q1318" s="13" t="str">
        <f t="shared" si="143"/>
        <v>technology</v>
      </c>
      <c r="R1318" s="13" t="str">
        <f t="shared" si="149"/>
        <v>wearables</v>
      </c>
      <c r="S1318" s="6">
        <f t="shared" si="147"/>
        <v>75000</v>
      </c>
      <c r="T1318" s="10">
        <f t="shared" si="148"/>
        <v>1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1">
        <f t="shared" si="145"/>
        <v>42572.374999999993</v>
      </c>
      <c r="L1319" s="11">
        <f t="shared" si="146"/>
        <v>42520.027152777773</v>
      </c>
      <c r="M1319" t="b">
        <v>0</v>
      </c>
      <c r="N1319">
        <v>19</v>
      </c>
      <c r="O1319" t="b">
        <v>0</v>
      </c>
      <c r="P1319" s="8" t="s">
        <v>8271</v>
      </c>
      <c r="Q1319" s="13" t="str">
        <f t="shared" si="143"/>
        <v>technology</v>
      </c>
      <c r="R1319" s="13" t="str">
        <f t="shared" si="149"/>
        <v>wearables</v>
      </c>
      <c r="S1319" s="6">
        <f t="shared" si="147"/>
        <v>17.441353449027645</v>
      </c>
      <c r="T1319" s="10">
        <f t="shared" si="148"/>
        <v>603.52631578947364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1">
        <f t="shared" si="145"/>
        <v>42014.835324074076</v>
      </c>
      <c r="L1320" s="11">
        <f t="shared" si="146"/>
        <v>41984.835324074076</v>
      </c>
      <c r="M1320" t="b">
        <v>0</v>
      </c>
      <c r="N1320">
        <v>135</v>
      </c>
      <c r="O1320" t="b">
        <v>0</v>
      </c>
      <c r="P1320" s="8" t="s">
        <v>8271</v>
      </c>
      <c r="Q1320" s="13" t="str">
        <f t="shared" si="143"/>
        <v>technology</v>
      </c>
      <c r="R1320" s="13" t="str">
        <f t="shared" si="149"/>
        <v>wearables</v>
      </c>
      <c r="S1320" s="6">
        <f t="shared" si="147"/>
        <v>6.5252854812398047</v>
      </c>
      <c r="T1320" s="10">
        <f t="shared" si="148"/>
        <v>45.407407407407405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1">
        <f t="shared" si="145"/>
        <v>41831.458333333328</v>
      </c>
      <c r="L1321" s="11">
        <f t="shared" si="146"/>
        <v>41816.603761574072</v>
      </c>
      <c r="M1321" t="b">
        <v>0</v>
      </c>
      <c r="N1321">
        <v>9</v>
      </c>
      <c r="O1321" t="b">
        <v>0</v>
      </c>
      <c r="P1321" s="8" t="s">
        <v>8271</v>
      </c>
      <c r="Q1321" s="13" t="str">
        <f t="shared" si="143"/>
        <v>technology</v>
      </c>
      <c r="R1321" s="13" t="str">
        <f t="shared" si="149"/>
        <v>wearables</v>
      </c>
      <c r="S1321" s="6">
        <f t="shared" si="147"/>
        <v>6.6210045662100461</v>
      </c>
      <c r="T1321" s="10">
        <f t="shared" si="148"/>
        <v>97.333333333333329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1">
        <f t="shared" si="145"/>
        <v>42734.749999999993</v>
      </c>
      <c r="L1322" s="11">
        <f t="shared" si="146"/>
        <v>42705.482013888883</v>
      </c>
      <c r="M1322" t="b">
        <v>0</v>
      </c>
      <c r="N1322">
        <v>3</v>
      </c>
      <c r="O1322" t="b">
        <v>0</v>
      </c>
      <c r="P1322" s="8" t="s">
        <v>8271</v>
      </c>
      <c r="Q1322" s="13" t="str">
        <f t="shared" si="143"/>
        <v>technology</v>
      </c>
      <c r="R1322" s="13" t="str">
        <f t="shared" si="149"/>
        <v>wearables</v>
      </c>
      <c r="S1322" s="6">
        <f t="shared" si="147"/>
        <v>198.80715705765408</v>
      </c>
      <c r="T1322" s="10">
        <f t="shared" si="148"/>
        <v>167.66666666666666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1">
        <f t="shared" si="145"/>
        <v>42727.540937499994</v>
      </c>
      <c r="L1323" s="11">
        <f t="shared" si="146"/>
        <v>42697.540937499994</v>
      </c>
      <c r="M1323" t="b">
        <v>0</v>
      </c>
      <c r="N1323">
        <v>7</v>
      </c>
      <c r="O1323" t="b">
        <v>0</v>
      </c>
      <c r="P1323" s="8" t="s">
        <v>8271</v>
      </c>
      <c r="Q1323" s="13" t="str">
        <f t="shared" si="143"/>
        <v>technology</v>
      </c>
      <c r="R1323" s="13" t="str">
        <f t="shared" si="149"/>
        <v>wearables</v>
      </c>
      <c r="S1323" s="6">
        <f t="shared" si="147"/>
        <v>76.756936368167473</v>
      </c>
      <c r="T1323" s="10">
        <f t="shared" si="148"/>
        <v>859.85714285714289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1">
        <f t="shared" si="145"/>
        <v>42145.448206018518</v>
      </c>
      <c r="L1324" s="11">
        <f t="shared" si="146"/>
        <v>42115.448206018518</v>
      </c>
      <c r="M1324" t="b">
        <v>0</v>
      </c>
      <c r="N1324">
        <v>4</v>
      </c>
      <c r="O1324" t="b">
        <v>0</v>
      </c>
      <c r="P1324" s="8" t="s">
        <v>8271</v>
      </c>
      <c r="Q1324" s="13" t="str">
        <f t="shared" si="143"/>
        <v>technology</v>
      </c>
      <c r="R1324" s="13" t="str">
        <f t="shared" si="149"/>
        <v>wearables</v>
      </c>
      <c r="S1324" s="6">
        <f t="shared" si="147"/>
        <v>330.18867924528303</v>
      </c>
      <c r="T1324" s="10">
        <f t="shared" si="148"/>
        <v>26.5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1">
        <f t="shared" si="145"/>
        <v>42486.079861111109</v>
      </c>
      <c r="L1325" s="11">
        <f t="shared" si="146"/>
        <v>42451.490115740737</v>
      </c>
      <c r="M1325" t="b">
        <v>0</v>
      </c>
      <c r="N1325">
        <v>44</v>
      </c>
      <c r="O1325" t="b">
        <v>0</v>
      </c>
      <c r="P1325" s="8" t="s">
        <v>8271</v>
      </c>
      <c r="Q1325" s="13" t="str">
        <f t="shared" si="143"/>
        <v>technology</v>
      </c>
      <c r="R1325" s="13" t="str">
        <f t="shared" si="149"/>
        <v>wearables</v>
      </c>
      <c r="S1325" s="6">
        <f t="shared" si="147"/>
        <v>11.261261261261261</v>
      </c>
      <c r="T1325" s="10">
        <f t="shared" si="148"/>
        <v>30.272727272727273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1">
        <f t="shared" si="145"/>
        <v>42656.425370370365</v>
      </c>
      <c r="L1326" s="11">
        <f t="shared" si="146"/>
        <v>42626.425370370365</v>
      </c>
      <c r="M1326" t="b">
        <v>0</v>
      </c>
      <c r="N1326">
        <v>90</v>
      </c>
      <c r="O1326" t="b">
        <v>0</v>
      </c>
      <c r="P1326" s="8" t="s">
        <v>8271</v>
      </c>
      <c r="Q1326" s="13" t="str">
        <f t="shared" si="143"/>
        <v>technology</v>
      </c>
      <c r="R1326" s="13" t="str">
        <f t="shared" si="149"/>
        <v>wearables</v>
      </c>
      <c r="S1326" s="6">
        <f t="shared" si="147"/>
        <v>10.16260162601626</v>
      </c>
      <c r="T1326" s="10">
        <f t="shared" si="148"/>
        <v>54.666666666666664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1">
        <f t="shared" si="145"/>
        <v>42733.877719907403</v>
      </c>
      <c r="L1327" s="11">
        <f t="shared" si="146"/>
        <v>42703.877719907403</v>
      </c>
      <c r="M1327" t="b">
        <v>0</v>
      </c>
      <c r="N1327">
        <v>8</v>
      </c>
      <c r="O1327" t="b">
        <v>0</v>
      </c>
      <c r="P1327" s="8" t="s">
        <v>8271</v>
      </c>
      <c r="Q1327" s="13" t="str">
        <f t="shared" si="143"/>
        <v>technology</v>
      </c>
      <c r="R1327" s="13" t="str">
        <f t="shared" si="149"/>
        <v>wearables</v>
      </c>
      <c r="S1327" s="6">
        <f t="shared" si="147"/>
        <v>41.152263374485599</v>
      </c>
      <c r="T1327" s="10">
        <f t="shared" si="148"/>
        <v>60.75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1">
        <f t="shared" si="145"/>
        <v>42019.583657407406</v>
      </c>
      <c r="L1328" s="11">
        <f t="shared" si="146"/>
        <v>41974.583657407406</v>
      </c>
      <c r="M1328" t="b">
        <v>0</v>
      </c>
      <c r="N1328">
        <v>11</v>
      </c>
      <c r="O1328" t="b">
        <v>0</v>
      </c>
      <c r="P1328" s="8" t="s">
        <v>8271</v>
      </c>
      <c r="Q1328" s="13" t="str">
        <f t="shared" si="143"/>
        <v>technology</v>
      </c>
      <c r="R1328" s="13" t="str">
        <f t="shared" si="149"/>
        <v>wearables</v>
      </c>
      <c r="S1328" s="6">
        <f t="shared" si="147"/>
        <v>88.495575221238937</v>
      </c>
      <c r="T1328" s="10">
        <f t="shared" si="148"/>
        <v>102.72727272727273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1">
        <f t="shared" si="145"/>
        <v>42153.470312500001</v>
      </c>
      <c r="L1329" s="11">
        <f t="shared" si="146"/>
        <v>42123.470312500001</v>
      </c>
      <c r="M1329" t="b">
        <v>0</v>
      </c>
      <c r="N1329">
        <v>41</v>
      </c>
      <c r="O1329" t="b">
        <v>0</v>
      </c>
      <c r="P1329" s="8" t="s">
        <v>8271</v>
      </c>
      <c r="Q1329" s="13" t="str">
        <f t="shared" si="143"/>
        <v>technology</v>
      </c>
      <c r="R1329" s="13" t="str">
        <f t="shared" si="149"/>
        <v>wearables</v>
      </c>
      <c r="S1329" s="6">
        <f t="shared" si="147"/>
        <v>28.152492668621701</v>
      </c>
      <c r="T1329" s="10">
        <f t="shared" si="148"/>
        <v>41.585365853658537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1">
        <f t="shared" si="145"/>
        <v>42657.434421296297</v>
      </c>
      <c r="L1330" s="11">
        <f t="shared" si="146"/>
        <v>42612.434421296297</v>
      </c>
      <c r="M1330" t="b">
        <v>0</v>
      </c>
      <c r="N1330">
        <v>15</v>
      </c>
      <c r="O1330" t="b">
        <v>0</v>
      </c>
      <c r="P1330" s="8" t="s">
        <v>8271</v>
      </c>
      <c r="Q1330" s="13" t="str">
        <f t="shared" si="143"/>
        <v>technology</v>
      </c>
      <c r="R1330" s="13" t="str">
        <f t="shared" si="149"/>
        <v>wearables</v>
      </c>
      <c r="S1330" s="6">
        <f t="shared" si="147"/>
        <v>42.906178489702519</v>
      </c>
      <c r="T1330" s="10">
        <f t="shared" si="148"/>
        <v>116.53333333333333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1">
        <f t="shared" si="145"/>
        <v>41975.054918981477</v>
      </c>
      <c r="L1331" s="11">
        <f t="shared" si="146"/>
        <v>41935.013252314813</v>
      </c>
      <c r="M1331" t="b">
        <v>0</v>
      </c>
      <c r="N1331">
        <v>9</v>
      </c>
      <c r="O1331" t="b">
        <v>0</v>
      </c>
      <c r="P1331" s="8" t="s">
        <v>8271</v>
      </c>
      <c r="Q1331" s="13" t="str">
        <f t="shared" si="143"/>
        <v>technology</v>
      </c>
      <c r="R1331" s="13" t="str">
        <f t="shared" si="149"/>
        <v>wearables</v>
      </c>
      <c r="S1331" s="6">
        <f t="shared" si="147"/>
        <v>122.54901960784314</v>
      </c>
      <c r="T1331" s="10">
        <f t="shared" si="148"/>
        <v>45.333333333333336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1">
        <f t="shared" si="145"/>
        <v>42552.958333333336</v>
      </c>
      <c r="L1332" s="11">
        <f t="shared" si="146"/>
        <v>42522.068391203698</v>
      </c>
      <c r="M1332" t="b">
        <v>0</v>
      </c>
      <c r="N1332">
        <v>50</v>
      </c>
      <c r="O1332" t="b">
        <v>0</v>
      </c>
      <c r="P1332" s="8" t="s">
        <v>8271</v>
      </c>
      <c r="Q1332" s="13" t="str">
        <f t="shared" si="143"/>
        <v>technology</v>
      </c>
      <c r="R1332" s="13" t="str">
        <f t="shared" si="149"/>
        <v>wearables</v>
      </c>
      <c r="S1332" s="6">
        <f t="shared" si="147"/>
        <v>4.4455734789787886</v>
      </c>
      <c r="T1332" s="10">
        <f t="shared" si="148"/>
        <v>157.46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1">
        <f t="shared" si="145"/>
        <v>42599.295763888884</v>
      </c>
      <c r="L1333" s="11">
        <f t="shared" si="146"/>
        <v>42569.295763888884</v>
      </c>
      <c r="M1333" t="b">
        <v>0</v>
      </c>
      <c r="N1333">
        <v>34</v>
      </c>
      <c r="O1333" t="b">
        <v>0</v>
      </c>
      <c r="P1333" s="8" t="s">
        <v>8271</v>
      </c>
      <c r="Q1333" s="13" t="str">
        <f t="shared" si="143"/>
        <v>technology</v>
      </c>
      <c r="R1333" s="13" t="str">
        <f t="shared" si="149"/>
        <v>wearables</v>
      </c>
      <c r="S1333" s="6">
        <f t="shared" si="147"/>
        <v>73.163593795727252</v>
      </c>
      <c r="T1333" s="10">
        <f t="shared" si="148"/>
        <v>100.5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1">
        <f t="shared" si="145"/>
        <v>42761.851944444446</v>
      </c>
      <c r="L1334" s="11">
        <f t="shared" si="146"/>
        <v>42731.851944444446</v>
      </c>
      <c r="M1334" t="b">
        <v>0</v>
      </c>
      <c r="N1334">
        <v>0</v>
      </c>
      <c r="O1334" t="b">
        <v>0</v>
      </c>
      <c r="P1334" s="8" t="s">
        <v>8271</v>
      </c>
      <c r="Q1334" s="13" t="str">
        <f t="shared" si="143"/>
        <v>technology</v>
      </c>
      <c r="R1334" s="13" t="str">
        <f t="shared" si="149"/>
        <v>wearables</v>
      </c>
      <c r="S1334" s="6" t="str">
        <f t="shared" si="147"/>
        <v>N/A</v>
      </c>
      <c r="T1334" s="10" t="str">
        <f t="shared" si="148"/>
        <v>N/A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1">
        <f t="shared" si="145"/>
        <v>41835.8984375</v>
      </c>
      <c r="L1335" s="11">
        <f t="shared" si="146"/>
        <v>41805.8984375</v>
      </c>
      <c r="M1335" t="b">
        <v>0</v>
      </c>
      <c r="N1335">
        <v>0</v>
      </c>
      <c r="O1335" t="b">
        <v>0</v>
      </c>
      <c r="P1335" s="8" t="s">
        <v>8271</v>
      </c>
      <c r="Q1335" s="13" t="str">
        <f t="shared" si="143"/>
        <v>technology</v>
      </c>
      <c r="R1335" s="13" t="str">
        <f t="shared" si="149"/>
        <v>wearables</v>
      </c>
      <c r="S1335" s="6" t="str">
        <f t="shared" si="147"/>
        <v>N/A</v>
      </c>
      <c r="T1335" s="10" t="str">
        <f t="shared" si="148"/>
        <v>N/A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1">
        <f t="shared" si="145"/>
        <v>42440.565821759257</v>
      </c>
      <c r="L1336" s="11">
        <f t="shared" si="146"/>
        <v>42410.565821759257</v>
      </c>
      <c r="M1336" t="b">
        <v>0</v>
      </c>
      <c r="N1336">
        <v>276</v>
      </c>
      <c r="O1336" t="b">
        <v>0</v>
      </c>
      <c r="P1336" s="8" t="s">
        <v>8271</v>
      </c>
      <c r="Q1336" s="13" t="str">
        <f t="shared" si="143"/>
        <v>technology</v>
      </c>
      <c r="R1336" s="13" t="str">
        <f t="shared" si="149"/>
        <v>wearables</v>
      </c>
      <c r="S1336" s="6">
        <f t="shared" si="147"/>
        <v>9.2987485142976993</v>
      </c>
      <c r="T1336" s="10">
        <f t="shared" si="148"/>
        <v>51.822463768115945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1">
        <f t="shared" si="145"/>
        <v>42343.728032407402</v>
      </c>
      <c r="L1337" s="11">
        <f t="shared" si="146"/>
        <v>42313.728032407402</v>
      </c>
      <c r="M1337" t="b">
        <v>0</v>
      </c>
      <c r="N1337">
        <v>16</v>
      </c>
      <c r="O1337" t="b">
        <v>0</v>
      </c>
      <c r="P1337" s="8" t="s">
        <v>8271</v>
      </c>
      <c r="Q1337" s="13" t="str">
        <f t="shared" si="143"/>
        <v>technology</v>
      </c>
      <c r="R1337" s="13" t="str">
        <f t="shared" si="149"/>
        <v>wearables</v>
      </c>
      <c r="S1337" s="6">
        <f t="shared" si="147"/>
        <v>5.0607287449392713</v>
      </c>
      <c r="T1337" s="10">
        <f t="shared" si="148"/>
        <v>308.75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1">
        <f t="shared" si="145"/>
        <v>41990.655416666668</v>
      </c>
      <c r="L1338" s="11">
        <f t="shared" si="146"/>
        <v>41955.655416666668</v>
      </c>
      <c r="M1338" t="b">
        <v>0</v>
      </c>
      <c r="N1338">
        <v>224</v>
      </c>
      <c r="O1338" t="b">
        <v>0</v>
      </c>
      <c r="P1338" s="8" t="s">
        <v>8271</v>
      </c>
      <c r="Q1338" s="13" t="str">
        <f t="shared" si="143"/>
        <v>technology</v>
      </c>
      <c r="R1338" s="13" t="str">
        <f t="shared" si="149"/>
        <v>wearables</v>
      </c>
      <c r="S1338" s="6">
        <f t="shared" si="147"/>
        <v>1.1772046099332525</v>
      </c>
      <c r="T1338" s="10">
        <f t="shared" si="148"/>
        <v>379.22767857142856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1">
        <f t="shared" si="145"/>
        <v>42797.368969907409</v>
      </c>
      <c r="L1339" s="11">
        <f t="shared" si="146"/>
        <v>42767.368969907409</v>
      </c>
      <c r="M1339" t="b">
        <v>0</v>
      </c>
      <c r="N1339">
        <v>140</v>
      </c>
      <c r="O1339" t="b">
        <v>0</v>
      </c>
      <c r="P1339" s="8" t="s">
        <v>8271</v>
      </c>
      <c r="Q1339" s="13" t="str">
        <f t="shared" si="143"/>
        <v>technology</v>
      </c>
      <c r="R1339" s="13" t="str">
        <f t="shared" si="149"/>
        <v>wearables</v>
      </c>
      <c r="S1339" s="6">
        <f t="shared" si="147"/>
        <v>2.0250293629257623</v>
      </c>
      <c r="T1339" s="10">
        <f t="shared" si="148"/>
        <v>176.36428571428573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1">
        <f t="shared" si="145"/>
        <v>42218.595289351848</v>
      </c>
      <c r="L1340" s="11">
        <f t="shared" si="146"/>
        <v>42188.595289351848</v>
      </c>
      <c r="M1340" t="b">
        <v>0</v>
      </c>
      <c r="N1340">
        <v>15</v>
      </c>
      <c r="O1340" t="b">
        <v>0</v>
      </c>
      <c r="P1340" s="8" t="s">
        <v>8271</v>
      </c>
      <c r="Q1340" s="13" t="str">
        <f t="shared" si="143"/>
        <v>technology</v>
      </c>
      <c r="R1340" s="13" t="str">
        <f t="shared" si="149"/>
        <v>wearables</v>
      </c>
      <c r="S1340" s="6">
        <f t="shared" si="147"/>
        <v>30.272452068617557</v>
      </c>
      <c r="T1340" s="10">
        <f t="shared" si="148"/>
        <v>66.066666666666663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1">
        <f t="shared" si="145"/>
        <v>41981.480497685181</v>
      </c>
      <c r="L1341" s="11">
        <f t="shared" si="146"/>
        <v>41936.438831018517</v>
      </c>
      <c r="M1341" t="b">
        <v>0</v>
      </c>
      <c r="N1341">
        <v>37</v>
      </c>
      <c r="O1341" t="b">
        <v>0</v>
      </c>
      <c r="P1341" s="8" t="s">
        <v>8271</v>
      </c>
      <c r="Q1341" s="13" t="str">
        <f t="shared" si="143"/>
        <v>technology</v>
      </c>
      <c r="R1341" s="13" t="str">
        <f t="shared" si="149"/>
        <v>wearables</v>
      </c>
      <c r="S1341" s="6">
        <f t="shared" si="147"/>
        <v>15.073861923424781</v>
      </c>
      <c r="T1341" s="10">
        <f t="shared" si="148"/>
        <v>89.648648648648646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1">
        <f t="shared" si="145"/>
        <v>41866.387187499997</v>
      </c>
      <c r="L1342" s="11">
        <f t="shared" si="146"/>
        <v>41836.387187499997</v>
      </c>
      <c r="M1342" t="b">
        <v>0</v>
      </c>
      <c r="N1342">
        <v>0</v>
      </c>
      <c r="O1342" t="b">
        <v>0</v>
      </c>
      <c r="P1342" s="8" t="s">
        <v>8271</v>
      </c>
      <c r="Q1342" s="13" t="str">
        <f t="shared" si="143"/>
        <v>technology</v>
      </c>
      <c r="R1342" s="13" t="str">
        <f t="shared" si="149"/>
        <v>wearables</v>
      </c>
      <c r="S1342" s="6" t="str">
        <f t="shared" si="147"/>
        <v>N/A</v>
      </c>
      <c r="T1342" s="10" t="str">
        <f t="shared" si="148"/>
        <v>N/A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1">
        <f t="shared" si="145"/>
        <v>42644.415706018517</v>
      </c>
      <c r="L1343" s="11">
        <f t="shared" si="146"/>
        <v>42612.415706018517</v>
      </c>
      <c r="M1343" t="b">
        <v>0</v>
      </c>
      <c r="N1343">
        <v>46</v>
      </c>
      <c r="O1343" t="b">
        <v>0</v>
      </c>
      <c r="P1343" s="8" t="s">
        <v>8271</v>
      </c>
      <c r="Q1343" s="13" t="str">
        <f t="shared" si="143"/>
        <v>technology</v>
      </c>
      <c r="R1343" s="13" t="str">
        <f t="shared" si="149"/>
        <v>wearables</v>
      </c>
      <c r="S1343" s="6">
        <f t="shared" si="147"/>
        <v>1.4212620807276861</v>
      </c>
      <c r="T1343" s="10">
        <f t="shared" si="148"/>
        <v>382.39130434782606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1">
        <f t="shared" si="145"/>
        <v>42202.608090277776</v>
      </c>
      <c r="L1344" s="11">
        <f t="shared" si="146"/>
        <v>42172.608090277776</v>
      </c>
      <c r="M1344" t="b">
        <v>0</v>
      </c>
      <c r="N1344">
        <v>1</v>
      </c>
      <c r="O1344" t="b">
        <v>0</v>
      </c>
      <c r="P1344" s="8" t="s">
        <v>8271</v>
      </c>
      <c r="Q1344" s="13" t="str">
        <f t="shared" si="143"/>
        <v>technology</v>
      </c>
      <c r="R1344" s="13" t="str">
        <f t="shared" si="149"/>
        <v>wearables</v>
      </c>
      <c r="S1344" s="6">
        <f t="shared" si="147"/>
        <v>500</v>
      </c>
      <c r="T1344" s="10">
        <f t="shared" si="148"/>
        <v>100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1">
        <f t="shared" si="145"/>
        <v>42600.957638888889</v>
      </c>
      <c r="L1345" s="11">
        <f t="shared" si="146"/>
        <v>42542.318090277775</v>
      </c>
      <c r="M1345" t="b">
        <v>0</v>
      </c>
      <c r="N1345">
        <v>323</v>
      </c>
      <c r="O1345" t="b">
        <v>0</v>
      </c>
      <c r="P1345" s="8" t="s">
        <v>8271</v>
      </c>
      <c r="Q1345" s="13" t="str">
        <f t="shared" si="143"/>
        <v>technology</v>
      </c>
      <c r="R1345" s="13" t="str">
        <f t="shared" si="149"/>
        <v>wearables</v>
      </c>
      <c r="S1345" s="6">
        <f t="shared" si="147"/>
        <v>0.97753621771686638</v>
      </c>
      <c r="T1345" s="10">
        <f t="shared" si="148"/>
        <v>158.35603715170279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1">
        <f t="shared" si="145"/>
        <v>42551.581469907404</v>
      </c>
      <c r="L1346" s="11">
        <f t="shared" si="146"/>
        <v>42522.581469907404</v>
      </c>
      <c r="M1346" t="b">
        <v>0</v>
      </c>
      <c r="N1346">
        <v>139</v>
      </c>
      <c r="O1346" t="b">
        <v>1</v>
      </c>
      <c r="P1346" s="8" t="s">
        <v>8272</v>
      </c>
      <c r="Q1346" s="13" t="str">
        <f t="shared" si="143"/>
        <v>publishing</v>
      </c>
      <c r="R1346" s="13" t="str">
        <f t="shared" ref="R1346:R1365" si="150">RIGHT(P1346,10)</f>
        <v>nonfiction</v>
      </c>
      <c r="S1346" s="6">
        <f t="shared" si="147"/>
        <v>0.26473702788563358</v>
      </c>
      <c r="T1346" s="10">
        <f t="shared" si="148"/>
        <v>40.762589928057551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1">
        <f t="shared" si="145"/>
        <v>41834.606006944443</v>
      </c>
      <c r="L1347" s="11">
        <f t="shared" si="146"/>
        <v>41799.606006944443</v>
      </c>
      <c r="M1347" t="b">
        <v>0</v>
      </c>
      <c r="N1347">
        <v>7</v>
      </c>
      <c r="O1347" t="b">
        <v>1</v>
      </c>
      <c r="P1347" s="8" t="s">
        <v>8272</v>
      </c>
      <c r="Q1347" s="13" t="str">
        <f t="shared" ref="Q1347:Q1410" si="151">LEFT(P1347, SEARCH("/", P1347)-1)</f>
        <v>publishing</v>
      </c>
      <c r="R1347" s="13" t="str">
        <f t="shared" si="150"/>
        <v>nonfiction</v>
      </c>
      <c r="S1347" s="6">
        <f t="shared" si="147"/>
        <v>0.8</v>
      </c>
      <c r="T1347" s="10">
        <f t="shared" si="148"/>
        <v>53.571428571428569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1">
        <f t="shared" si="145"/>
        <v>41451.867488425924</v>
      </c>
      <c r="L1348" s="11">
        <f t="shared" si="146"/>
        <v>41421.867488425924</v>
      </c>
      <c r="M1348" t="b">
        <v>0</v>
      </c>
      <c r="N1348">
        <v>149</v>
      </c>
      <c r="O1348" t="b">
        <v>1</v>
      </c>
      <c r="P1348" s="8" t="s">
        <v>8272</v>
      </c>
      <c r="Q1348" s="13" t="str">
        <f t="shared" si="151"/>
        <v>publishing</v>
      </c>
      <c r="R1348" s="13" t="str">
        <f t="shared" si="150"/>
        <v>nonfiction</v>
      </c>
      <c r="S1348" s="6">
        <f t="shared" si="147"/>
        <v>0.67876437179664773</v>
      </c>
      <c r="T1348" s="10">
        <f t="shared" si="148"/>
        <v>48.449664429530202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1">
        <f t="shared" si="145"/>
        <v>42070.429687499993</v>
      </c>
      <c r="L1349" s="11">
        <f t="shared" si="146"/>
        <v>42040.429687499993</v>
      </c>
      <c r="M1349" t="b">
        <v>0</v>
      </c>
      <c r="N1349">
        <v>31</v>
      </c>
      <c r="O1349" t="b">
        <v>1</v>
      </c>
      <c r="P1349" s="8" t="s">
        <v>8272</v>
      </c>
      <c r="Q1349" s="13" t="str">
        <f t="shared" si="151"/>
        <v>publishing</v>
      </c>
      <c r="R1349" s="13" t="str">
        <f t="shared" si="150"/>
        <v>nonfiction</v>
      </c>
      <c r="S1349" s="6">
        <f t="shared" si="147"/>
        <v>0.97847358121330719</v>
      </c>
      <c r="T1349" s="10">
        <f t="shared" si="148"/>
        <v>82.41935483870968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1">
        <f t="shared" si="145"/>
        <v>41991.297835648147</v>
      </c>
      <c r="L1350" s="11">
        <f t="shared" si="146"/>
        <v>41963.297835648147</v>
      </c>
      <c r="M1350" t="b">
        <v>0</v>
      </c>
      <c r="N1350">
        <v>26</v>
      </c>
      <c r="O1350" t="b">
        <v>1</v>
      </c>
      <c r="P1350" s="8" t="s">
        <v>8272</v>
      </c>
      <c r="Q1350" s="13" t="str">
        <f t="shared" si="151"/>
        <v>publishing</v>
      </c>
      <c r="R1350" s="13" t="str">
        <f t="shared" si="150"/>
        <v>nonfiction</v>
      </c>
      <c r="S1350" s="6">
        <f t="shared" si="147"/>
        <v>0.98162071846282373</v>
      </c>
      <c r="T1350" s="10">
        <f t="shared" si="148"/>
        <v>230.19230769230768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1">
        <f t="shared" si="145"/>
        <v>42354.082638888889</v>
      </c>
      <c r="L1351" s="11">
        <f t="shared" si="146"/>
        <v>42317.124247685184</v>
      </c>
      <c r="M1351" t="b">
        <v>0</v>
      </c>
      <c r="N1351">
        <v>172</v>
      </c>
      <c r="O1351" t="b">
        <v>1</v>
      </c>
      <c r="P1351" s="8" t="s">
        <v>8272</v>
      </c>
      <c r="Q1351" s="13" t="str">
        <f t="shared" si="151"/>
        <v>publishing</v>
      </c>
      <c r="R1351" s="13" t="str">
        <f t="shared" si="150"/>
        <v>nonfiction</v>
      </c>
      <c r="S1351" s="6">
        <f t="shared" si="147"/>
        <v>0.48971596474045054</v>
      </c>
      <c r="T1351" s="10">
        <f t="shared" si="148"/>
        <v>59.360465116279073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1">
        <f t="shared" si="145"/>
        <v>42363.804791666662</v>
      </c>
      <c r="L1352" s="11">
        <f t="shared" si="146"/>
        <v>42333.804791666662</v>
      </c>
      <c r="M1352" t="b">
        <v>0</v>
      </c>
      <c r="N1352">
        <v>78</v>
      </c>
      <c r="O1352" t="b">
        <v>1</v>
      </c>
      <c r="P1352" s="8" t="s">
        <v>8272</v>
      </c>
      <c r="Q1352" s="13" t="str">
        <f t="shared" si="151"/>
        <v>publishing</v>
      </c>
      <c r="R1352" s="13" t="str">
        <f t="shared" si="150"/>
        <v>nonfiction</v>
      </c>
      <c r="S1352" s="6">
        <f t="shared" si="147"/>
        <v>0.96107640557424312</v>
      </c>
      <c r="T1352" s="10">
        <f t="shared" si="148"/>
        <v>66.698717948717942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1">
        <f t="shared" si="145"/>
        <v>42412.531759259255</v>
      </c>
      <c r="L1353" s="11">
        <f t="shared" si="146"/>
        <v>42382.531759259255</v>
      </c>
      <c r="M1353" t="b">
        <v>0</v>
      </c>
      <c r="N1353">
        <v>120</v>
      </c>
      <c r="O1353" t="b">
        <v>1</v>
      </c>
      <c r="P1353" s="8" t="s">
        <v>8272</v>
      </c>
      <c r="Q1353" s="13" t="str">
        <f t="shared" si="151"/>
        <v>publishing</v>
      </c>
      <c r="R1353" s="13" t="str">
        <f t="shared" si="150"/>
        <v>nonfiction</v>
      </c>
      <c r="S1353" s="6">
        <f t="shared" si="147"/>
        <v>0.98750802350269096</v>
      </c>
      <c r="T1353" s="10">
        <f t="shared" si="148"/>
        <v>168.77500000000001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1">
        <f t="shared" ref="K1354:K1417" si="152">(I1354/86400)+25569+(-5/24)</f>
        <v>42251.957638888889</v>
      </c>
      <c r="L1354" s="11">
        <f t="shared" ref="L1354:L1417" si="153">(J1354/86400)+25569+(-5/24)</f>
        <v>42200.369976851849</v>
      </c>
      <c r="M1354" t="b">
        <v>0</v>
      </c>
      <c r="N1354">
        <v>227</v>
      </c>
      <c r="O1354" t="b">
        <v>1</v>
      </c>
      <c r="P1354" s="8" t="s">
        <v>8272</v>
      </c>
      <c r="Q1354" s="13" t="str">
        <f t="shared" si="151"/>
        <v>publishing</v>
      </c>
      <c r="R1354" s="13" t="str">
        <f t="shared" si="150"/>
        <v>nonfiction</v>
      </c>
      <c r="S1354" s="6">
        <f t="shared" ref="S1354:S1417" si="154">IFERROR(D1354/E1354,"N/A")</f>
        <v>0.73453797561333922</v>
      </c>
      <c r="T1354" s="10">
        <f t="shared" ref="T1354:T1417" si="155">IFERROR(E1354/N1354,"N/A")</f>
        <v>59.973568281938327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1">
        <f t="shared" si="152"/>
        <v>41343.791666666664</v>
      </c>
      <c r="L1355" s="11">
        <f t="shared" si="153"/>
        <v>41308.909583333334</v>
      </c>
      <c r="M1355" t="b">
        <v>0</v>
      </c>
      <c r="N1355">
        <v>42</v>
      </c>
      <c r="O1355" t="b">
        <v>1</v>
      </c>
      <c r="P1355" s="8" t="s">
        <v>8272</v>
      </c>
      <c r="Q1355" s="13" t="str">
        <f t="shared" si="151"/>
        <v>publishing</v>
      </c>
      <c r="R1355" s="13" t="str">
        <f t="shared" si="150"/>
        <v>nonfiction</v>
      </c>
      <c r="S1355" s="6">
        <f t="shared" si="154"/>
        <v>0.74850299401197606</v>
      </c>
      <c r="T1355" s="10">
        <f t="shared" si="155"/>
        <v>31.80952380952381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1">
        <f t="shared" si="152"/>
        <v>42532.599293981482</v>
      </c>
      <c r="L1356" s="11">
        <f t="shared" si="153"/>
        <v>42502.599293981482</v>
      </c>
      <c r="M1356" t="b">
        <v>0</v>
      </c>
      <c r="N1356">
        <v>64</v>
      </c>
      <c r="O1356" t="b">
        <v>1</v>
      </c>
      <c r="P1356" s="8" t="s">
        <v>8272</v>
      </c>
      <c r="Q1356" s="13" t="str">
        <f t="shared" si="151"/>
        <v>publishing</v>
      </c>
      <c r="R1356" s="13" t="str">
        <f t="shared" si="150"/>
        <v>nonfiction</v>
      </c>
      <c r="S1356" s="6">
        <f t="shared" si="154"/>
        <v>0.76775431861804222</v>
      </c>
      <c r="T1356" s="10">
        <f t="shared" si="155"/>
        <v>24.421875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1">
        <f t="shared" si="152"/>
        <v>41243.208333333328</v>
      </c>
      <c r="L1357" s="11">
        <f t="shared" si="153"/>
        <v>41213.046354166661</v>
      </c>
      <c r="M1357" t="b">
        <v>0</v>
      </c>
      <c r="N1357">
        <v>121</v>
      </c>
      <c r="O1357" t="b">
        <v>1</v>
      </c>
      <c r="P1357" s="8" t="s">
        <v>8272</v>
      </c>
      <c r="Q1357" s="13" t="str">
        <f t="shared" si="151"/>
        <v>publishing</v>
      </c>
      <c r="R1357" s="13" t="str">
        <f t="shared" si="150"/>
        <v>nonfiction</v>
      </c>
      <c r="S1357" s="6">
        <f t="shared" si="154"/>
        <v>0.81512879034887509</v>
      </c>
      <c r="T1357" s="10">
        <f t="shared" si="155"/>
        <v>25.347107438016529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1">
        <f t="shared" si="152"/>
        <v>41459.830555555549</v>
      </c>
      <c r="L1358" s="11">
        <f t="shared" si="153"/>
        <v>41429.830555555549</v>
      </c>
      <c r="M1358" t="b">
        <v>0</v>
      </c>
      <c r="N1358">
        <v>87</v>
      </c>
      <c r="O1358" t="b">
        <v>1</v>
      </c>
      <c r="P1358" s="8" t="s">
        <v>8272</v>
      </c>
      <c r="Q1358" s="13" t="str">
        <f t="shared" si="151"/>
        <v>publishing</v>
      </c>
      <c r="R1358" s="13" t="str">
        <f t="shared" si="150"/>
        <v>nonfiction</v>
      </c>
      <c r="S1358" s="6">
        <f t="shared" si="154"/>
        <v>0.54701426741918668</v>
      </c>
      <c r="T1358" s="10">
        <f t="shared" si="155"/>
        <v>71.443218390804603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1">
        <f t="shared" si="152"/>
        <v>41334.040972222218</v>
      </c>
      <c r="L1359" s="11">
        <f t="shared" si="153"/>
        <v>41304.753900462958</v>
      </c>
      <c r="M1359" t="b">
        <v>0</v>
      </c>
      <c r="N1359">
        <v>65</v>
      </c>
      <c r="O1359" t="b">
        <v>1</v>
      </c>
      <c r="P1359" s="8" t="s">
        <v>8272</v>
      </c>
      <c r="Q1359" s="13" t="str">
        <f t="shared" si="151"/>
        <v>publishing</v>
      </c>
      <c r="R1359" s="13" t="str">
        <f t="shared" si="150"/>
        <v>nonfiction</v>
      </c>
      <c r="S1359" s="6">
        <f t="shared" si="154"/>
        <v>0.79808459696727851</v>
      </c>
      <c r="T1359" s="10">
        <f t="shared" si="155"/>
        <v>38.553846153846152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1">
        <f t="shared" si="152"/>
        <v>40719.362534722219</v>
      </c>
      <c r="L1360" s="11">
        <f t="shared" si="153"/>
        <v>40689.362534722219</v>
      </c>
      <c r="M1360" t="b">
        <v>0</v>
      </c>
      <c r="N1360">
        <v>49</v>
      </c>
      <c r="O1360" t="b">
        <v>1</v>
      </c>
      <c r="P1360" s="8" t="s">
        <v>8272</v>
      </c>
      <c r="Q1360" s="13" t="str">
        <f t="shared" si="151"/>
        <v>publishing</v>
      </c>
      <c r="R1360" s="13" t="str">
        <f t="shared" si="150"/>
        <v>nonfiction</v>
      </c>
      <c r="S1360" s="6">
        <f t="shared" si="154"/>
        <v>0.89552238805970152</v>
      </c>
      <c r="T1360" s="10">
        <f t="shared" si="155"/>
        <v>68.367346938775512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1">
        <f t="shared" si="152"/>
        <v>40730.606365740736</v>
      </c>
      <c r="L1361" s="11">
        <f t="shared" si="153"/>
        <v>40668.606365740736</v>
      </c>
      <c r="M1361" t="b">
        <v>0</v>
      </c>
      <c r="N1361">
        <v>19</v>
      </c>
      <c r="O1361" t="b">
        <v>1</v>
      </c>
      <c r="P1361" s="8" t="s">
        <v>8272</v>
      </c>
      <c r="Q1361" s="13" t="str">
        <f t="shared" si="151"/>
        <v>publishing</v>
      </c>
      <c r="R1361" s="13" t="str">
        <f t="shared" si="150"/>
        <v>nonfiction</v>
      </c>
      <c r="S1361" s="6">
        <f t="shared" si="154"/>
        <v>0.86387434554973819</v>
      </c>
      <c r="T1361" s="10">
        <f t="shared" si="155"/>
        <v>40.210526315789473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1">
        <f t="shared" si="152"/>
        <v>41123.692361111105</v>
      </c>
      <c r="L1362" s="11">
        <f t="shared" si="153"/>
        <v>41095.692361111105</v>
      </c>
      <c r="M1362" t="b">
        <v>0</v>
      </c>
      <c r="N1362">
        <v>81</v>
      </c>
      <c r="O1362" t="b">
        <v>1</v>
      </c>
      <c r="P1362" s="8" t="s">
        <v>8272</v>
      </c>
      <c r="Q1362" s="13" t="str">
        <f t="shared" si="151"/>
        <v>publishing</v>
      </c>
      <c r="R1362" s="13" t="str">
        <f t="shared" si="150"/>
        <v>nonfiction</v>
      </c>
      <c r="S1362" s="6">
        <f t="shared" si="154"/>
        <v>0.57736720554272514</v>
      </c>
      <c r="T1362" s="10">
        <f t="shared" si="155"/>
        <v>32.074074074074076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1">
        <f t="shared" si="152"/>
        <v>41811.508935185186</v>
      </c>
      <c r="L1363" s="11">
        <f t="shared" si="153"/>
        <v>41781.508935185186</v>
      </c>
      <c r="M1363" t="b">
        <v>0</v>
      </c>
      <c r="N1363">
        <v>264</v>
      </c>
      <c r="O1363" t="b">
        <v>1</v>
      </c>
      <c r="P1363" s="8" t="s">
        <v>8272</v>
      </c>
      <c r="Q1363" s="13" t="str">
        <f t="shared" si="151"/>
        <v>publishing</v>
      </c>
      <c r="R1363" s="13" t="str">
        <f t="shared" si="150"/>
        <v>nonfiction</v>
      </c>
      <c r="S1363" s="6">
        <f t="shared" si="154"/>
        <v>0.79375578780261935</v>
      </c>
      <c r="T1363" s="10">
        <f t="shared" si="155"/>
        <v>28.632575757575758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1">
        <f t="shared" si="152"/>
        <v>41524.726053240738</v>
      </c>
      <c r="L1364" s="11">
        <f t="shared" si="153"/>
        <v>41464.726053240738</v>
      </c>
      <c r="M1364" t="b">
        <v>0</v>
      </c>
      <c r="N1364">
        <v>25</v>
      </c>
      <c r="O1364" t="b">
        <v>1</v>
      </c>
      <c r="P1364" s="8" t="s">
        <v>8272</v>
      </c>
      <c r="Q1364" s="13" t="str">
        <f t="shared" si="151"/>
        <v>publishing</v>
      </c>
      <c r="R1364" s="13" t="str">
        <f t="shared" si="150"/>
        <v>nonfiction</v>
      </c>
      <c r="S1364" s="6">
        <f t="shared" si="154"/>
        <v>0.91659028414298804</v>
      </c>
      <c r="T1364" s="10">
        <f t="shared" si="155"/>
        <v>43.64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1">
        <f t="shared" si="152"/>
        <v>42415.124305555553</v>
      </c>
      <c r="L1365" s="11">
        <f t="shared" si="153"/>
        <v>42396.635729166665</v>
      </c>
      <c r="M1365" t="b">
        <v>0</v>
      </c>
      <c r="N1365">
        <v>5</v>
      </c>
      <c r="O1365" t="b">
        <v>1</v>
      </c>
      <c r="P1365" s="8" t="s">
        <v>8272</v>
      </c>
      <c r="Q1365" s="13" t="str">
        <f t="shared" si="151"/>
        <v>publishing</v>
      </c>
      <c r="R1365" s="13" t="str">
        <f t="shared" si="150"/>
        <v>nonfiction</v>
      </c>
      <c r="S1365" s="6">
        <f t="shared" si="154"/>
        <v>1</v>
      </c>
      <c r="T1365" s="10">
        <f t="shared" si="155"/>
        <v>40</v>
      </c>
    </row>
    <row r="1366" spans="1:20" ht="43.2" x14ac:dyDescent="0.3">
      <c r="A1366">
        <v>780</v>
      </c>
      <c r="B1366" s="3" t="s">
        <v>781</v>
      </c>
      <c r="C1366" s="3" t="s">
        <v>4890</v>
      </c>
      <c r="D1366">
        <v>1000</v>
      </c>
      <c r="E1366">
        <v>1040</v>
      </c>
      <c r="F1366" t="s">
        <v>8219</v>
      </c>
      <c r="G1366" t="s">
        <v>8224</v>
      </c>
      <c r="H1366" t="s">
        <v>8246</v>
      </c>
      <c r="I1366">
        <v>1304439025</v>
      </c>
      <c r="J1366">
        <v>1301847025</v>
      </c>
      <c r="K1366" s="11">
        <f t="shared" si="152"/>
        <v>40666.465567129628</v>
      </c>
      <c r="L1366" s="11">
        <f t="shared" si="153"/>
        <v>40636.465567129628</v>
      </c>
      <c r="M1366" t="b">
        <v>0</v>
      </c>
      <c r="N1366">
        <v>27</v>
      </c>
      <c r="O1366" t="b">
        <v>1</v>
      </c>
      <c r="P1366" s="8" t="s">
        <v>8274</v>
      </c>
      <c r="Q1366" s="13" t="str">
        <f t="shared" si="151"/>
        <v>music</v>
      </c>
      <c r="R1366" s="13" t="str">
        <f>RIGHT(P1367,4)</f>
        <v>rock</v>
      </c>
      <c r="S1366" s="6">
        <f t="shared" si="154"/>
        <v>0.96153846153846156</v>
      </c>
      <c r="T1366" s="10">
        <f t="shared" si="155"/>
        <v>38.518518518518519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1">
        <f t="shared" si="152"/>
        <v>42079.483240740738</v>
      </c>
      <c r="L1367" s="11">
        <f t="shared" si="153"/>
        <v>42049.524907407402</v>
      </c>
      <c r="M1367" t="b">
        <v>0</v>
      </c>
      <c r="N1367">
        <v>92</v>
      </c>
      <c r="O1367" t="b">
        <v>1</v>
      </c>
      <c r="P1367" s="8" t="s">
        <v>8274</v>
      </c>
      <c r="Q1367" s="13" t="str">
        <f t="shared" si="151"/>
        <v>music</v>
      </c>
      <c r="R1367" s="13" t="str">
        <f t="shared" ref="R1367:R1406" si="156">RIGHT(P1367,4)</f>
        <v>rock</v>
      </c>
      <c r="S1367" s="6">
        <f t="shared" si="154"/>
        <v>0.99734042553191493</v>
      </c>
      <c r="T1367" s="10">
        <f t="shared" si="155"/>
        <v>81.739130434782609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1">
        <f t="shared" si="152"/>
        <v>41969.829432870371</v>
      </c>
      <c r="L1368" s="11">
        <f t="shared" si="153"/>
        <v>41924.787766203699</v>
      </c>
      <c r="M1368" t="b">
        <v>0</v>
      </c>
      <c r="N1368">
        <v>147</v>
      </c>
      <c r="O1368" t="b">
        <v>1</v>
      </c>
      <c r="P1368" s="8" t="s">
        <v>8274</v>
      </c>
      <c r="Q1368" s="13" t="str">
        <f t="shared" si="151"/>
        <v>music</v>
      </c>
      <c r="R1368" s="13" t="str">
        <f t="shared" si="156"/>
        <v>rock</v>
      </c>
      <c r="S1368" s="6">
        <f t="shared" si="154"/>
        <v>0.79058133026376953</v>
      </c>
      <c r="T1368" s="10">
        <f t="shared" si="155"/>
        <v>64.535306122448986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1">
        <f t="shared" si="152"/>
        <v>42321.836226851847</v>
      </c>
      <c r="L1369" s="11">
        <f t="shared" si="153"/>
        <v>42291.794560185182</v>
      </c>
      <c r="M1369" t="b">
        <v>0</v>
      </c>
      <c r="N1369">
        <v>90</v>
      </c>
      <c r="O1369" t="b">
        <v>1</v>
      </c>
      <c r="P1369" s="8" t="s">
        <v>8274</v>
      </c>
      <c r="Q1369" s="13" t="str">
        <f t="shared" si="151"/>
        <v>music</v>
      </c>
      <c r="R1369" s="13" t="str">
        <f t="shared" si="156"/>
        <v>rock</v>
      </c>
      <c r="S1369" s="6">
        <f t="shared" si="154"/>
        <v>0.87519691930684407</v>
      </c>
      <c r="T1369" s="10">
        <f t="shared" si="155"/>
        <v>63.477777777777774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1">
        <f t="shared" si="152"/>
        <v>42169.982569444437</v>
      </c>
      <c r="L1370" s="11">
        <f t="shared" si="153"/>
        <v>42145.982569444437</v>
      </c>
      <c r="M1370" t="b">
        <v>0</v>
      </c>
      <c r="N1370">
        <v>87</v>
      </c>
      <c r="O1370" t="b">
        <v>1</v>
      </c>
      <c r="P1370" s="8" t="s">
        <v>8274</v>
      </c>
      <c r="Q1370" s="13" t="str">
        <f t="shared" si="151"/>
        <v>music</v>
      </c>
      <c r="R1370" s="13" t="str">
        <f t="shared" si="156"/>
        <v>rock</v>
      </c>
      <c r="S1370" s="6">
        <f t="shared" si="154"/>
        <v>0.90334236675700086</v>
      </c>
      <c r="T1370" s="10">
        <f t="shared" si="155"/>
        <v>63.620689655172413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1">
        <f t="shared" si="152"/>
        <v>41740.385949074072</v>
      </c>
      <c r="L1371" s="11">
        <f t="shared" si="153"/>
        <v>41710.385949074072</v>
      </c>
      <c r="M1371" t="b">
        <v>0</v>
      </c>
      <c r="N1371">
        <v>406</v>
      </c>
      <c r="O1371" t="b">
        <v>1</v>
      </c>
      <c r="P1371" s="8" t="s">
        <v>8274</v>
      </c>
      <c r="Q1371" s="13" t="str">
        <f t="shared" si="151"/>
        <v>music</v>
      </c>
      <c r="R1371" s="13" t="str">
        <f t="shared" si="156"/>
        <v>rock</v>
      </c>
      <c r="S1371" s="6">
        <f t="shared" si="154"/>
        <v>0.94923443773259697</v>
      </c>
      <c r="T1371" s="10">
        <f t="shared" si="155"/>
        <v>83.967068965517228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1">
        <f t="shared" si="152"/>
        <v>41562.795023148145</v>
      </c>
      <c r="L1372" s="11">
        <f t="shared" si="153"/>
        <v>41547.795023148145</v>
      </c>
      <c r="M1372" t="b">
        <v>0</v>
      </c>
      <c r="N1372">
        <v>20</v>
      </c>
      <c r="O1372" t="b">
        <v>1</v>
      </c>
      <c r="P1372" s="8" t="s">
        <v>8274</v>
      </c>
      <c r="Q1372" s="13" t="str">
        <f t="shared" si="151"/>
        <v>music</v>
      </c>
      <c r="R1372" s="13" t="str">
        <f t="shared" si="156"/>
        <v>rock</v>
      </c>
      <c r="S1372" s="6">
        <f t="shared" si="154"/>
        <v>0.96463022508038587</v>
      </c>
      <c r="T1372" s="10">
        <f t="shared" si="155"/>
        <v>77.75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1">
        <f t="shared" si="152"/>
        <v>42131.550254629627</v>
      </c>
      <c r="L1373" s="11">
        <f t="shared" si="153"/>
        <v>42101.550254629627</v>
      </c>
      <c r="M1373" t="b">
        <v>0</v>
      </c>
      <c r="N1373">
        <v>70</v>
      </c>
      <c r="O1373" t="b">
        <v>1</v>
      </c>
      <c r="P1373" s="8" t="s">
        <v>8274</v>
      </c>
      <c r="Q1373" s="13" t="str">
        <f t="shared" si="151"/>
        <v>music</v>
      </c>
      <c r="R1373" s="13" t="str">
        <f t="shared" si="156"/>
        <v>rock</v>
      </c>
      <c r="S1373" s="6">
        <f t="shared" si="154"/>
        <v>0.9338225483655771</v>
      </c>
      <c r="T1373" s="10">
        <f t="shared" si="155"/>
        <v>107.07142857142857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1">
        <f t="shared" si="152"/>
        <v>41102.53162037037</v>
      </c>
      <c r="L1374" s="11">
        <f t="shared" si="153"/>
        <v>41072.53162037037</v>
      </c>
      <c r="M1374" t="b">
        <v>0</v>
      </c>
      <c r="N1374">
        <v>16</v>
      </c>
      <c r="O1374" t="b">
        <v>1</v>
      </c>
      <c r="P1374" s="8" t="s">
        <v>8274</v>
      </c>
      <c r="Q1374" s="13" t="str">
        <f t="shared" si="151"/>
        <v>music</v>
      </c>
      <c r="R1374" s="13" t="str">
        <f t="shared" si="156"/>
        <v>rock</v>
      </c>
      <c r="S1374" s="6">
        <f t="shared" si="154"/>
        <v>0.80645161290322576</v>
      </c>
      <c r="T1374" s="10">
        <f t="shared" si="155"/>
        <v>38.75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1">
        <f t="shared" si="152"/>
        <v>42734.743437499994</v>
      </c>
      <c r="L1375" s="11">
        <f t="shared" si="153"/>
        <v>42704.743437499994</v>
      </c>
      <c r="M1375" t="b">
        <v>0</v>
      </c>
      <c r="N1375">
        <v>52</v>
      </c>
      <c r="O1375" t="b">
        <v>1</v>
      </c>
      <c r="P1375" s="8" t="s">
        <v>8274</v>
      </c>
      <c r="Q1375" s="13" t="str">
        <f t="shared" si="151"/>
        <v>music</v>
      </c>
      <c r="R1375" s="13" t="str">
        <f t="shared" si="156"/>
        <v>rock</v>
      </c>
      <c r="S1375" s="6">
        <f t="shared" si="154"/>
        <v>0.95229025807065992</v>
      </c>
      <c r="T1375" s="10">
        <f t="shared" si="155"/>
        <v>201.94230769230768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1">
        <f t="shared" si="152"/>
        <v>42453.911898148144</v>
      </c>
      <c r="L1376" s="11">
        <f t="shared" si="153"/>
        <v>42423.953564814808</v>
      </c>
      <c r="M1376" t="b">
        <v>0</v>
      </c>
      <c r="N1376">
        <v>66</v>
      </c>
      <c r="O1376" t="b">
        <v>1</v>
      </c>
      <c r="P1376" s="8" t="s">
        <v>8274</v>
      </c>
      <c r="Q1376" s="13" t="str">
        <f t="shared" si="151"/>
        <v>music</v>
      </c>
      <c r="R1376" s="13" t="str">
        <f t="shared" si="156"/>
        <v>rock</v>
      </c>
      <c r="S1376" s="6">
        <f t="shared" si="154"/>
        <v>0.52779732582688244</v>
      </c>
      <c r="T1376" s="10">
        <f t="shared" si="155"/>
        <v>43.060606060606062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1">
        <f t="shared" si="152"/>
        <v>42749.857858796291</v>
      </c>
      <c r="L1377" s="11">
        <f t="shared" si="153"/>
        <v>42719.857858796291</v>
      </c>
      <c r="M1377" t="b">
        <v>0</v>
      </c>
      <c r="N1377">
        <v>109</v>
      </c>
      <c r="O1377" t="b">
        <v>1</v>
      </c>
      <c r="P1377" s="8" t="s">
        <v>8274</v>
      </c>
      <c r="Q1377" s="13" t="str">
        <f t="shared" si="151"/>
        <v>music</v>
      </c>
      <c r="R1377" s="13" t="str">
        <f t="shared" si="156"/>
        <v>rock</v>
      </c>
      <c r="S1377" s="6">
        <f t="shared" si="154"/>
        <v>0.58368597694440394</v>
      </c>
      <c r="T1377" s="10">
        <f t="shared" si="155"/>
        <v>62.871559633027523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1">
        <f t="shared" si="152"/>
        <v>42707.502384259256</v>
      </c>
      <c r="L1378" s="11">
        <f t="shared" si="153"/>
        <v>42677.460717592585</v>
      </c>
      <c r="M1378" t="b">
        <v>0</v>
      </c>
      <c r="N1378">
        <v>168</v>
      </c>
      <c r="O1378" t="b">
        <v>1</v>
      </c>
      <c r="P1378" s="8" t="s">
        <v>8274</v>
      </c>
      <c r="Q1378" s="13" t="str">
        <f t="shared" si="151"/>
        <v>music</v>
      </c>
      <c r="R1378" s="13" t="str">
        <f t="shared" si="156"/>
        <v>rock</v>
      </c>
      <c r="S1378" s="6">
        <f t="shared" si="154"/>
        <v>0.39606080068507815</v>
      </c>
      <c r="T1378" s="10">
        <f t="shared" si="155"/>
        <v>55.607142857142854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1">
        <f t="shared" si="152"/>
        <v>42768.96597222222</v>
      </c>
      <c r="L1379" s="11">
        <f t="shared" si="153"/>
        <v>42747.01122685185</v>
      </c>
      <c r="M1379" t="b">
        <v>0</v>
      </c>
      <c r="N1379">
        <v>31</v>
      </c>
      <c r="O1379" t="b">
        <v>1</v>
      </c>
      <c r="P1379" s="8" t="s">
        <v>8274</v>
      </c>
      <c r="Q1379" s="13" t="str">
        <f t="shared" si="151"/>
        <v>music</v>
      </c>
      <c r="R1379" s="13" t="str">
        <f t="shared" si="156"/>
        <v>rock</v>
      </c>
      <c r="S1379" s="6">
        <f t="shared" si="154"/>
        <v>0.86092715231788075</v>
      </c>
      <c r="T1379" s="10">
        <f t="shared" si="155"/>
        <v>48.70967741935484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1">
        <f t="shared" si="152"/>
        <v>42583.551041666666</v>
      </c>
      <c r="L1380" s="11">
        <f t="shared" si="153"/>
        <v>42568.551041666666</v>
      </c>
      <c r="M1380" t="b">
        <v>0</v>
      </c>
      <c r="N1380">
        <v>133</v>
      </c>
      <c r="O1380" t="b">
        <v>1</v>
      </c>
      <c r="P1380" s="8" t="s">
        <v>8274</v>
      </c>
      <c r="Q1380" s="13" t="str">
        <f t="shared" si="151"/>
        <v>music</v>
      </c>
      <c r="R1380" s="13" t="str">
        <f t="shared" si="156"/>
        <v>rock</v>
      </c>
      <c r="S1380" s="6">
        <f t="shared" si="154"/>
        <v>0.49176297024834031</v>
      </c>
      <c r="T1380" s="10">
        <f t="shared" si="155"/>
        <v>30.578947368421051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1">
        <f t="shared" si="152"/>
        <v>42160.283287037033</v>
      </c>
      <c r="L1381" s="11">
        <f t="shared" si="153"/>
        <v>42130.283287037033</v>
      </c>
      <c r="M1381" t="b">
        <v>0</v>
      </c>
      <c r="N1381">
        <v>151</v>
      </c>
      <c r="O1381" t="b">
        <v>1</v>
      </c>
      <c r="P1381" s="8" t="s">
        <v>8274</v>
      </c>
      <c r="Q1381" s="13" t="str">
        <f t="shared" si="151"/>
        <v>music</v>
      </c>
      <c r="R1381" s="13" t="str">
        <f t="shared" si="156"/>
        <v>rock</v>
      </c>
      <c r="S1381" s="6">
        <f t="shared" si="154"/>
        <v>0.89605734767025091</v>
      </c>
      <c r="T1381" s="10">
        <f t="shared" si="155"/>
        <v>73.907284768211923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1">
        <f t="shared" si="152"/>
        <v>42163.874999999993</v>
      </c>
      <c r="L1382" s="11">
        <f t="shared" si="153"/>
        <v>42141.554467592585</v>
      </c>
      <c r="M1382" t="b">
        <v>0</v>
      </c>
      <c r="N1382">
        <v>5</v>
      </c>
      <c r="O1382" t="b">
        <v>1</v>
      </c>
      <c r="P1382" s="8" t="s">
        <v>8274</v>
      </c>
      <c r="Q1382" s="13" t="str">
        <f t="shared" si="151"/>
        <v>music</v>
      </c>
      <c r="R1382" s="13" t="str">
        <f t="shared" si="156"/>
        <v>rock</v>
      </c>
      <c r="S1382" s="6">
        <f t="shared" si="154"/>
        <v>0.23584905660377359</v>
      </c>
      <c r="T1382" s="10">
        <f t="shared" si="155"/>
        <v>21.2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1">
        <f t="shared" si="152"/>
        <v>42733.006076388883</v>
      </c>
      <c r="L1383" s="11">
        <f t="shared" si="153"/>
        <v>42703.006076388883</v>
      </c>
      <c r="M1383" t="b">
        <v>0</v>
      </c>
      <c r="N1383">
        <v>73</v>
      </c>
      <c r="O1383" t="b">
        <v>1</v>
      </c>
      <c r="P1383" s="8" t="s">
        <v>8274</v>
      </c>
      <c r="Q1383" s="13" t="str">
        <f t="shared" si="151"/>
        <v>music</v>
      </c>
      <c r="R1383" s="13" t="str">
        <f t="shared" si="156"/>
        <v>rock</v>
      </c>
      <c r="S1383" s="6">
        <f t="shared" si="154"/>
        <v>0.93370681605975725</v>
      </c>
      <c r="T1383" s="10">
        <f t="shared" si="155"/>
        <v>73.356164383561648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1">
        <f t="shared" si="152"/>
        <v>41400.591851851852</v>
      </c>
      <c r="L1384" s="11">
        <f t="shared" si="153"/>
        <v>41370.591851851852</v>
      </c>
      <c r="M1384" t="b">
        <v>0</v>
      </c>
      <c r="N1384">
        <v>148</v>
      </c>
      <c r="O1384" t="b">
        <v>1</v>
      </c>
      <c r="P1384" s="8" t="s">
        <v>8274</v>
      </c>
      <c r="Q1384" s="13" t="str">
        <f t="shared" si="151"/>
        <v>music</v>
      </c>
      <c r="R1384" s="13" t="str">
        <f t="shared" si="156"/>
        <v>rock</v>
      </c>
      <c r="S1384" s="6">
        <f t="shared" si="154"/>
        <v>0.95819858665708468</v>
      </c>
      <c r="T1384" s="10">
        <f t="shared" si="155"/>
        <v>56.412162162162161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1">
        <f t="shared" si="152"/>
        <v>42726.866643518515</v>
      </c>
      <c r="L1385" s="11">
        <f t="shared" si="153"/>
        <v>42706.866643518515</v>
      </c>
      <c r="M1385" t="b">
        <v>0</v>
      </c>
      <c r="N1385">
        <v>93</v>
      </c>
      <c r="O1385" t="b">
        <v>1</v>
      </c>
      <c r="P1385" s="8" t="s">
        <v>8274</v>
      </c>
      <c r="Q1385" s="13" t="str">
        <f t="shared" si="151"/>
        <v>music</v>
      </c>
      <c r="R1385" s="13" t="str">
        <f t="shared" si="156"/>
        <v>rock</v>
      </c>
      <c r="S1385" s="6">
        <f t="shared" si="154"/>
        <v>0.47078964262786216</v>
      </c>
      <c r="T1385" s="10">
        <f t="shared" si="155"/>
        <v>50.247311827956992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1">
        <f t="shared" si="152"/>
        <v>42190.526874999996</v>
      </c>
      <c r="L1386" s="11">
        <f t="shared" si="153"/>
        <v>42160.526874999996</v>
      </c>
      <c r="M1386" t="b">
        <v>0</v>
      </c>
      <c r="N1386">
        <v>63</v>
      </c>
      <c r="O1386" t="b">
        <v>1</v>
      </c>
      <c r="P1386" s="8" t="s">
        <v>8274</v>
      </c>
      <c r="Q1386" s="13" t="str">
        <f t="shared" si="151"/>
        <v>music</v>
      </c>
      <c r="R1386" s="13" t="str">
        <f t="shared" si="156"/>
        <v>rock</v>
      </c>
      <c r="S1386" s="6">
        <f t="shared" si="154"/>
        <v>0.80589454294266638</v>
      </c>
      <c r="T1386" s="10">
        <f t="shared" si="155"/>
        <v>68.936507936507937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1">
        <f t="shared" si="152"/>
        <v>42489.299305555549</v>
      </c>
      <c r="L1387" s="11">
        <f t="shared" si="153"/>
        <v>42433.480567129627</v>
      </c>
      <c r="M1387" t="b">
        <v>0</v>
      </c>
      <c r="N1387">
        <v>134</v>
      </c>
      <c r="O1387" t="b">
        <v>1</v>
      </c>
      <c r="P1387" s="8" t="s">
        <v>8274</v>
      </c>
      <c r="Q1387" s="13" t="str">
        <f t="shared" si="151"/>
        <v>music</v>
      </c>
      <c r="R1387" s="13" t="str">
        <f t="shared" si="156"/>
        <v>rock</v>
      </c>
      <c r="S1387" s="6">
        <f t="shared" si="154"/>
        <v>0.90574685054837312</v>
      </c>
      <c r="T1387" s="10">
        <f t="shared" si="155"/>
        <v>65.914104477611943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1">
        <f t="shared" si="152"/>
        <v>42214.438530092586</v>
      </c>
      <c r="L1388" s="11">
        <f t="shared" si="153"/>
        <v>42184.438530092586</v>
      </c>
      <c r="M1388" t="b">
        <v>0</v>
      </c>
      <c r="N1388">
        <v>14</v>
      </c>
      <c r="O1388" t="b">
        <v>1</v>
      </c>
      <c r="P1388" s="8" t="s">
        <v>8274</v>
      </c>
      <c r="Q1388" s="13" t="str">
        <f t="shared" si="151"/>
        <v>music</v>
      </c>
      <c r="R1388" s="13" t="str">
        <f t="shared" si="156"/>
        <v>rock</v>
      </c>
      <c r="S1388" s="6">
        <f t="shared" si="154"/>
        <v>0.45714285714285713</v>
      </c>
      <c r="T1388" s="10">
        <f t="shared" si="155"/>
        <v>62.5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1">
        <f t="shared" si="152"/>
        <v>42157.979166666664</v>
      </c>
      <c r="L1389" s="11">
        <f t="shared" si="153"/>
        <v>42126.712905092594</v>
      </c>
      <c r="M1389" t="b">
        <v>0</v>
      </c>
      <c r="N1389">
        <v>78</v>
      </c>
      <c r="O1389" t="b">
        <v>1</v>
      </c>
      <c r="P1389" s="8" t="s">
        <v>8274</v>
      </c>
      <c r="Q1389" s="13" t="str">
        <f t="shared" si="151"/>
        <v>music</v>
      </c>
      <c r="R1389" s="13" t="str">
        <f t="shared" si="156"/>
        <v>rock</v>
      </c>
      <c r="S1389" s="6">
        <f t="shared" si="154"/>
        <v>0.73193046660567251</v>
      </c>
      <c r="T1389" s="10">
        <f t="shared" si="155"/>
        <v>70.064102564102569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1">
        <f t="shared" si="152"/>
        <v>42660.468055555553</v>
      </c>
      <c r="L1390" s="11">
        <f t="shared" si="153"/>
        <v>42634.406446759262</v>
      </c>
      <c r="M1390" t="b">
        <v>0</v>
      </c>
      <c r="N1390">
        <v>112</v>
      </c>
      <c r="O1390" t="b">
        <v>1</v>
      </c>
      <c r="P1390" s="8" t="s">
        <v>8274</v>
      </c>
      <c r="Q1390" s="13" t="str">
        <f t="shared" si="151"/>
        <v>music</v>
      </c>
      <c r="R1390" s="13" t="str">
        <f t="shared" si="156"/>
        <v>rock</v>
      </c>
      <c r="S1390" s="6">
        <f t="shared" si="154"/>
        <v>0.74179904070548053</v>
      </c>
      <c r="T1390" s="10">
        <f t="shared" si="155"/>
        <v>60.181874999999998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1">
        <f t="shared" si="152"/>
        <v>42595.272650462961</v>
      </c>
      <c r="L1391" s="11">
        <f t="shared" si="153"/>
        <v>42565.272650462961</v>
      </c>
      <c r="M1391" t="b">
        <v>0</v>
      </c>
      <c r="N1391">
        <v>34</v>
      </c>
      <c r="O1391" t="b">
        <v>1</v>
      </c>
      <c r="P1391" s="8" t="s">
        <v>8274</v>
      </c>
      <c r="Q1391" s="13" t="str">
        <f t="shared" si="151"/>
        <v>music</v>
      </c>
      <c r="R1391" s="13" t="str">
        <f t="shared" si="156"/>
        <v>rock</v>
      </c>
      <c r="S1391" s="6">
        <f t="shared" si="154"/>
        <v>0.68775790921595603</v>
      </c>
      <c r="T1391" s="10">
        <f t="shared" si="155"/>
        <v>21.382352941176471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1">
        <f t="shared" si="152"/>
        <v>42121.508333333331</v>
      </c>
      <c r="L1392" s="11">
        <f t="shared" si="153"/>
        <v>42087.594976851855</v>
      </c>
      <c r="M1392" t="b">
        <v>0</v>
      </c>
      <c r="N1392">
        <v>19</v>
      </c>
      <c r="O1392" t="b">
        <v>1</v>
      </c>
      <c r="P1392" s="8" t="s">
        <v>8274</v>
      </c>
      <c r="Q1392" s="13" t="str">
        <f t="shared" si="151"/>
        <v>music</v>
      </c>
      <c r="R1392" s="13" t="str">
        <f t="shared" si="156"/>
        <v>rock</v>
      </c>
      <c r="S1392" s="6">
        <f t="shared" si="154"/>
        <v>0.91653027823240585</v>
      </c>
      <c r="T1392" s="10">
        <f t="shared" si="155"/>
        <v>160.78947368421052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1">
        <f t="shared" si="152"/>
        <v>42237.999305555553</v>
      </c>
      <c r="L1393" s="11">
        <f t="shared" si="153"/>
        <v>42193.442337962959</v>
      </c>
      <c r="M1393" t="b">
        <v>0</v>
      </c>
      <c r="N1393">
        <v>13</v>
      </c>
      <c r="O1393" t="b">
        <v>1</v>
      </c>
      <c r="P1393" s="8" t="s">
        <v>8274</v>
      </c>
      <c r="Q1393" s="13" t="str">
        <f t="shared" si="151"/>
        <v>music</v>
      </c>
      <c r="R1393" s="13" t="str">
        <f t="shared" si="156"/>
        <v>rock</v>
      </c>
      <c r="S1393" s="6">
        <f t="shared" si="154"/>
        <v>0.90744101633393826</v>
      </c>
      <c r="T1393" s="10">
        <f t="shared" si="155"/>
        <v>42.384615384615387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1">
        <f t="shared" si="152"/>
        <v>42431.946597222217</v>
      </c>
      <c r="L1394" s="11">
        <f t="shared" si="153"/>
        <v>42400.946597222217</v>
      </c>
      <c r="M1394" t="b">
        <v>0</v>
      </c>
      <c r="N1394">
        <v>104</v>
      </c>
      <c r="O1394" t="b">
        <v>1</v>
      </c>
      <c r="P1394" s="8" t="s">
        <v>8274</v>
      </c>
      <c r="Q1394" s="13" t="str">
        <f t="shared" si="151"/>
        <v>music</v>
      </c>
      <c r="R1394" s="13" t="str">
        <f t="shared" si="156"/>
        <v>rock</v>
      </c>
      <c r="S1394" s="6">
        <f t="shared" si="154"/>
        <v>0.87997184090109115</v>
      </c>
      <c r="T1394" s="10">
        <f t="shared" si="155"/>
        <v>27.317307692307693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1">
        <f t="shared" si="152"/>
        <v>42583.473645833328</v>
      </c>
      <c r="L1395" s="11">
        <f t="shared" si="153"/>
        <v>42553.473645833328</v>
      </c>
      <c r="M1395" t="b">
        <v>0</v>
      </c>
      <c r="N1395">
        <v>52</v>
      </c>
      <c r="O1395" t="b">
        <v>1</v>
      </c>
      <c r="P1395" s="8" t="s">
        <v>8274</v>
      </c>
      <c r="Q1395" s="13" t="str">
        <f t="shared" si="151"/>
        <v>music</v>
      </c>
      <c r="R1395" s="13" t="str">
        <f t="shared" si="156"/>
        <v>rock</v>
      </c>
      <c r="S1395" s="6">
        <f t="shared" si="154"/>
        <v>0.97703957010258913</v>
      </c>
      <c r="T1395" s="10">
        <f t="shared" si="155"/>
        <v>196.82692307692307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1">
        <f t="shared" si="152"/>
        <v>42794.916666666664</v>
      </c>
      <c r="L1396" s="11">
        <f t="shared" si="153"/>
        <v>42751.936643518515</v>
      </c>
      <c r="M1396" t="b">
        <v>0</v>
      </c>
      <c r="N1396">
        <v>17</v>
      </c>
      <c r="O1396" t="b">
        <v>1</v>
      </c>
      <c r="P1396" s="8" t="s">
        <v>8274</v>
      </c>
      <c r="Q1396" s="13" t="str">
        <f t="shared" si="151"/>
        <v>music</v>
      </c>
      <c r="R1396" s="13" t="str">
        <f t="shared" si="156"/>
        <v>rock</v>
      </c>
      <c r="S1396" s="6">
        <f t="shared" si="154"/>
        <v>0.81877729257641918</v>
      </c>
      <c r="T1396" s="10">
        <f t="shared" si="155"/>
        <v>53.882352941176471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1">
        <f t="shared" si="152"/>
        <v>42749.700011574074</v>
      </c>
      <c r="L1397" s="11">
        <f t="shared" si="153"/>
        <v>42719.700011574074</v>
      </c>
      <c r="M1397" t="b">
        <v>0</v>
      </c>
      <c r="N1397">
        <v>82</v>
      </c>
      <c r="O1397" t="b">
        <v>1</v>
      </c>
      <c r="P1397" s="8" t="s">
        <v>8274</v>
      </c>
      <c r="Q1397" s="13" t="str">
        <f t="shared" si="151"/>
        <v>music</v>
      </c>
      <c r="R1397" s="13" t="str">
        <f t="shared" si="156"/>
        <v>rock</v>
      </c>
      <c r="S1397" s="6">
        <f t="shared" si="154"/>
        <v>0.89376915219611852</v>
      </c>
      <c r="T1397" s="10">
        <f t="shared" si="155"/>
        <v>47.756097560975611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1">
        <f t="shared" si="152"/>
        <v>42048.790300925924</v>
      </c>
      <c r="L1398" s="11">
        <f t="shared" si="153"/>
        <v>42018.790300925924</v>
      </c>
      <c r="M1398" t="b">
        <v>0</v>
      </c>
      <c r="N1398">
        <v>73</v>
      </c>
      <c r="O1398" t="b">
        <v>1</v>
      </c>
      <c r="P1398" s="8" t="s">
        <v>8274</v>
      </c>
      <c r="Q1398" s="13" t="str">
        <f t="shared" si="151"/>
        <v>music</v>
      </c>
      <c r="R1398" s="13" t="str">
        <f t="shared" si="156"/>
        <v>rock</v>
      </c>
      <c r="S1398" s="6">
        <f t="shared" si="154"/>
        <v>0.93196644920782856</v>
      </c>
      <c r="T1398" s="10">
        <f t="shared" si="155"/>
        <v>88.191780821917803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1">
        <f t="shared" si="152"/>
        <v>42670.679861111108</v>
      </c>
      <c r="L1399" s="11">
        <f t="shared" si="153"/>
        <v>42640.709606481476</v>
      </c>
      <c r="M1399" t="b">
        <v>0</v>
      </c>
      <c r="N1399">
        <v>158</v>
      </c>
      <c r="O1399" t="b">
        <v>1</v>
      </c>
      <c r="P1399" s="8" t="s">
        <v>8274</v>
      </c>
      <c r="Q1399" s="13" t="str">
        <f t="shared" si="151"/>
        <v>music</v>
      </c>
      <c r="R1399" s="13" t="str">
        <f t="shared" si="156"/>
        <v>rock</v>
      </c>
      <c r="S1399" s="6">
        <f t="shared" si="154"/>
        <v>0.87834870443566093</v>
      </c>
      <c r="T1399" s="10">
        <f t="shared" si="155"/>
        <v>72.056962025316452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1">
        <f t="shared" si="152"/>
        <v>42556.665902777771</v>
      </c>
      <c r="L1400" s="11">
        <f t="shared" si="153"/>
        <v>42526.665902777771</v>
      </c>
      <c r="M1400" t="b">
        <v>0</v>
      </c>
      <c r="N1400">
        <v>65</v>
      </c>
      <c r="O1400" t="b">
        <v>1</v>
      </c>
      <c r="P1400" s="8" t="s">
        <v>8274</v>
      </c>
      <c r="Q1400" s="13" t="str">
        <f t="shared" si="151"/>
        <v>music</v>
      </c>
      <c r="R1400" s="13" t="str">
        <f t="shared" si="156"/>
        <v>rock</v>
      </c>
      <c r="S1400" s="6">
        <f t="shared" si="154"/>
        <v>0.91172813924575213</v>
      </c>
      <c r="T1400" s="10">
        <f t="shared" si="155"/>
        <v>74.246153846153845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1">
        <f t="shared" si="152"/>
        <v>41918.795983796292</v>
      </c>
      <c r="L1401" s="11">
        <f t="shared" si="153"/>
        <v>41888.795983796292</v>
      </c>
      <c r="M1401" t="b">
        <v>0</v>
      </c>
      <c r="N1401">
        <v>184</v>
      </c>
      <c r="O1401" t="b">
        <v>1</v>
      </c>
      <c r="P1401" s="8" t="s">
        <v>8274</v>
      </c>
      <c r="Q1401" s="13" t="str">
        <f t="shared" si="151"/>
        <v>music</v>
      </c>
      <c r="R1401" s="13" t="str">
        <f t="shared" si="156"/>
        <v>rock</v>
      </c>
      <c r="S1401" s="6">
        <f t="shared" si="154"/>
        <v>0.79274200651810089</v>
      </c>
      <c r="T1401" s="10">
        <f t="shared" si="155"/>
        <v>61.701086956521742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1">
        <f t="shared" si="152"/>
        <v>42533.020833333336</v>
      </c>
      <c r="L1402" s="11">
        <f t="shared" si="153"/>
        <v>42498.132789351854</v>
      </c>
      <c r="M1402" t="b">
        <v>0</v>
      </c>
      <c r="N1402">
        <v>34</v>
      </c>
      <c r="O1402" t="b">
        <v>1</v>
      </c>
      <c r="P1402" s="8" t="s">
        <v>8274</v>
      </c>
      <c r="Q1402" s="13" t="str">
        <f t="shared" si="151"/>
        <v>music</v>
      </c>
      <c r="R1402" s="13" t="str">
        <f t="shared" si="156"/>
        <v>rock</v>
      </c>
      <c r="S1402" s="6">
        <f t="shared" si="154"/>
        <v>0.59726962457337884</v>
      </c>
      <c r="T1402" s="10">
        <f t="shared" si="155"/>
        <v>17.235294117647058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1">
        <f t="shared" si="152"/>
        <v>41420.787893518514</v>
      </c>
      <c r="L1403" s="11">
        <f t="shared" si="153"/>
        <v>41399.787893518514</v>
      </c>
      <c r="M1403" t="b">
        <v>0</v>
      </c>
      <c r="N1403">
        <v>240</v>
      </c>
      <c r="O1403" t="b">
        <v>1</v>
      </c>
      <c r="P1403" s="8" t="s">
        <v>8274</v>
      </c>
      <c r="Q1403" s="13" t="str">
        <f t="shared" si="151"/>
        <v>music</v>
      </c>
      <c r="R1403" s="13" t="str">
        <f t="shared" si="156"/>
        <v>rock</v>
      </c>
      <c r="S1403" s="6">
        <f t="shared" si="154"/>
        <v>0.20140175622331427</v>
      </c>
      <c r="T1403" s="10">
        <f t="shared" si="155"/>
        <v>51.720833333333331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1">
        <f t="shared" si="152"/>
        <v>42124.803368055553</v>
      </c>
      <c r="L1404" s="11">
        <f t="shared" si="153"/>
        <v>42064.845034722217</v>
      </c>
      <c r="M1404" t="b">
        <v>0</v>
      </c>
      <c r="N1404">
        <v>113</v>
      </c>
      <c r="O1404" t="b">
        <v>1</v>
      </c>
      <c r="P1404" s="8" t="s">
        <v>8274</v>
      </c>
      <c r="Q1404" s="13" t="str">
        <f t="shared" si="151"/>
        <v>music</v>
      </c>
      <c r="R1404" s="13" t="str">
        <f t="shared" si="156"/>
        <v>rock</v>
      </c>
      <c r="S1404" s="6">
        <f t="shared" si="154"/>
        <v>0.91608647856357639</v>
      </c>
      <c r="T1404" s="10">
        <f t="shared" si="155"/>
        <v>24.150442477876105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1">
        <f t="shared" si="152"/>
        <v>41480.854571759257</v>
      </c>
      <c r="L1405" s="11">
        <f t="shared" si="153"/>
        <v>41450.854571759257</v>
      </c>
      <c r="M1405" t="b">
        <v>0</v>
      </c>
      <c r="N1405">
        <v>66</v>
      </c>
      <c r="O1405" t="b">
        <v>1</v>
      </c>
      <c r="P1405" s="8" t="s">
        <v>8274</v>
      </c>
      <c r="Q1405" s="13" t="str">
        <f t="shared" si="151"/>
        <v>music</v>
      </c>
      <c r="R1405" s="13" t="str">
        <f t="shared" si="156"/>
        <v>rock</v>
      </c>
      <c r="S1405" s="6">
        <f t="shared" si="154"/>
        <v>0.97489641725566656</v>
      </c>
      <c r="T1405" s="10">
        <f t="shared" si="155"/>
        <v>62.166666666666664</v>
      </c>
    </row>
    <row r="1406" spans="1:20" ht="57.6" x14ac:dyDescent="0.3">
      <c r="A1406">
        <v>1364</v>
      </c>
      <c r="B1406" s="3" t="s">
        <v>1365</v>
      </c>
      <c r="C1406" s="3" t="s">
        <v>5474</v>
      </c>
      <c r="D1406">
        <v>42000</v>
      </c>
      <c r="E1406">
        <v>49830</v>
      </c>
      <c r="F1406" t="s">
        <v>8219</v>
      </c>
      <c r="G1406" t="s">
        <v>8232</v>
      </c>
      <c r="H1406" t="s">
        <v>8253</v>
      </c>
      <c r="I1406">
        <v>1420648906</v>
      </c>
      <c r="J1406">
        <v>1415464906</v>
      </c>
      <c r="K1406" s="11">
        <f t="shared" si="152"/>
        <v>42011.487337962964</v>
      </c>
      <c r="L1406" s="11">
        <f t="shared" si="153"/>
        <v>41951.487337962964</v>
      </c>
      <c r="M1406" t="b">
        <v>0</v>
      </c>
      <c r="N1406">
        <v>144</v>
      </c>
      <c r="O1406" t="b">
        <v>1</v>
      </c>
      <c r="P1406" s="8" t="s">
        <v>8274</v>
      </c>
      <c r="Q1406" s="13" t="str">
        <f t="shared" si="151"/>
        <v>music</v>
      </c>
      <c r="R1406" s="13" t="str">
        <f t="shared" si="156"/>
        <v>rock</v>
      </c>
      <c r="S1406" s="6">
        <f t="shared" si="154"/>
        <v>0.84286574352799515</v>
      </c>
      <c r="T1406" s="10">
        <f t="shared" si="155"/>
        <v>346.04166666666669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1">
        <f t="shared" si="152"/>
        <v>41971.51390046296</v>
      </c>
      <c r="L1407" s="11">
        <f t="shared" si="153"/>
        <v>41941.472233796296</v>
      </c>
      <c r="M1407" t="b">
        <v>1</v>
      </c>
      <c r="N1407">
        <v>17</v>
      </c>
      <c r="O1407" t="b">
        <v>0</v>
      </c>
      <c r="P1407" s="8" t="s">
        <v>8285</v>
      </c>
      <c r="Q1407" s="13" t="str">
        <f t="shared" si="151"/>
        <v>publishing</v>
      </c>
      <c r="R1407" s="13" t="str">
        <f t="shared" ref="R1407:R1438" si="157">RIGHT(P1407,12)</f>
        <v>translations</v>
      </c>
      <c r="S1407" s="6">
        <f t="shared" si="154"/>
        <v>238.0952380952381</v>
      </c>
      <c r="T1407" s="10">
        <f t="shared" si="155"/>
        <v>6.1764705882352944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1">
        <f t="shared" si="152"/>
        <v>42350.208333333336</v>
      </c>
      <c r="L1408" s="11">
        <f t="shared" si="153"/>
        <v>42297.224618055552</v>
      </c>
      <c r="M1408" t="b">
        <v>0</v>
      </c>
      <c r="N1408">
        <v>3</v>
      </c>
      <c r="O1408" t="b">
        <v>0</v>
      </c>
      <c r="P1408" s="8" t="s">
        <v>8285</v>
      </c>
      <c r="Q1408" s="13" t="str">
        <f t="shared" si="151"/>
        <v>publishing</v>
      </c>
      <c r="R1408" s="13" t="str">
        <f t="shared" si="157"/>
        <v>translations</v>
      </c>
      <c r="S1408" s="6">
        <f t="shared" si="154"/>
        <v>800</v>
      </c>
      <c r="T1408" s="10">
        <f t="shared" si="155"/>
        <v>5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1">
        <f t="shared" si="152"/>
        <v>41863.32844907407</v>
      </c>
      <c r="L1409" s="11">
        <f t="shared" si="153"/>
        <v>41838.32844907407</v>
      </c>
      <c r="M1409" t="b">
        <v>0</v>
      </c>
      <c r="N1409">
        <v>2</v>
      </c>
      <c r="O1409" t="b">
        <v>0</v>
      </c>
      <c r="P1409" s="8" t="s">
        <v>8285</v>
      </c>
      <c r="Q1409" s="13" t="str">
        <f t="shared" si="151"/>
        <v>publishing</v>
      </c>
      <c r="R1409" s="13" t="str">
        <f t="shared" si="157"/>
        <v>translations</v>
      </c>
      <c r="S1409" s="6">
        <f t="shared" si="154"/>
        <v>200</v>
      </c>
      <c r="T1409" s="10">
        <f t="shared" si="155"/>
        <v>7.5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1">
        <f t="shared" si="152"/>
        <v>42321.705509259256</v>
      </c>
      <c r="L1410" s="11">
        <f t="shared" si="153"/>
        <v>42291.663842592585</v>
      </c>
      <c r="M1410" t="b">
        <v>0</v>
      </c>
      <c r="N1410">
        <v>6</v>
      </c>
      <c r="O1410" t="b">
        <v>0</v>
      </c>
      <c r="P1410" s="8" t="s">
        <v>8285</v>
      </c>
      <c r="Q1410" s="13" t="str">
        <f t="shared" si="151"/>
        <v>publishing</v>
      </c>
      <c r="R1410" s="13" t="str">
        <f t="shared" si="157"/>
        <v>translations</v>
      </c>
      <c r="S1410" s="6">
        <f t="shared" si="154"/>
        <v>13.888888888888889</v>
      </c>
      <c r="T1410" s="10">
        <f t="shared" si="155"/>
        <v>12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1">
        <f t="shared" si="152"/>
        <v>42004.966840277775</v>
      </c>
      <c r="L1411" s="11">
        <f t="shared" si="153"/>
        <v>41944.925173611111</v>
      </c>
      <c r="M1411" t="b">
        <v>0</v>
      </c>
      <c r="N1411">
        <v>0</v>
      </c>
      <c r="O1411" t="b">
        <v>0</v>
      </c>
      <c r="P1411" s="8" t="s">
        <v>8285</v>
      </c>
      <c r="Q1411" s="13" t="str">
        <f t="shared" ref="Q1411:Q1474" si="158">LEFT(P1411, SEARCH("/", P1411)-1)</f>
        <v>publishing</v>
      </c>
      <c r="R1411" s="13" t="str">
        <f t="shared" si="157"/>
        <v>translations</v>
      </c>
      <c r="S1411" s="6" t="str">
        <f t="shared" si="154"/>
        <v>N/A</v>
      </c>
      <c r="T1411" s="10" t="str">
        <f t="shared" si="155"/>
        <v>N/A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1">
        <f t="shared" si="152"/>
        <v>42524.110185185178</v>
      </c>
      <c r="L1412" s="11">
        <f t="shared" si="153"/>
        <v>42479.110185185178</v>
      </c>
      <c r="M1412" t="b">
        <v>0</v>
      </c>
      <c r="N1412">
        <v>1</v>
      </c>
      <c r="O1412" t="b">
        <v>0</v>
      </c>
      <c r="P1412" s="8" t="s">
        <v>8285</v>
      </c>
      <c r="Q1412" s="13" t="str">
        <f t="shared" si="158"/>
        <v>publishing</v>
      </c>
      <c r="R1412" s="13" t="str">
        <f t="shared" si="157"/>
        <v>translations</v>
      </c>
      <c r="S1412" s="6">
        <f t="shared" si="154"/>
        <v>6000</v>
      </c>
      <c r="T1412" s="10">
        <f t="shared" si="155"/>
        <v>1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1">
        <f t="shared" si="152"/>
        <v>42040.850694444445</v>
      </c>
      <c r="L1413" s="11">
        <f t="shared" si="153"/>
        <v>42012.850694444445</v>
      </c>
      <c r="M1413" t="b">
        <v>0</v>
      </c>
      <c r="N1413">
        <v>3</v>
      </c>
      <c r="O1413" t="b">
        <v>0</v>
      </c>
      <c r="P1413" s="8" t="s">
        <v>8285</v>
      </c>
      <c r="Q1413" s="13" t="str">
        <f t="shared" si="158"/>
        <v>publishing</v>
      </c>
      <c r="R1413" s="13" t="str">
        <f t="shared" si="157"/>
        <v>translations</v>
      </c>
      <c r="S1413" s="6">
        <f t="shared" si="154"/>
        <v>428.57142857142856</v>
      </c>
      <c r="T1413" s="10">
        <f t="shared" si="155"/>
        <v>2.3333333333333335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1">
        <f t="shared" si="152"/>
        <v>41976.855312499996</v>
      </c>
      <c r="L1414" s="11">
        <f t="shared" si="153"/>
        <v>41946.855312499996</v>
      </c>
      <c r="M1414" t="b">
        <v>0</v>
      </c>
      <c r="N1414">
        <v>13</v>
      </c>
      <c r="O1414" t="b">
        <v>0</v>
      </c>
      <c r="P1414" s="8" t="s">
        <v>8285</v>
      </c>
      <c r="Q1414" s="13" t="str">
        <f t="shared" si="158"/>
        <v>publishing</v>
      </c>
      <c r="R1414" s="13" t="str">
        <f t="shared" si="157"/>
        <v>translations</v>
      </c>
      <c r="S1414" s="6">
        <f t="shared" si="154"/>
        <v>21.875</v>
      </c>
      <c r="T1414" s="10">
        <f t="shared" si="155"/>
        <v>24.615384615384617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1">
        <f t="shared" si="152"/>
        <v>42420.228819444441</v>
      </c>
      <c r="L1415" s="11">
        <f t="shared" si="153"/>
        <v>42360.228819444441</v>
      </c>
      <c r="M1415" t="b">
        <v>0</v>
      </c>
      <c r="N1415">
        <v>1</v>
      </c>
      <c r="O1415" t="b">
        <v>0</v>
      </c>
      <c r="P1415" s="8" t="s">
        <v>8285</v>
      </c>
      <c r="Q1415" s="13" t="str">
        <f t="shared" si="158"/>
        <v>publishing</v>
      </c>
      <c r="R1415" s="13" t="str">
        <f t="shared" si="157"/>
        <v>translations</v>
      </c>
      <c r="S1415" s="6">
        <f t="shared" si="154"/>
        <v>20</v>
      </c>
      <c r="T1415" s="10">
        <f t="shared" si="155"/>
        <v>100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1">
        <f t="shared" si="152"/>
        <v>42738.044756944444</v>
      </c>
      <c r="L1416" s="11">
        <f t="shared" si="153"/>
        <v>42708.044756944444</v>
      </c>
      <c r="M1416" t="b">
        <v>0</v>
      </c>
      <c r="N1416">
        <v>1</v>
      </c>
      <c r="O1416" t="b">
        <v>0</v>
      </c>
      <c r="P1416" s="8" t="s">
        <v>8285</v>
      </c>
      <c r="Q1416" s="13" t="str">
        <f t="shared" si="158"/>
        <v>publishing</v>
      </c>
      <c r="R1416" s="13" t="str">
        <f t="shared" si="157"/>
        <v>translations</v>
      </c>
      <c r="S1416" s="6">
        <f t="shared" si="154"/>
        <v>500</v>
      </c>
      <c r="T1416" s="10">
        <f t="shared" si="155"/>
        <v>1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1">
        <f t="shared" si="152"/>
        <v>42232.467488425922</v>
      </c>
      <c r="L1417" s="11">
        <f t="shared" si="153"/>
        <v>42192.467488425922</v>
      </c>
      <c r="M1417" t="b">
        <v>0</v>
      </c>
      <c r="N1417">
        <v>9</v>
      </c>
      <c r="O1417" t="b">
        <v>0</v>
      </c>
      <c r="P1417" s="8" t="s">
        <v>8285</v>
      </c>
      <c r="Q1417" s="13" t="str">
        <f t="shared" si="158"/>
        <v>publishing</v>
      </c>
      <c r="R1417" s="13" t="str">
        <f t="shared" si="157"/>
        <v>translations</v>
      </c>
      <c r="S1417" s="6">
        <f t="shared" si="154"/>
        <v>5.5</v>
      </c>
      <c r="T1417" s="10">
        <f t="shared" si="155"/>
        <v>88.888888888888886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1">
        <f t="shared" ref="K1418:K1481" si="159">(I1418/86400)+25569+(-5/24)</f>
        <v>42329.759479166663</v>
      </c>
      <c r="L1418" s="11">
        <f t="shared" ref="L1418:L1481" si="160">(J1418/86400)+25569+(-5/24)</f>
        <v>42299.717812499999</v>
      </c>
      <c r="M1418" t="b">
        <v>0</v>
      </c>
      <c r="N1418">
        <v>0</v>
      </c>
      <c r="O1418" t="b">
        <v>0</v>
      </c>
      <c r="P1418" s="8" t="s">
        <v>8285</v>
      </c>
      <c r="Q1418" s="13" t="str">
        <f t="shared" si="158"/>
        <v>publishing</v>
      </c>
      <c r="R1418" s="13" t="str">
        <f t="shared" si="157"/>
        <v>translations</v>
      </c>
      <c r="S1418" s="6" t="str">
        <f t="shared" ref="S1418:S1481" si="161">IFERROR(D1418/E1418,"N/A")</f>
        <v>N/A</v>
      </c>
      <c r="T1418" s="10" t="str">
        <f t="shared" ref="T1418:T1481" si="162">IFERROR(E1418/N1418,"N/A")</f>
        <v>N/A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1">
        <f t="shared" si="159"/>
        <v>42262.257638888885</v>
      </c>
      <c r="L1419" s="11">
        <f t="shared" si="160"/>
        <v>42231.941828703704</v>
      </c>
      <c r="M1419" t="b">
        <v>0</v>
      </c>
      <c r="N1419">
        <v>2</v>
      </c>
      <c r="O1419" t="b">
        <v>0</v>
      </c>
      <c r="P1419" s="8" t="s">
        <v>8285</v>
      </c>
      <c r="Q1419" s="13" t="str">
        <f t="shared" si="158"/>
        <v>publishing</v>
      </c>
      <c r="R1419" s="13" t="str">
        <f t="shared" si="157"/>
        <v>translations</v>
      </c>
      <c r="S1419" s="6">
        <f t="shared" si="161"/>
        <v>81.818181818181813</v>
      </c>
      <c r="T1419" s="10">
        <f t="shared" si="162"/>
        <v>27.5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1">
        <f t="shared" si="159"/>
        <v>42425.248078703698</v>
      </c>
      <c r="L1420" s="11">
        <f t="shared" si="160"/>
        <v>42395.248078703698</v>
      </c>
      <c r="M1420" t="b">
        <v>0</v>
      </c>
      <c r="N1420">
        <v>1</v>
      </c>
      <c r="O1420" t="b">
        <v>0</v>
      </c>
      <c r="P1420" s="8" t="s">
        <v>8285</v>
      </c>
      <c r="Q1420" s="13" t="str">
        <f t="shared" si="158"/>
        <v>publishing</v>
      </c>
      <c r="R1420" s="13" t="str">
        <f t="shared" si="157"/>
        <v>translations</v>
      </c>
      <c r="S1420" s="6">
        <f t="shared" si="161"/>
        <v>500</v>
      </c>
      <c r="T1420" s="10">
        <f t="shared" si="162"/>
        <v>6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1">
        <f t="shared" si="159"/>
        <v>42652.24790509259</v>
      </c>
      <c r="L1421" s="11">
        <f t="shared" si="160"/>
        <v>42622.24790509259</v>
      </c>
      <c r="M1421" t="b">
        <v>0</v>
      </c>
      <c r="N1421">
        <v>10</v>
      </c>
      <c r="O1421" t="b">
        <v>0</v>
      </c>
      <c r="P1421" s="8" t="s">
        <v>8285</v>
      </c>
      <c r="Q1421" s="13" t="str">
        <f t="shared" si="158"/>
        <v>publishing</v>
      </c>
      <c r="R1421" s="13" t="str">
        <f t="shared" si="157"/>
        <v>translations</v>
      </c>
      <c r="S1421" s="6">
        <f t="shared" si="161"/>
        <v>14.157303370786517</v>
      </c>
      <c r="T1421" s="10">
        <f t="shared" si="162"/>
        <v>44.5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1">
        <f t="shared" si="159"/>
        <v>42549.459328703706</v>
      </c>
      <c r="L1422" s="11">
        <f t="shared" si="160"/>
        <v>42524.459328703706</v>
      </c>
      <c r="M1422" t="b">
        <v>0</v>
      </c>
      <c r="N1422">
        <v>3</v>
      </c>
      <c r="O1422" t="b">
        <v>0</v>
      </c>
      <c r="P1422" s="8" t="s">
        <v>8285</v>
      </c>
      <c r="Q1422" s="13" t="str">
        <f t="shared" si="158"/>
        <v>publishing</v>
      </c>
      <c r="R1422" s="13" t="str">
        <f t="shared" si="157"/>
        <v>translations</v>
      </c>
      <c r="S1422" s="6">
        <f t="shared" si="161"/>
        <v>36.666666666666664</v>
      </c>
      <c r="T1422" s="10">
        <f t="shared" si="162"/>
        <v>1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1">
        <f t="shared" si="159"/>
        <v>42043.707280092589</v>
      </c>
      <c r="L1423" s="11">
        <f t="shared" si="160"/>
        <v>42013.707280092589</v>
      </c>
      <c r="M1423" t="b">
        <v>0</v>
      </c>
      <c r="N1423">
        <v>2</v>
      </c>
      <c r="O1423" t="b">
        <v>0</v>
      </c>
      <c r="P1423" s="8" t="s">
        <v>8285</v>
      </c>
      <c r="Q1423" s="13" t="str">
        <f t="shared" si="158"/>
        <v>publishing</v>
      </c>
      <c r="R1423" s="13" t="str">
        <f t="shared" si="157"/>
        <v>translations</v>
      </c>
      <c r="S1423" s="6">
        <f t="shared" si="161"/>
        <v>1000</v>
      </c>
      <c r="T1423" s="10">
        <f t="shared" si="162"/>
        <v>100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1">
        <f t="shared" si="159"/>
        <v>42634.031296296293</v>
      </c>
      <c r="L1424" s="11">
        <f t="shared" si="160"/>
        <v>42604.031296296293</v>
      </c>
      <c r="M1424" t="b">
        <v>0</v>
      </c>
      <c r="N1424">
        <v>2</v>
      </c>
      <c r="O1424" t="b">
        <v>0</v>
      </c>
      <c r="P1424" s="8" t="s">
        <v>8285</v>
      </c>
      <c r="Q1424" s="13" t="str">
        <f t="shared" si="158"/>
        <v>publishing</v>
      </c>
      <c r="R1424" s="13" t="str">
        <f t="shared" si="157"/>
        <v>translations</v>
      </c>
      <c r="S1424" s="6">
        <f t="shared" si="161"/>
        <v>961.53846153846155</v>
      </c>
      <c r="T1424" s="10">
        <f t="shared" si="162"/>
        <v>13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1">
        <f t="shared" si="159"/>
        <v>42370.151979166665</v>
      </c>
      <c r="L1425" s="11">
        <f t="shared" si="160"/>
        <v>42340.151979166665</v>
      </c>
      <c r="M1425" t="b">
        <v>0</v>
      </c>
      <c r="N1425">
        <v>1</v>
      </c>
      <c r="O1425" t="b">
        <v>0</v>
      </c>
      <c r="P1425" s="8" t="s">
        <v>8285</v>
      </c>
      <c r="Q1425" s="13" t="str">
        <f t="shared" si="158"/>
        <v>publishing</v>
      </c>
      <c r="R1425" s="13" t="str">
        <f t="shared" si="157"/>
        <v>translations</v>
      </c>
      <c r="S1425" s="6">
        <f t="shared" si="161"/>
        <v>300</v>
      </c>
      <c r="T1425" s="10">
        <f t="shared" si="162"/>
        <v>100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1">
        <f t="shared" si="159"/>
        <v>42689.550949074073</v>
      </c>
      <c r="L1426" s="11">
        <f t="shared" si="160"/>
        <v>42676.509282407402</v>
      </c>
      <c r="M1426" t="b">
        <v>0</v>
      </c>
      <c r="N1426">
        <v>14</v>
      </c>
      <c r="O1426" t="b">
        <v>0</v>
      </c>
      <c r="P1426" s="8" t="s">
        <v>8285</v>
      </c>
      <c r="Q1426" s="13" t="str">
        <f t="shared" si="158"/>
        <v>publishing</v>
      </c>
      <c r="R1426" s="13" t="str">
        <f t="shared" si="157"/>
        <v>translations</v>
      </c>
      <c r="S1426" s="6">
        <f t="shared" si="161"/>
        <v>4.9115913555992146</v>
      </c>
      <c r="T1426" s="10">
        <f t="shared" si="162"/>
        <v>109.07142857142857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1">
        <f t="shared" si="159"/>
        <v>42122.923136574071</v>
      </c>
      <c r="L1427" s="11">
        <f t="shared" si="160"/>
        <v>42092.923136574071</v>
      </c>
      <c r="M1427" t="b">
        <v>0</v>
      </c>
      <c r="N1427">
        <v>0</v>
      </c>
      <c r="O1427" t="b">
        <v>0</v>
      </c>
      <c r="P1427" s="8" t="s">
        <v>8285</v>
      </c>
      <c r="Q1427" s="13" t="str">
        <f t="shared" si="158"/>
        <v>publishing</v>
      </c>
      <c r="R1427" s="13" t="str">
        <f t="shared" si="157"/>
        <v>translations</v>
      </c>
      <c r="S1427" s="6" t="str">
        <f t="shared" si="161"/>
        <v>N/A</v>
      </c>
      <c r="T1427" s="10" t="str">
        <f t="shared" si="162"/>
        <v>N/A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1">
        <f t="shared" si="159"/>
        <v>42240.181944444441</v>
      </c>
      <c r="L1428" s="11">
        <f t="shared" si="160"/>
        <v>42180.181944444441</v>
      </c>
      <c r="M1428" t="b">
        <v>0</v>
      </c>
      <c r="N1428">
        <v>0</v>
      </c>
      <c r="O1428" t="b">
        <v>0</v>
      </c>
      <c r="P1428" s="8" t="s">
        <v>8285</v>
      </c>
      <c r="Q1428" s="13" t="str">
        <f t="shared" si="158"/>
        <v>publishing</v>
      </c>
      <c r="R1428" s="13" t="str">
        <f t="shared" si="157"/>
        <v>translations</v>
      </c>
      <c r="S1428" s="6" t="str">
        <f t="shared" si="161"/>
        <v>N/A</v>
      </c>
      <c r="T1428" s="10" t="str">
        <f t="shared" si="162"/>
        <v>N/A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1">
        <f t="shared" si="159"/>
        <v>42631.643344907403</v>
      </c>
      <c r="L1429" s="11">
        <f t="shared" si="160"/>
        <v>42601.643344907403</v>
      </c>
      <c r="M1429" t="b">
        <v>0</v>
      </c>
      <c r="N1429">
        <v>4</v>
      </c>
      <c r="O1429" t="b">
        <v>0</v>
      </c>
      <c r="P1429" s="8" t="s">
        <v>8285</v>
      </c>
      <c r="Q1429" s="13" t="str">
        <f t="shared" si="158"/>
        <v>publishing</v>
      </c>
      <c r="R1429" s="13" t="str">
        <f t="shared" si="157"/>
        <v>translations</v>
      </c>
      <c r="S1429" s="6">
        <f t="shared" si="161"/>
        <v>11.933174224343675</v>
      </c>
      <c r="T1429" s="10">
        <f t="shared" si="162"/>
        <v>104.75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1">
        <f t="shared" si="159"/>
        <v>42462.129826388882</v>
      </c>
      <c r="L1430" s="11">
        <f t="shared" si="160"/>
        <v>42432.171493055554</v>
      </c>
      <c r="M1430" t="b">
        <v>0</v>
      </c>
      <c r="N1430">
        <v>3</v>
      </c>
      <c r="O1430" t="b">
        <v>0</v>
      </c>
      <c r="P1430" s="8" t="s">
        <v>8285</v>
      </c>
      <c r="Q1430" s="13" t="str">
        <f t="shared" si="158"/>
        <v>publishing</v>
      </c>
      <c r="R1430" s="13" t="str">
        <f t="shared" si="157"/>
        <v>translations</v>
      </c>
      <c r="S1430" s="6">
        <f t="shared" si="161"/>
        <v>22.222222222222221</v>
      </c>
      <c r="T1430" s="10">
        <f t="shared" si="162"/>
        <v>15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1">
        <f t="shared" si="159"/>
        <v>42103.852337962962</v>
      </c>
      <c r="L1431" s="11">
        <f t="shared" si="160"/>
        <v>42073.852337962962</v>
      </c>
      <c r="M1431" t="b">
        <v>0</v>
      </c>
      <c r="N1431">
        <v>0</v>
      </c>
      <c r="O1431" t="b">
        <v>0</v>
      </c>
      <c r="P1431" s="8" t="s">
        <v>8285</v>
      </c>
      <c r="Q1431" s="13" t="str">
        <f t="shared" si="158"/>
        <v>publishing</v>
      </c>
      <c r="R1431" s="13" t="str">
        <f t="shared" si="157"/>
        <v>translations</v>
      </c>
      <c r="S1431" s="6" t="str">
        <f t="shared" si="161"/>
        <v>N/A</v>
      </c>
      <c r="T1431" s="10" t="str">
        <f t="shared" si="162"/>
        <v>N/A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1">
        <f t="shared" si="159"/>
        <v>41992.605185185188</v>
      </c>
      <c r="L1432" s="11">
        <f t="shared" si="160"/>
        <v>41961.605185185188</v>
      </c>
      <c r="M1432" t="b">
        <v>0</v>
      </c>
      <c r="N1432">
        <v>5</v>
      </c>
      <c r="O1432" t="b">
        <v>0</v>
      </c>
      <c r="P1432" s="8" t="s">
        <v>8285</v>
      </c>
      <c r="Q1432" s="13" t="str">
        <f t="shared" si="158"/>
        <v>publishing</v>
      </c>
      <c r="R1432" s="13" t="str">
        <f t="shared" si="157"/>
        <v>translations</v>
      </c>
      <c r="S1432" s="6">
        <f t="shared" si="161"/>
        <v>12.406947890818859</v>
      </c>
      <c r="T1432" s="10">
        <f t="shared" si="162"/>
        <v>80.599999999999994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1">
        <f t="shared" si="159"/>
        <v>42334.044166666667</v>
      </c>
      <c r="L1433" s="11">
        <f t="shared" si="160"/>
        <v>42304.002499999995</v>
      </c>
      <c r="M1433" t="b">
        <v>0</v>
      </c>
      <c r="N1433">
        <v>47</v>
      </c>
      <c r="O1433" t="b">
        <v>0</v>
      </c>
      <c r="P1433" s="8" t="s">
        <v>8285</v>
      </c>
      <c r="Q1433" s="13" t="str">
        <f t="shared" si="158"/>
        <v>publishing</v>
      </c>
      <c r="R1433" s="13" t="str">
        <f t="shared" si="157"/>
        <v>translations</v>
      </c>
      <c r="S1433" s="6">
        <f t="shared" si="161"/>
        <v>3.1301786043085986</v>
      </c>
      <c r="T1433" s="10">
        <f t="shared" si="162"/>
        <v>115.55319148936171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1">
        <f t="shared" si="159"/>
        <v>42205.572083333333</v>
      </c>
      <c r="L1434" s="11">
        <f t="shared" si="160"/>
        <v>42175.572083333333</v>
      </c>
      <c r="M1434" t="b">
        <v>0</v>
      </c>
      <c r="N1434">
        <v>0</v>
      </c>
      <c r="O1434" t="b">
        <v>0</v>
      </c>
      <c r="P1434" s="8" t="s">
        <v>8285</v>
      </c>
      <c r="Q1434" s="13" t="str">
        <f t="shared" si="158"/>
        <v>publishing</v>
      </c>
      <c r="R1434" s="13" t="str">
        <f t="shared" si="157"/>
        <v>translations</v>
      </c>
      <c r="S1434" s="6" t="str">
        <f t="shared" si="161"/>
        <v>N/A</v>
      </c>
      <c r="T1434" s="10" t="str">
        <f t="shared" si="162"/>
        <v>N/A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1">
        <f t="shared" si="159"/>
        <v>42714.249999999993</v>
      </c>
      <c r="L1435" s="11">
        <f t="shared" si="160"/>
        <v>42673.417534722219</v>
      </c>
      <c r="M1435" t="b">
        <v>0</v>
      </c>
      <c r="N1435">
        <v>10</v>
      </c>
      <c r="O1435" t="b">
        <v>0</v>
      </c>
      <c r="P1435" s="8" t="s">
        <v>8285</v>
      </c>
      <c r="Q1435" s="13" t="str">
        <f t="shared" si="158"/>
        <v>publishing</v>
      </c>
      <c r="R1435" s="13" t="str">
        <f t="shared" si="157"/>
        <v>translations</v>
      </c>
      <c r="S1435" s="6">
        <f t="shared" si="161"/>
        <v>14.906832298136646</v>
      </c>
      <c r="T1435" s="10">
        <f t="shared" si="162"/>
        <v>80.5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1">
        <f t="shared" si="159"/>
        <v>42163.416666666664</v>
      </c>
      <c r="L1436" s="11">
        <f t="shared" si="160"/>
        <v>42142.558773148143</v>
      </c>
      <c r="M1436" t="b">
        <v>0</v>
      </c>
      <c r="N1436">
        <v>11</v>
      </c>
      <c r="O1436" t="b">
        <v>0</v>
      </c>
      <c r="P1436" s="8" t="s">
        <v>8285</v>
      </c>
      <c r="Q1436" s="13" t="str">
        <f t="shared" si="158"/>
        <v>publishing</v>
      </c>
      <c r="R1436" s="13" t="str">
        <f t="shared" si="157"/>
        <v>translations</v>
      </c>
      <c r="S1436" s="6">
        <f t="shared" si="161"/>
        <v>10.012210012210012</v>
      </c>
      <c r="T1436" s="10">
        <f t="shared" si="162"/>
        <v>744.5454545454545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1">
        <f t="shared" si="159"/>
        <v>42288.57199074074</v>
      </c>
      <c r="L1437" s="11">
        <f t="shared" si="160"/>
        <v>42258.57199074074</v>
      </c>
      <c r="M1437" t="b">
        <v>0</v>
      </c>
      <c r="N1437">
        <v>2</v>
      </c>
      <c r="O1437" t="b">
        <v>0</v>
      </c>
      <c r="P1437" s="8" t="s">
        <v>8285</v>
      </c>
      <c r="Q1437" s="13" t="str">
        <f t="shared" si="158"/>
        <v>publishing</v>
      </c>
      <c r="R1437" s="13" t="str">
        <f t="shared" si="157"/>
        <v>translations</v>
      </c>
      <c r="S1437" s="6">
        <f t="shared" si="161"/>
        <v>1000</v>
      </c>
      <c r="T1437" s="10">
        <f t="shared" si="162"/>
        <v>7.5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1">
        <f t="shared" si="159"/>
        <v>42421.141863425924</v>
      </c>
      <c r="L1438" s="11">
        <f t="shared" si="160"/>
        <v>42391.141863425924</v>
      </c>
      <c r="M1438" t="b">
        <v>0</v>
      </c>
      <c r="N1438">
        <v>2</v>
      </c>
      <c r="O1438" t="b">
        <v>0</v>
      </c>
      <c r="P1438" s="8" t="s">
        <v>8285</v>
      </c>
      <c r="Q1438" s="13" t="str">
        <f t="shared" si="158"/>
        <v>publishing</v>
      </c>
      <c r="R1438" s="13" t="str">
        <f t="shared" si="157"/>
        <v>translations</v>
      </c>
      <c r="S1438" s="6">
        <f t="shared" si="161"/>
        <v>129.87012987012986</v>
      </c>
      <c r="T1438" s="10">
        <f t="shared" si="162"/>
        <v>38.5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1">
        <f t="shared" si="159"/>
        <v>41832.999305555553</v>
      </c>
      <c r="L1439" s="11">
        <f t="shared" si="160"/>
        <v>41796.32336805555</v>
      </c>
      <c r="M1439" t="b">
        <v>0</v>
      </c>
      <c r="N1439">
        <v>22</v>
      </c>
      <c r="O1439" t="b">
        <v>0</v>
      </c>
      <c r="P1439" s="8" t="s">
        <v>8285</v>
      </c>
      <c r="Q1439" s="13" t="str">
        <f t="shared" si="158"/>
        <v>publishing</v>
      </c>
      <c r="R1439" s="13" t="str">
        <f t="shared" ref="R1439:R1462" si="163">RIGHT(P1439,12)</f>
        <v>translations</v>
      </c>
      <c r="S1439" s="6">
        <f t="shared" si="161"/>
        <v>3.7174721189591078</v>
      </c>
      <c r="T1439" s="10">
        <f t="shared" si="162"/>
        <v>36.68181818181818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1">
        <f t="shared" si="159"/>
        <v>42487.371527777774</v>
      </c>
      <c r="L1440" s="11">
        <f t="shared" si="160"/>
        <v>42457.663182870368</v>
      </c>
      <c r="M1440" t="b">
        <v>0</v>
      </c>
      <c r="N1440">
        <v>8</v>
      </c>
      <c r="O1440" t="b">
        <v>0</v>
      </c>
      <c r="P1440" s="8" t="s">
        <v>8285</v>
      </c>
      <c r="Q1440" s="13" t="str">
        <f t="shared" si="158"/>
        <v>publishing</v>
      </c>
      <c r="R1440" s="13" t="str">
        <f t="shared" si="163"/>
        <v>translations</v>
      </c>
      <c r="S1440" s="6">
        <f t="shared" si="161"/>
        <v>33.333333333333336</v>
      </c>
      <c r="T1440" s="10">
        <f t="shared" si="162"/>
        <v>75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1">
        <f t="shared" si="159"/>
        <v>42070.621539351851</v>
      </c>
      <c r="L1441" s="11">
        <f t="shared" si="160"/>
        <v>42040.621539351851</v>
      </c>
      <c r="M1441" t="b">
        <v>0</v>
      </c>
      <c r="N1441">
        <v>6</v>
      </c>
      <c r="O1441" t="b">
        <v>0</v>
      </c>
      <c r="P1441" s="8" t="s">
        <v>8285</v>
      </c>
      <c r="Q1441" s="13" t="str">
        <f t="shared" si="158"/>
        <v>publishing</v>
      </c>
      <c r="R1441" s="13" t="str">
        <f t="shared" si="163"/>
        <v>translations</v>
      </c>
      <c r="S1441" s="6">
        <f t="shared" si="161"/>
        <v>15.138888888888889</v>
      </c>
      <c r="T1441" s="10">
        <f t="shared" si="162"/>
        <v>30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1">
        <f t="shared" si="159"/>
        <v>42516.540081018517</v>
      </c>
      <c r="L1442" s="11">
        <f t="shared" si="160"/>
        <v>42486.540081018517</v>
      </c>
      <c r="M1442" t="b">
        <v>0</v>
      </c>
      <c r="N1442">
        <v>1</v>
      </c>
      <c r="O1442" t="b">
        <v>0</v>
      </c>
      <c r="P1442" s="8" t="s">
        <v>8285</v>
      </c>
      <c r="Q1442" s="13" t="str">
        <f t="shared" si="158"/>
        <v>publishing</v>
      </c>
      <c r="R1442" s="13" t="str">
        <f t="shared" si="163"/>
        <v>translations</v>
      </c>
      <c r="S1442" s="6">
        <f t="shared" si="161"/>
        <v>13000</v>
      </c>
      <c r="T1442" s="10">
        <f t="shared" si="162"/>
        <v>1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1">
        <f t="shared" si="159"/>
        <v>42258.557511574072</v>
      </c>
      <c r="L1443" s="11">
        <f t="shared" si="160"/>
        <v>42198.557511574072</v>
      </c>
      <c r="M1443" t="b">
        <v>0</v>
      </c>
      <c r="N1443">
        <v>3</v>
      </c>
      <c r="O1443" t="b">
        <v>0</v>
      </c>
      <c r="P1443" s="8" t="s">
        <v>8285</v>
      </c>
      <c r="Q1443" s="13" t="str">
        <f t="shared" si="158"/>
        <v>publishing</v>
      </c>
      <c r="R1443" s="13" t="str">
        <f t="shared" si="163"/>
        <v>translations</v>
      </c>
      <c r="S1443" s="6">
        <f t="shared" si="161"/>
        <v>89.10891089108911</v>
      </c>
      <c r="T1443" s="10">
        <f t="shared" si="162"/>
        <v>673.33333333333337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1">
        <f t="shared" si="159"/>
        <v>42515.437013888884</v>
      </c>
      <c r="L1444" s="11">
        <f t="shared" si="160"/>
        <v>42485.437013888884</v>
      </c>
      <c r="M1444" t="b">
        <v>0</v>
      </c>
      <c r="N1444">
        <v>0</v>
      </c>
      <c r="O1444" t="b">
        <v>0</v>
      </c>
      <c r="P1444" s="8" t="s">
        <v>8285</v>
      </c>
      <c r="Q1444" s="13" t="str">
        <f t="shared" si="158"/>
        <v>publishing</v>
      </c>
      <c r="R1444" s="13" t="str">
        <f t="shared" si="163"/>
        <v>translations</v>
      </c>
      <c r="S1444" s="6" t="str">
        <f t="shared" si="161"/>
        <v>N/A</v>
      </c>
      <c r="T1444" s="10" t="str">
        <f t="shared" si="162"/>
        <v>N/A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1">
        <f t="shared" si="159"/>
        <v>42737.71769675926</v>
      </c>
      <c r="L1445" s="11">
        <f t="shared" si="160"/>
        <v>42707.71769675926</v>
      </c>
      <c r="M1445" t="b">
        <v>0</v>
      </c>
      <c r="N1445">
        <v>0</v>
      </c>
      <c r="O1445" t="b">
        <v>0</v>
      </c>
      <c r="P1445" s="8" t="s">
        <v>8285</v>
      </c>
      <c r="Q1445" s="13" t="str">
        <f t="shared" si="158"/>
        <v>publishing</v>
      </c>
      <c r="R1445" s="13" t="str">
        <f t="shared" si="163"/>
        <v>translations</v>
      </c>
      <c r="S1445" s="6" t="str">
        <f t="shared" si="161"/>
        <v>N/A</v>
      </c>
      <c r="T1445" s="10" t="str">
        <f t="shared" si="162"/>
        <v>N/A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1">
        <f t="shared" si="159"/>
        <v>42259.665069444447</v>
      </c>
      <c r="L1446" s="11">
        <f t="shared" si="160"/>
        <v>42199.665069444447</v>
      </c>
      <c r="M1446" t="b">
        <v>0</v>
      </c>
      <c r="N1446">
        <v>0</v>
      </c>
      <c r="O1446" t="b">
        <v>0</v>
      </c>
      <c r="P1446" s="8" t="s">
        <v>8285</v>
      </c>
      <c r="Q1446" s="13" t="str">
        <f t="shared" si="158"/>
        <v>publishing</v>
      </c>
      <c r="R1446" s="13" t="str">
        <f t="shared" si="163"/>
        <v>translations</v>
      </c>
      <c r="S1446" s="6" t="str">
        <f t="shared" si="161"/>
        <v>N/A</v>
      </c>
      <c r="T1446" s="10" t="str">
        <f t="shared" si="162"/>
        <v>N/A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1">
        <f t="shared" si="159"/>
        <v>42169.333969907406</v>
      </c>
      <c r="L1447" s="11">
        <f t="shared" si="160"/>
        <v>42139.333969907406</v>
      </c>
      <c r="M1447" t="b">
        <v>0</v>
      </c>
      <c r="N1447">
        <v>0</v>
      </c>
      <c r="O1447" t="b">
        <v>0</v>
      </c>
      <c r="P1447" s="8" t="s">
        <v>8285</v>
      </c>
      <c r="Q1447" s="13" t="str">
        <f t="shared" si="158"/>
        <v>publishing</v>
      </c>
      <c r="R1447" s="13" t="str">
        <f t="shared" si="163"/>
        <v>translations</v>
      </c>
      <c r="S1447" s="6" t="str">
        <f t="shared" si="161"/>
        <v>N/A</v>
      </c>
      <c r="T1447" s="10" t="str">
        <f t="shared" si="162"/>
        <v>N/A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1">
        <f t="shared" si="159"/>
        <v>42481.239328703705</v>
      </c>
      <c r="L1448" s="11">
        <f t="shared" si="160"/>
        <v>42461.239328703705</v>
      </c>
      <c r="M1448" t="b">
        <v>0</v>
      </c>
      <c r="N1448">
        <v>0</v>
      </c>
      <c r="O1448" t="b">
        <v>0</v>
      </c>
      <c r="P1448" s="8" t="s">
        <v>8285</v>
      </c>
      <c r="Q1448" s="13" t="str">
        <f t="shared" si="158"/>
        <v>publishing</v>
      </c>
      <c r="R1448" s="13" t="str">
        <f t="shared" si="163"/>
        <v>translations</v>
      </c>
      <c r="S1448" s="6" t="str">
        <f t="shared" si="161"/>
        <v>N/A</v>
      </c>
      <c r="T1448" s="10" t="str">
        <f t="shared" si="162"/>
        <v>N/A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1">
        <f t="shared" si="159"/>
        <v>42559.52238425926</v>
      </c>
      <c r="L1449" s="11">
        <f t="shared" si="160"/>
        <v>42529.52238425926</v>
      </c>
      <c r="M1449" t="b">
        <v>0</v>
      </c>
      <c r="N1449">
        <v>3</v>
      </c>
      <c r="O1449" t="b">
        <v>0</v>
      </c>
      <c r="P1449" s="8" t="s">
        <v>8285</v>
      </c>
      <c r="Q1449" s="13" t="str">
        <f t="shared" si="158"/>
        <v>publishing</v>
      </c>
      <c r="R1449" s="13" t="str">
        <f t="shared" si="163"/>
        <v>translations</v>
      </c>
      <c r="S1449" s="6">
        <f t="shared" si="161"/>
        <v>6666.666666666667</v>
      </c>
      <c r="T1449" s="10">
        <f t="shared" si="162"/>
        <v>25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1">
        <f t="shared" si="159"/>
        <v>42146.017361111109</v>
      </c>
      <c r="L1450" s="11">
        <f t="shared" si="160"/>
        <v>42115.728217592587</v>
      </c>
      <c r="M1450" t="b">
        <v>0</v>
      </c>
      <c r="N1450">
        <v>0</v>
      </c>
      <c r="O1450" t="b">
        <v>0</v>
      </c>
      <c r="P1450" s="8" t="s">
        <v>8285</v>
      </c>
      <c r="Q1450" s="13" t="str">
        <f t="shared" si="158"/>
        <v>publishing</v>
      </c>
      <c r="R1450" s="13" t="str">
        <f t="shared" si="163"/>
        <v>translations</v>
      </c>
      <c r="S1450" s="6" t="str">
        <f t="shared" si="161"/>
        <v>N/A</v>
      </c>
      <c r="T1450" s="10" t="str">
        <f t="shared" si="162"/>
        <v>N/A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1">
        <f t="shared" si="159"/>
        <v>42134.603067129625</v>
      </c>
      <c r="L1451" s="11">
        <f t="shared" si="160"/>
        <v>42086.603067129625</v>
      </c>
      <c r="M1451" t="b">
        <v>0</v>
      </c>
      <c r="N1451">
        <v>0</v>
      </c>
      <c r="O1451" t="b">
        <v>0</v>
      </c>
      <c r="P1451" s="8" t="s">
        <v>8285</v>
      </c>
      <c r="Q1451" s="13" t="str">
        <f t="shared" si="158"/>
        <v>publishing</v>
      </c>
      <c r="R1451" s="13" t="str">
        <f t="shared" si="163"/>
        <v>translations</v>
      </c>
      <c r="S1451" s="6" t="str">
        <f t="shared" si="161"/>
        <v>N/A</v>
      </c>
      <c r="T1451" s="10" t="str">
        <f t="shared" si="162"/>
        <v>N/A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1">
        <f t="shared" si="159"/>
        <v>42419.962928240733</v>
      </c>
      <c r="L1452" s="11">
        <f t="shared" si="160"/>
        <v>42389.962928240733</v>
      </c>
      <c r="M1452" t="b">
        <v>0</v>
      </c>
      <c r="N1452">
        <v>1</v>
      </c>
      <c r="O1452" t="b">
        <v>0</v>
      </c>
      <c r="P1452" s="8" t="s">
        <v>8285</v>
      </c>
      <c r="Q1452" s="13" t="str">
        <f t="shared" si="158"/>
        <v>publishing</v>
      </c>
      <c r="R1452" s="13" t="str">
        <f t="shared" si="163"/>
        <v>translations</v>
      </c>
      <c r="S1452" s="6">
        <f t="shared" si="161"/>
        <v>100000</v>
      </c>
      <c r="T1452" s="10">
        <f t="shared" si="162"/>
        <v>1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1">
        <f t="shared" si="159"/>
        <v>41961.792349537034</v>
      </c>
      <c r="L1453" s="11">
        <f t="shared" si="160"/>
        <v>41931.75068287037</v>
      </c>
      <c r="M1453" t="b">
        <v>0</v>
      </c>
      <c r="N1453">
        <v>2</v>
      </c>
      <c r="O1453" t="b">
        <v>0</v>
      </c>
      <c r="P1453" s="8" t="s">
        <v>8285</v>
      </c>
      <c r="Q1453" s="13" t="str">
        <f t="shared" si="158"/>
        <v>publishing</v>
      </c>
      <c r="R1453" s="13" t="str">
        <f t="shared" si="163"/>
        <v>translations</v>
      </c>
      <c r="S1453" s="6">
        <f t="shared" si="161"/>
        <v>9475</v>
      </c>
      <c r="T1453" s="10">
        <f t="shared" si="162"/>
        <v>1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1">
        <f t="shared" si="159"/>
        <v>41848.494942129626</v>
      </c>
      <c r="L1454" s="11">
        <f t="shared" si="160"/>
        <v>41818.494942129626</v>
      </c>
      <c r="M1454" t="b">
        <v>0</v>
      </c>
      <c r="N1454">
        <v>0</v>
      </c>
      <c r="O1454" t="b">
        <v>0</v>
      </c>
      <c r="P1454" s="8" t="s">
        <v>8285</v>
      </c>
      <c r="Q1454" s="13" t="str">
        <f t="shared" si="158"/>
        <v>publishing</v>
      </c>
      <c r="R1454" s="13" t="str">
        <f t="shared" si="163"/>
        <v>translations</v>
      </c>
      <c r="S1454" s="6" t="str">
        <f t="shared" si="161"/>
        <v>N/A</v>
      </c>
      <c r="T1454" s="10" t="str">
        <f t="shared" si="162"/>
        <v>N/A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1">
        <f t="shared" si="159"/>
        <v>42840.446145833332</v>
      </c>
      <c r="L1455" s="11">
        <f t="shared" si="160"/>
        <v>42795.487812499996</v>
      </c>
      <c r="M1455" t="b">
        <v>0</v>
      </c>
      <c r="N1455">
        <v>0</v>
      </c>
      <c r="O1455" t="b">
        <v>0</v>
      </c>
      <c r="P1455" s="8" t="s">
        <v>8285</v>
      </c>
      <c r="Q1455" s="13" t="str">
        <f t="shared" si="158"/>
        <v>publishing</v>
      </c>
      <c r="R1455" s="13" t="str">
        <f t="shared" si="163"/>
        <v>translations</v>
      </c>
      <c r="S1455" s="6" t="str">
        <f t="shared" si="161"/>
        <v>N/A</v>
      </c>
      <c r="T1455" s="10" t="str">
        <f t="shared" si="162"/>
        <v>N/A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1">
        <f t="shared" si="159"/>
        <v>42484.707638888889</v>
      </c>
      <c r="L1456" s="11">
        <f t="shared" si="160"/>
        <v>42463.658333333333</v>
      </c>
      <c r="M1456" t="b">
        <v>0</v>
      </c>
      <c r="N1456">
        <v>1</v>
      </c>
      <c r="O1456" t="b">
        <v>0</v>
      </c>
      <c r="P1456" s="8" t="s">
        <v>8285</v>
      </c>
      <c r="Q1456" s="13" t="str">
        <f t="shared" si="158"/>
        <v>publishing</v>
      </c>
      <c r="R1456" s="13" t="str">
        <f t="shared" si="163"/>
        <v>translations</v>
      </c>
      <c r="S1456" s="6">
        <f t="shared" si="161"/>
        <v>116.66666666666667</v>
      </c>
      <c r="T1456" s="10">
        <f t="shared" si="162"/>
        <v>15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1">
        <f t="shared" si="159"/>
        <v>41887.360416666663</v>
      </c>
      <c r="L1457" s="11">
        <f t="shared" si="160"/>
        <v>41832.46435185185</v>
      </c>
      <c r="M1457" t="b">
        <v>0</v>
      </c>
      <c r="N1457">
        <v>7</v>
      </c>
      <c r="O1457" t="b">
        <v>0</v>
      </c>
      <c r="P1457" s="8" t="s">
        <v>8285</v>
      </c>
      <c r="Q1457" s="13" t="str">
        <f t="shared" si="158"/>
        <v>publishing</v>
      </c>
      <c r="R1457" s="13" t="str">
        <f t="shared" si="163"/>
        <v>translations</v>
      </c>
      <c r="S1457" s="6">
        <f t="shared" si="161"/>
        <v>9.5238095238095237</v>
      </c>
      <c r="T1457" s="10">
        <f t="shared" si="162"/>
        <v>225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1">
        <f t="shared" si="159"/>
        <v>42738.460243055553</v>
      </c>
      <c r="L1458" s="11">
        <f t="shared" si="160"/>
        <v>42708.460243055553</v>
      </c>
      <c r="M1458" t="b">
        <v>0</v>
      </c>
      <c r="N1458">
        <v>3</v>
      </c>
      <c r="O1458" t="b">
        <v>0</v>
      </c>
      <c r="P1458" s="8" t="s">
        <v>8285</v>
      </c>
      <c r="Q1458" s="13" t="str">
        <f t="shared" si="158"/>
        <v>publishing</v>
      </c>
      <c r="R1458" s="13" t="str">
        <f t="shared" si="163"/>
        <v>translations</v>
      </c>
      <c r="S1458" s="6">
        <f t="shared" si="161"/>
        <v>34.482758620689658</v>
      </c>
      <c r="T1458" s="10">
        <f t="shared" si="162"/>
        <v>48.333333333333336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1">
        <f t="shared" si="159"/>
        <v>42319.729675925926</v>
      </c>
      <c r="L1459" s="11">
        <f t="shared" si="160"/>
        <v>42289.688009259255</v>
      </c>
      <c r="M1459" t="b">
        <v>0</v>
      </c>
      <c r="N1459">
        <v>0</v>
      </c>
      <c r="O1459" t="b">
        <v>0</v>
      </c>
      <c r="P1459" s="8" t="s">
        <v>8285</v>
      </c>
      <c r="Q1459" s="13" t="str">
        <f t="shared" si="158"/>
        <v>publishing</v>
      </c>
      <c r="R1459" s="13" t="str">
        <f t="shared" si="163"/>
        <v>translations</v>
      </c>
      <c r="S1459" s="6" t="str">
        <f t="shared" si="161"/>
        <v>N/A</v>
      </c>
      <c r="T1459" s="10" t="str">
        <f t="shared" si="162"/>
        <v>N/A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1">
        <f t="shared" si="159"/>
        <v>41861.958333333328</v>
      </c>
      <c r="L1460" s="11">
        <f t="shared" si="160"/>
        <v>41831.49722222222</v>
      </c>
      <c r="M1460" t="b">
        <v>0</v>
      </c>
      <c r="N1460">
        <v>0</v>
      </c>
      <c r="O1460" t="b">
        <v>0</v>
      </c>
      <c r="P1460" s="8" t="s">
        <v>8285</v>
      </c>
      <c r="Q1460" s="13" t="str">
        <f t="shared" si="158"/>
        <v>publishing</v>
      </c>
      <c r="R1460" s="13" t="str">
        <f t="shared" si="163"/>
        <v>translations</v>
      </c>
      <c r="S1460" s="6" t="str">
        <f t="shared" si="161"/>
        <v>N/A</v>
      </c>
      <c r="T1460" s="10" t="str">
        <f t="shared" si="162"/>
        <v>N/A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1">
        <f t="shared" si="159"/>
        <v>42340.517361111109</v>
      </c>
      <c r="L1461" s="11">
        <f t="shared" si="160"/>
        <v>42311.996481481481</v>
      </c>
      <c r="M1461" t="b">
        <v>0</v>
      </c>
      <c r="N1461">
        <v>0</v>
      </c>
      <c r="O1461" t="b">
        <v>0</v>
      </c>
      <c r="P1461" s="8" t="s">
        <v>8285</v>
      </c>
      <c r="Q1461" s="13" t="str">
        <f t="shared" si="158"/>
        <v>publishing</v>
      </c>
      <c r="R1461" s="13" t="str">
        <f t="shared" si="163"/>
        <v>translations</v>
      </c>
      <c r="S1461" s="6" t="str">
        <f t="shared" si="161"/>
        <v>N/A</v>
      </c>
      <c r="T1461" s="10" t="str">
        <f t="shared" si="162"/>
        <v>N/A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1">
        <f t="shared" si="159"/>
        <v>41973.781249999993</v>
      </c>
      <c r="L1462" s="11">
        <f t="shared" si="160"/>
        <v>41915.688634259255</v>
      </c>
      <c r="M1462" t="b">
        <v>0</v>
      </c>
      <c r="N1462">
        <v>0</v>
      </c>
      <c r="O1462" t="b">
        <v>0</v>
      </c>
      <c r="P1462" s="8" t="s">
        <v>8285</v>
      </c>
      <c r="Q1462" s="13" t="str">
        <f t="shared" si="158"/>
        <v>publishing</v>
      </c>
      <c r="R1462" s="13" t="str">
        <f t="shared" si="163"/>
        <v>translations</v>
      </c>
      <c r="S1462" s="6" t="str">
        <f t="shared" si="161"/>
        <v>N/A</v>
      </c>
      <c r="T1462" s="10" t="str">
        <f t="shared" si="162"/>
        <v>N/A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1">
        <f t="shared" si="159"/>
        <v>41932.791666666664</v>
      </c>
      <c r="L1463" s="11">
        <f t="shared" si="160"/>
        <v>41899.436967592592</v>
      </c>
      <c r="M1463" t="b">
        <v>1</v>
      </c>
      <c r="N1463">
        <v>340</v>
      </c>
      <c r="O1463" t="b">
        <v>1</v>
      </c>
      <c r="P1463" s="8" t="s">
        <v>8286</v>
      </c>
      <c r="Q1463" s="13" t="str">
        <f t="shared" si="158"/>
        <v>publishing</v>
      </c>
      <c r="R1463" s="13" t="str">
        <f t="shared" ref="R1463:R1482" si="164">RIGHT(P1463,16)</f>
        <v>radio &amp; podcasts</v>
      </c>
      <c r="S1463" s="6">
        <f t="shared" si="161"/>
        <v>0.98770699869425127</v>
      </c>
      <c r="T1463" s="10">
        <f t="shared" si="162"/>
        <v>44.66673529411765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1">
        <f t="shared" si="159"/>
        <v>41374.454525462963</v>
      </c>
      <c r="L1464" s="11">
        <f t="shared" si="160"/>
        <v>41344.454525462963</v>
      </c>
      <c r="M1464" t="b">
        <v>1</v>
      </c>
      <c r="N1464">
        <v>150</v>
      </c>
      <c r="O1464" t="b">
        <v>1</v>
      </c>
      <c r="P1464" s="8" t="s">
        <v>8286</v>
      </c>
      <c r="Q1464" s="13" t="str">
        <f t="shared" si="158"/>
        <v>publishing</v>
      </c>
      <c r="R1464" s="13" t="str">
        <f t="shared" si="164"/>
        <v>radio &amp; podcasts</v>
      </c>
      <c r="S1464" s="6">
        <f t="shared" si="161"/>
        <v>0.92151035547261961</v>
      </c>
      <c r="T1464" s="10">
        <f t="shared" si="162"/>
        <v>28.937999999999999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1">
        <f t="shared" si="159"/>
        <v>41371.661319444444</v>
      </c>
      <c r="L1465" s="11">
        <f t="shared" si="160"/>
        <v>41326.702986111108</v>
      </c>
      <c r="M1465" t="b">
        <v>1</v>
      </c>
      <c r="N1465">
        <v>25</v>
      </c>
      <c r="O1465" t="b">
        <v>1</v>
      </c>
      <c r="P1465" s="8" t="s">
        <v>8286</v>
      </c>
      <c r="Q1465" s="13" t="str">
        <f t="shared" si="158"/>
        <v>publishing</v>
      </c>
      <c r="R1465" s="13" t="str">
        <f t="shared" si="164"/>
        <v>radio &amp; podcasts</v>
      </c>
      <c r="S1465" s="6">
        <f t="shared" si="161"/>
        <v>0.67720090293453727</v>
      </c>
      <c r="T1465" s="10">
        <f t="shared" si="162"/>
        <v>35.44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1">
        <f t="shared" si="159"/>
        <v>41321.453217592592</v>
      </c>
      <c r="L1466" s="11">
        <f t="shared" si="160"/>
        <v>41291.453217592592</v>
      </c>
      <c r="M1466" t="b">
        <v>1</v>
      </c>
      <c r="N1466">
        <v>234</v>
      </c>
      <c r="O1466" t="b">
        <v>1</v>
      </c>
      <c r="P1466" s="8" t="s">
        <v>8286</v>
      </c>
      <c r="Q1466" s="13" t="str">
        <f t="shared" si="158"/>
        <v>publishing</v>
      </c>
      <c r="R1466" s="13" t="str">
        <f t="shared" si="164"/>
        <v>radio &amp; podcasts</v>
      </c>
      <c r="S1466" s="6">
        <f t="shared" si="161"/>
        <v>0.61274509803921573</v>
      </c>
      <c r="T1466" s="10">
        <f t="shared" si="162"/>
        <v>34.871794871794869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1">
        <f t="shared" si="159"/>
        <v>40989.916666666664</v>
      </c>
      <c r="L1467" s="11">
        <f t="shared" si="160"/>
        <v>40959.526064814811</v>
      </c>
      <c r="M1467" t="b">
        <v>1</v>
      </c>
      <c r="N1467">
        <v>2602</v>
      </c>
      <c r="O1467" t="b">
        <v>1</v>
      </c>
      <c r="P1467" s="8" t="s">
        <v>8286</v>
      </c>
      <c r="Q1467" s="13" t="str">
        <f t="shared" si="158"/>
        <v>publishing</v>
      </c>
      <c r="R1467" s="13" t="str">
        <f t="shared" si="164"/>
        <v>radio &amp; podcasts</v>
      </c>
      <c r="S1467" s="6">
        <f t="shared" si="161"/>
        <v>0.21909908646635898</v>
      </c>
      <c r="T1467" s="10">
        <f t="shared" si="162"/>
        <v>52.622732513451197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1">
        <f t="shared" si="159"/>
        <v>42380.999999999993</v>
      </c>
      <c r="L1468" s="11">
        <f t="shared" si="160"/>
        <v>42339.963726851849</v>
      </c>
      <c r="M1468" t="b">
        <v>1</v>
      </c>
      <c r="N1468">
        <v>248</v>
      </c>
      <c r="O1468" t="b">
        <v>1</v>
      </c>
      <c r="P1468" s="8" t="s">
        <v>8286</v>
      </c>
      <c r="Q1468" s="13" t="str">
        <f t="shared" si="158"/>
        <v>publishing</v>
      </c>
      <c r="R1468" s="13" t="str">
        <f t="shared" si="164"/>
        <v>radio &amp; podcasts</v>
      </c>
      <c r="S1468" s="6">
        <f t="shared" si="161"/>
        <v>0.92697896974398586</v>
      </c>
      <c r="T1468" s="10">
        <f t="shared" si="162"/>
        <v>69.598266129032254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1">
        <f t="shared" si="159"/>
        <v>40993.55190972222</v>
      </c>
      <c r="L1469" s="11">
        <f t="shared" si="160"/>
        <v>40933.593576388885</v>
      </c>
      <c r="M1469" t="b">
        <v>1</v>
      </c>
      <c r="N1469">
        <v>600</v>
      </c>
      <c r="O1469" t="b">
        <v>1</v>
      </c>
      <c r="P1469" s="8" t="s">
        <v>8286</v>
      </c>
      <c r="Q1469" s="13" t="str">
        <f t="shared" si="158"/>
        <v>publishing</v>
      </c>
      <c r="R1469" s="13" t="str">
        <f t="shared" si="164"/>
        <v>radio &amp; podcasts</v>
      </c>
      <c r="S1469" s="6">
        <f t="shared" si="161"/>
        <v>0.86896072297532156</v>
      </c>
      <c r="T1469" s="10">
        <f t="shared" si="162"/>
        <v>76.72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1">
        <f t="shared" si="159"/>
        <v>40705.806122685179</v>
      </c>
      <c r="L1470" s="11">
        <f t="shared" si="160"/>
        <v>40645.806122685179</v>
      </c>
      <c r="M1470" t="b">
        <v>1</v>
      </c>
      <c r="N1470">
        <v>293</v>
      </c>
      <c r="O1470" t="b">
        <v>1</v>
      </c>
      <c r="P1470" s="8" t="s">
        <v>8286</v>
      </c>
      <c r="Q1470" s="13" t="str">
        <f t="shared" si="158"/>
        <v>publishing</v>
      </c>
      <c r="R1470" s="13" t="str">
        <f t="shared" si="164"/>
        <v>radio &amp; podcasts</v>
      </c>
      <c r="S1470" s="6">
        <f t="shared" si="161"/>
        <v>0.9768637532133676</v>
      </c>
      <c r="T1470" s="10">
        <f t="shared" si="162"/>
        <v>33.191126279863482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1">
        <f t="shared" si="159"/>
        <v>41320.390150462961</v>
      </c>
      <c r="L1471" s="11">
        <f t="shared" si="160"/>
        <v>41290.390150462961</v>
      </c>
      <c r="M1471" t="b">
        <v>1</v>
      </c>
      <c r="N1471">
        <v>321</v>
      </c>
      <c r="O1471" t="b">
        <v>1</v>
      </c>
      <c r="P1471" s="8" t="s">
        <v>8286</v>
      </c>
      <c r="Q1471" s="13" t="str">
        <f t="shared" si="158"/>
        <v>publishing</v>
      </c>
      <c r="R1471" s="13" t="str">
        <f t="shared" si="164"/>
        <v>radio &amp; podcasts</v>
      </c>
      <c r="S1471" s="6">
        <f t="shared" si="161"/>
        <v>0.92229771978823627</v>
      </c>
      <c r="T1471" s="10">
        <f t="shared" si="162"/>
        <v>149.46417445482865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1">
        <f t="shared" si="159"/>
        <v>41271.618784722217</v>
      </c>
      <c r="L1472" s="11">
        <f t="shared" si="160"/>
        <v>41250.618784722217</v>
      </c>
      <c r="M1472" t="b">
        <v>1</v>
      </c>
      <c r="N1472">
        <v>81</v>
      </c>
      <c r="O1472" t="b">
        <v>1</v>
      </c>
      <c r="P1472" s="8" t="s">
        <v>8286</v>
      </c>
      <c r="Q1472" s="13" t="str">
        <f t="shared" si="158"/>
        <v>publishing</v>
      </c>
      <c r="R1472" s="13" t="str">
        <f t="shared" si="164"/>
        <v>radio &amp; podcasts</v>
      </c>
      <c r="S1472" s="6">
        <f t="shared" si="161"/>
        <v>0.79914757591901975</v>
      </c>
      <c r="T1472" s="10">
        <f t="shared" si="162"/>
        <v>23.172839506172838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1">
        <f t="shared" si="159"/>
        <v>42103.749236111107</v>
      </c>
      <c r="L1473" s="11">
        <f t="shared" si="160"/>
        <v>42073.749236111107</v>
      </c>
      <c r="M1473" t="b">
        <v>1</v>
      </c>
      <c r="N1473">
        <v>343</v>
      </c>
      <c r="O1473" t="b">
        <v>1</v>
      </c>
      <c r="P1473" s="8" t="s">
        <v>8286</v>
      </c>
      <c r="Q1473" s="13" t="str">
        <f t="shared" si="158"/>
        <v>publishing</v>
      </c>
      <c r="R1473" s="13" t="str">
        <f t="shared" si="164"/>
        <v>radio &amp; podcasts</v>
      </c>
      <c r="S1473" s="6">
        <f t="shared" si="161"/>
        <v>0.96301423455415447</v>
      </c>
      <c r="T1473" s="10">
        <f t="shared" si="162"/>
        <v>96.877551020408163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1">
        <f t="shared" si="159"/>
        <v>41563.33452546296</v>
      </c>
      <c r="L1474" s="11">
        <f t="shared" si="160"/>
        <v>41533.33452546296</v>
      </c>
      <c r="M1474" t="b">
        <v>1</v>
      </c>
      <c r="N1474">
        <v>336</v>
      </c>
      <c r="O1474" t="b">
        <v>1</v>
      </c>
      <c r="P1474" s="8" t="s">
        <v>8286</v>
      </c>
      <c r="Q1474" s="13" t="str">
        <f t="shared" si="158"/>
        <v>publishing</v>
      </c>
      <c r="R1474" s="13" t="str">
        <f t="shared" si="164"/>
        <v>radio &amp; podcasts</v>
      </c>
      <c r="S1474" s="6">
        <f t="shared" si="161"/>
        <v>0.72095974160802856</v>
      </c>
      <c r="T1474" s="10">
        <f t="shared" si="162"/>
        <v>103.20238095238095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1">
        <f t="shared" si="159"/>
        <v>40969.771284722221</v>
      </c>
      <c r="L1475" s="11">
        <f t="shared" si="160"/>
        <v>40939.771284722221</v>
      </c>
      <c r="M1475" t="b">
        <v>1</v>
      </c>
      <c r="N1475">
        <v>47</v>
      </c>
      <c r="O1475" t="b">
        <v>1</v>
      </c>
      <c r="P1475" s="8" t="s">
        <v>8286</v>
      </c>
      <c r="Q1475" s="13" t="str">
        <f t="shared" ref="Q1475:Q1538" si="165">LEFT(P1475, SEARCH("/", P1475)-1)</f>
        <v>publishing</v>
      </c>
      <c r="R1475" s="13" t="str">
        <f t="shared" si="164"/>
        <v>radio &amp; podcasts</v>
      </c>
      <c r="S1475" s="6">
        <f t="shared" si="161"/>
        <v>0.82976534236118027</v>
      </c>
      <c r="T1475" s="10">
        <f t="shared" si="162"/>
        <v>38.462553191489363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1">
        <f t="shared" si="159"/>
        <v>41530.519583333335</v>
      </c>
      <c r="L1476" s="11">
        <f t="shared" si="160"/>
        <v>41500.519583333335</v>
      </c>
      <c r="M1476" t="b">
        <v>1</v>
      </c>
      <c r="N1476">
        <v>76</v>
      </c>
      <c r="O1476" t="b">
        <v>1</v>
      </c>
      <c r="P1476" s="8" t="s">
        <v>8286</v>
      </c>
      <c r="Q1476" s="13" t="str">
        <f t="shared" si="165"/>
        <v>publishing</v>
      </c>
      <c r="R1476" s="13" t="str">
        <f t="shared" si="164"/>
        <v>radio &amp; podcasts</v>
      </c>
      <c r="S1476" s="6">
        <f t="shared" si="161"/>
        <v>0.89073634204275531</v>
      </c>
      <c r="T1476" s="10">
        <f t="shared" si="162"/>
        <v>44.315789473684212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1">
        <f t="shared" si="159"/>
        <v>41992.999305555553</v>
      </c>
      <c r="L1477" s="11">
        <f t="shared" si="160"/>
        <v>41960.514618055553</v>
      </c>
      <c r="M1477" t="b">
        <v>1</v>
      </c>
      <c r="N1477">
        <v>441</v>
      </c>
      <c r="O1477" t="b">
        <v>1</v>
      </c>
      <c r="P1477" s="8" t="s">
        <v>8286</v>
      </c>
      <c r="Q1477" s="13" t="str">
        <f t="shared" si="165"/>
        <v>publishing</v>
      </c>
      <c r="R1477" s="13" t="str">
        <f t="shared" si="164"/>
        <v>radio &amp; podcasts</v>
      </c>
      <c r="S1477" s="6">
        <f t="shared" si="161"/>
        <v>0.53002690769934757</v>
      </c>
      <c r="T1477" s="10">
        <f t="shared" si="162"/>
        <v>64.173356009070289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1">
        <f t="shared" si="159"/>
        <v>40795.833587962959</v>
      </c>
      <c r="L1478" s="11">
        <f t="shared" si="160"/>
        <v>40765.833587962959</v>
      </c>
      <c r="M1478" t="b">
        <v>1</v>
      </c>
      <c r="N1478">
        <v>916</v>
      </c>
      <c r="O1478" t="b">
        <v>1</v>
      </c>
      <c r="P1478" s="8" t="s">
        <v>8286</v>
      </c>
      <c r="Q1478" s="13" t="str">
        <f t="shared" si="165"/>
        <v>publishing</v>
      </c>
      <c r="R1478" s="13" t="str">
        <f t="shared" si="164"/>
        <v>radio &amp; podcasts</v>
      </c>
      <c r="S1478" s="6">
        <f t="shared" si="161"/>
        <v>0.15115908788590915</v>
      </c>
      <c r="T1478" s="10">
        <f t="shared" si="162"/>
        <v>43.333275109170302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1">
        <f t="shared" si="159"/>
        <v>40899.916666666664</v>
      </c>
      <c r="L1479" s="11">
        <f t="shared" si="160"/>
        <v>40840.407453703701</v>
      </c>
      <c r="M1479" t="b">
        <v>1</v>
      </c>
      <c r="N1479">
        <v>369</v>
      </c>
      <c r="O1479" t="b">
        <v>1</v>
      </c>
      <c r="P1479" s="8" t="s">
        <v>8286</v>
      </c>
      <c r="Q1479" s="13" t="str">
        <f t="shared" si="165"/>
        <v>publishing</v>
      </c>
      <c r="R1479" s="13" t="str">
        <f t="shared" si="164"/>
        <v>radio &amp; podcasts</v>
      </c>
      <c r="S1479" s="6">
        <f t="shared" si="161"/>
        <v>0.89839187853741798</v>
      </c>
      <c r="T1479" s="10">
        <f t="shared" si="162"/>
        <v>90.495934959349597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1">
        <f t="shared" si="159"/>
        <v>41408.663344907407</v>
      </c>
      <c r="L1480" s="11">
        <f t="shared" si="160"/>
        <v>41394.663344907407</v>
      </c>
      <c r="M1480" t="b">
        <v>1</v>
      </c>
      <c r="N1480">
        <v>20242</v>
      </c>
      <c r="O1480" t="b">
        <v>1</v>
      </c>
      <c r="P1480" s="8" t="s">
        <v>8286</v>
      </c>
      <c r="Q1480" s="13" t="str">
        <f t="shared" si="165"/>
        <v>publishing</v>
      </c>
      <c r="R1480" s="13" t="str">
        <f t="shared" si="164"/>
        <v>radio &amp; podcasts</v>
      </c>
      <c r="S1480" s="6">
        <f t="shared" si="161"/>
        <v>8.4629990319513931E-2</v>
      </c>
      <c r="T1480" s="10">
        <f t="shared" si="162"/>
        <v>29.187190495010373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1">
        <f t="shared" si="159"/>
        <v>41768.957638888889</v>
      </c>
      <c r="L1481" s="11">
        <f t="shared" si="160"/>
        <v>41754.536909722221</v>
      </c>
      <c r="M1481" t="b">
        <v>1</v>
      </c>
      <c r="N1481">
        <v>71</v>
      </c>
      <c r="O1481" t="b">
        <v>1</v>
      </c>
      <c r="P1481" s="8" t="s">
        <v>8286</v>
      </c>
      <c r="Q1481" s="13" t="str">
        <f t="shared" si="165"/>
        <v>publishing</v>
      </c>
      <c r="R1481" s="13" t="str">
        <f t="shared" si="164"/>
        <v>radio &amp; podcasts</v>
      </c>
      <c r="S1481" s="6">
        <f t="shared" si="161"/>
        <v>0.7279344858962693</v>
      </c>
      <c r="T1481" s="10">
        <f t="shared" si="162"/>
        <v>30.95774647887324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1">
        <f t="shared" ref="K1482:K1545" si="166">(I1482/86400)+25569+(-5/24)</f>
        <v>41481.5</v>
      </c>
      <c r="L1482" s="11">
        <f t="shared" ref="L1482:L1545" si="167">(J1482/86400)+25569+(-5/24)</f>
        <v>41464.725682870368</v>
      </c>
      <c r="M1482" t="b">
        <v>1</v>
      </c>
      <c r="N1482">
        <v>635</v>
      </c>
      <c r="O1482" t="b">
        <v>1</v>
      </c>
      <c r="P1482" s="8" t="s">
        <v>8286</v>
      </c>
      <c r="Q1482" s="13" t="str">
        <f t="shared" si="165"/>
        <v>publishing</v>
      </c>
      <c r="R1482" s="13" t="str">
        <f t="shared" si="164"/>
        <v>radio &amp; podcasts</v>
      </c>
      <c r="S1482" s="6">
        <f t="shared" ref="S1482:S1545" si="168">IFERROR(D1482/E1482,"N/A")</f>
        <v>0.85440582909832852</v>
      </c>
      <c r="T1482" s="10">
        <f t="shared" ref="T1482:T1545" si="169">IFERROR(E1482/N1482,"N/A")</f>
        <v>92.157795275590544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1">
        <f t="shared" si="166"/>
        <v>41580.714641203704</v>
      </c>
      <c r="L1483" s="11">
        <f t="shared" si="167"/>
        <v>41550.714641203704</v>
      </c>
      <c r="M1483" t="b">
        <v>0</v>
      </c>
      <c r="N1483">
        <v>6</v>
      </c>
      <c r="O1483" t="b">
        <v>0</v>
      </c>
      <c r="P1483" s="8" t="s">
        <v>8273</v>
      </c>
      <c r="Q1483" s="13" t="str">
        <f t="shared" si="165"/>
        <v>publishing</v>
      </c>
      <c r="R1483" s="13" t="str">
        <f t="shared" ref="R1483:R1502" si="170">RIGHT(P1483,7)</f>
        <v>fiction</v>
      </c>
      <c r="S1483" s="6">
        <f t="shared" si="168"/>
        <v>47.61904761904762</v>
      </c>
      <c r="T1483" s="10">
        <f t="shared" si="169"/>
        <v>17.5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1">
        <f t="shared" si="166"/>
        <v>41159.118750000001</v>
      </c>
      <c r="L1484" s="11">
        <f t="shared" si="167"/>
        <v>41136.649722222217</v>
      </c>
      <c r="M1484" t="b">
        <v>0</v>
      </c>
      <c r="N1484">
        <v>1</v>
      </c>
      <c r="O1484" t="b">
        <v>0</v>
      </c>
      <c r="P1484" s="8" t="s">
        <v>8273</v>
      </c>
      <c r="Q1484" s="13" t="str">
        <f t="shared" si="165"/>
        <v>publishing</v>
      </c>
      <c r="R1484" s="13" t="str">
        <f t="shared" si="170"/>
        <v>fiction</v>
      </c>
      <c r="S1484" s="6">
        <f t="shared" si="168"/>
        <v>1000</v>
      </c>
      <c r="T1484" s="10">
        <f t="shared" si="169"/>
        <v>5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1">
        <f t="shared" si="166"/>
        <v>42572.984664351847</v>
      </c>
      <c r="L1485" s="11">
        <f t="shared" si="167"/>
        <v>42547.984664351847</v>
      </c>
      <c r="M1485" t="b">
        <v>0</v>
      </c>
      <c r="N1485">
        <v>2</v>
      </c>
      <c r="O1485" t="b">
        <v>0</v>
      </c>
      <c r="P1485" s="8" t="s">
        <v>8273</v>
      </c>
      <c r="Q1485" s="13" t="str">
        <f t="shared" si="165"/>
        <v>publishing</v>
      </c>
      <c r="R1485" s="13" t="str">
        <f t="shared" si="170"/>
        <v>fiction</v>
      </c>
      <c r="S1485" s="6">
        <f t="shared" si="168"/>
        <v>140</v>
      </c>
      <c r="T1485" s="10">
        <f t="shared" si="169"/>
        <v>25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1">
        <f t="shared" si="166"/>
        <v>41111.410416666666</v>
      </c>
      <c r="L1486" s="11">
        <f t="shared" si="167"/>
        <v>41052.992627314808</v>
      </c>
      <c r="M1486" t="b">
        <v>0</v>
      </c>
      <c r="N1486">
        <v>0</v>
      </c>
      <c r="O1486" t="b">
        <v>0</v>
      </c>
      <c r="P1486" s="8" t="s">
        <v>8273</v>
      </c>
      <c r="Q1486" s="13" t="str">
        <f t="shared" si="165"/>
        <v>publishing</v>
      </c>
      <c r="R1486" s="13" t="str">
        <f t="shared" si="170"/>
        <v>fiction</v>
      </c>
      <c r="S1486" s="6" t="str">
        <f t="shared" si="168"/>
        <v>N/A</v>
      </c>
      <c r="T1486" s="10" t="str">
        <f t="shared" si="169"/>
        <v>N/A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1">
        <f t="shared" si="166"/>
        <v>42175.587650462963</v>
      </c>
      <c r="L1487" s="11">
        <f t="shared" si="167"/>
        <v>42130.587650462963</v>
      </c>
      <c r="M1487" t="b">
        <v>0</v>
      </c>
      <c r="N1487">
        <v>3</v>
      </c>
      <c r="O1487" t="b">
        <v>0</v>
      </c>
      <c r="P1487" s="8" t="s">
        <v>8273</v>
      </c>
      <c r="Q1487" s="13" t="str">
        <f t="shared" si="165"/>
        <v>publishing</v>
      </c>
      <c r="R1487" s="13" t="str">
        <f t="shared" si="170"/>
        <v>fiction</v>
      </c>
      <c r="S1487" s="6">
        <f t="shared" si="168"/>
        <v>44.666666666666664</v>
      </c>
      <c r="T1487" s="10">
        <f t="shared" si="169"/>
        <v>50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1">
        <f t="shared" si="166"/>
        <v>42061.960196759253</v>
      </c>
      <c r="L1488" s="11">
        <f t="shared" si="167"/>
        <v>42031.960196759253</v>
      </c>
      <c r="M1488" t="b">
        <v>0</v>
      </c>
      <c r="N1488">
        <v>3</v>
      </c>
      <c r="O1488" t="b">
        <v>0</v>
      </c>
      <c r="P1488" s="8" t="s">
        <v>8273</v>
      </c>
      <c r="Q1488" s="13" t="str">
        <f t="shared" si="165"/>
        <v>publishing</v>
      </c>
      <c r="R1488" s="13" t="str">
        <f t="shared" si="170"/>
        <v>fiction</v>
      </c>
      <c r="S1488" s="6">
        <f t="shared" si="168"/>
        <v>416.66666666666669</v>
      </c>
      <c r="T1488" s="10">
        <f t="shared" si="169"/>
        <v>16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1">
        <f t="shared" si="166"/>
        <v>42584.709155092591</v>
      </c>
      <c r="L1489" s="11">
        <f t="shared" si="167"/>
        <v>42554.709155092591</v>
      </c>
      <c r="M1489" t="b">
        <v>0</v>
      </c>
      <c r="N1489">
        <v>0</v>
      </c>
      <c r="O1489" t="b">
        <v>0</v>
      </c>
      <c r="P1489" s="8" t="s">
        <v>8273</v>
      </c>
      <c r="Q1489" s="13" t="str">
        <f t="shared" si="165"/>
        <v>publishing</v>
      </c>
      <c r="R1489" s="13" t="str">
        <f t="shared" si="170"/>
        <v>fiction</v>
      </c>
      <c r="S1489" s="6" t="str">
        <f t="shared" si="168"/>
        <v>N/A</v>
      </c>
      <c r="T1489" s="10" t="str">
        <f t="shared" si="169"/>
        <v>N/A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1">
        <f t="shared" si="166"/>
        <v>41644.354861111111</v>
      </c>
      <c r="L1490" s="11">
        <f t="shared" si="167"/>
        <v>41614.354861111111</v>
      </c>
      <c r="M1490" t="b">
        <v>0</v>
      </c>
      <c r="N1490">
        <v>6</v>
      </c>
      <c r="O1490" t="b">
        <v>0</v>
      </c>
      <c r="P1490" s="8" t="s">
        <v>8273</v>
      </c>
      <c r="Q1490" s="13" t="str">
        <f t="shared" si="165"/>
        <v>publishing</v>
      </c>
      <c r="R1490" s="13" t="str">
        <f t="shared" si="170"/>
        <v>fiction</v>
      </c>
      <c r="S1490" s="6">
        <f t="shared" si="168"/>
        <v>41.666666666666664</v>
      </c>
      <c r="T1490" s="10">
        <f t="shared" si="169"/>
        <v>60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1">
        <f t="shared" si="166"/>
        <v>41228.445046296292</v>
      </c>
      <c r="L1491" s="11">
        <f t="shared" si="167"/>
        <v>41198.403379629628</v>
      </c>
      <c r="M1491" t="b">
        <v>0</v>
      </c>
      <c r="N1491">
        <v>0</v>
      </c>
      <c r="O1491" t="b">
        <v>0</v>
      </c>
      <c r="P1491" s="8" t="s">
        <v>8273</v>
      </c>
      <c r="Q1491" s="13" t="str">
        <f t="shared" si="165"/>
        <v>publishing</v>
      </c>
      <c r="R1491" s="13" t="str">
        <f t="shared" si="170"/>
        <v>fiction</v>
      </c>
      <c r="S1491" s="6" t="str">
        <f t="shared" si="168"/>
        <v>N/A</v>
      </c>
      <c r="T1491" s="10" t="str">
        <f t="shared" si="169"/>
        <v>N/A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1">
        <f t="shared" si="166"/>
        <v>41549.352708333332</v>
      </c>
      <c r="L1492" s="11">
        <f t="shared" si="167"/>
        <v>41520.352708333332</v>
      </c>
      <c r="M1492" t="b">
        <v>0</v>
      </c>
      <c r="N1492">
        <v>19</v>
      </c>
      <c r="O1492" t="b">
        <v>0</v>
      </c>
      <c r="P1492" s="8" t="s">
        <v>8273</v>
      </c>
      <c r="Q1492" s="13" t="str">
        <f t="shared" si="165"/>
        <v>publishing</v>
      </c>
      <c r="R1492" s="13" t="str">
        <f t="shared" si="170"/>
        <v>fiction</v>
      </c>
      <c r="S1492" s="6">
        <f t="shared" si="168"/>
        <v>3.2402234636871508</v>
      </c>
      <c r="T1492" s="10">
        <f t="shared" si="169"/>
        <v>47.10526315789474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1">
        <f t="shared" si="166"/>
        <v>42050.443055555552</v>
      </c>
      <c r="L1493" s="11">
        <f t="shared" si="167"/>
        <v>41991.505127314813</v>
      </c>
      <c r="M1493" t="b">
        <v>0</v>
      </c>
      <c r="N1493">
        <v>1</v>
      </c>
      <c r="O1493" t="b">
        <v>0</v>
      </c>
      <c r="P1493" s="8" t="s">
        <v>8273</v>
      </c>
      <c r="Q1493" s="13" t="str">
        <f t="shared" si="165"/>
        <v>publishing</v>
      </c>
      <c r="R1493" s="13" t="str">
        <f t="shared" si="170"/>
        <v>fiction</v>
      </c>
      <c r="S1493" s="6">
        <f t="shared" si="168"/>
        <v>12</v>
      </c>
      <c r="T1493" s="10">
        <f t="shared" si="169"/>
        <v>100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1">
        <f t="shared" si="166"/>
        <v>40712.676458333335</v>
      </c>
      <c r="L1494" s="11">
        <f t="shared" si="167"/>
        <v>40682.676458333335</v>
      </c>
      <c r="M1494" t="b">
        <v>0</v>
      </c>
      <c r="N1494">
        <v>2</v>
      </c>
      <c r="O1494" t="b">
        <v>0</v>
      </c>
      <c r="P1494" s="8" t="s">
        <v>8273</v>
      </c>
      <c r="Q1494" s="13" t="str">
        <f t="shared" si="165"/>
        <v>publishing</v>
      </c>
      <c r="R1494" s="13" t="str">
        <f t="shared" si="170"/>
        <v>fiction</v>
      </c>
      <c r="S1494" s="6">
        <f t="shared" si="168"/>
        <v>133.33333333333334</v>
      </c>
      <c r="T1494" s="10">
        <f t="shared" si="169"/>
        <v>15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1">
        <f t="shared" si="166"/>
        <v>41441.658275462956</v>
      </c>
      <c r="L1495" s="11">
        <f t="shared" si="167"/>
        <v>41411.658275462956</v>
      </c>
      <c r="M1495" t="b">
        <v>0</v>
      </c>
      <c r="N1495">
        <v>0</v>
      </c>
      <c r="O1495" t="b">
        <v>0</v>
      </c>
      <c r="P1495" s="8" t="s">
        <v>8273</v>
      </c>
      <c r="Q1495" s="13" t="str">
        <f t="shared" si="165"/>
        <v>publishing</v>
      </c>
      <c r="R1495" s="13" t="str">
        <f t="shared" si="170"/>
        <v>fiction</v>
      </c>
      <c r="S1495" s="6" t="str">
        <f t="shared" si="168"/>
        <v>N/A</v>
      </c>
      <c r="T1495" s="10" t="str">
        <f t="shared" si="169"/>
        <v>N/A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1">
        <f t="shared" si="166"/>
        <v>42097.443055555552</v>
      </c>
      <c r="L1496" s="11">
        <f t="shared" si="167"/>
        <v>42067.514039351845</v>
      </c>
      <c r="M1496" t="b">
        <v>0</v>
      </c>
      <c r="N1496">
        <v>11</v>
      </c>
      <c r="O1496" t="b">
        <v>0</v>
      </c>
      <c r="P1496" s="8" t="s">
        <v>8273</v>
      </c>
      <c r="Q1496" s="13" t="str">
        <f t="shared" si="165"/>
        <v>publishing</v>
      </c>
      <c r="R1496" s="13" t="str">
        <f t="shared" si="170"/>
        <v>fiction</v>
      </c>
      <c r="S1496" s="6">
        <f t="shared" si="168"/>
        <v>11.235955056179776</v>
      </c>
      <c r="T1496" s="10">
        <f t="shared" si="169"/>
        <v>40.454545454545453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1">
        <f t="shared" si="166"/>
        <v>40782.581377314811</v>
      </c>
      <c r="L1497" s="11">
        <f t="shared" si="167"/>
        <v>40752.581377314811</v>
      </c>
      <c r="M1497" t="b">
        <v>0</v>
      </c>
      <c r="N1497">
        <v>0</v>
      </c>
      <c r="O1497" t="b">
        <v>0</v>
      </c>
      <c r="P1497" s="8" t="s">
        <v>8273</v>
      </c>
      <c r="Q1497" s="13" t="str">
        <f t="shared" si="165"/>
        <v>publishing</v>
      </c>
      <c r="R1497" s="13" t="str">
        <f t="shared" si="170"/>
        <v>fiction</v>
      </c>
      <c r="S1497" s="6" t="str">
        <f t="shared" si="168"/>
        <v>N/A</v>
      </c>
      <c r="T1497" s="10" t="str">
        <f t="shared" si="169"/>
        <v>N/A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1">
        <f t="shared" si="166"/>
        <v>41898.266886574071</v>
      </c>
      <c r="L1498" s="11">
        <f t="shared" si="167"/>
        <v>41838.266886574071</v>
      </c>
      <c r="M1498" t="b">
        <v>0</v>
      </c>
      <c r="N1498">
        <v>0</v>
      </c>
      <c r="O1498" t="b">
        <v>0</v>
      </c>
      <c r="P1498" s="8" t="s">
        <v>8273</v>
      </c>
      <c r="Q1498" s="13" t="str">
        <f t="shared" si="165"/>
        <v>publishing</v>
      </c>
      <c r="R1498" s="13" t="str">
        <f t="shared" si="170"/>
        <v>fiction</v>
      </c>
      <c r="S1498" s="6" t="str">
        <f t="shared" si="168"/>
        <v>N/A</v>
      </c>
      <c r="T1498" s="10" t="str">
        <f t="shared" si="169"/>
        <v>N/A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1">
        <f t="shared" si="166"/>
        <v>41486.613194444442</v>
      </c>
      <c r="L1499" s="11">
        <f t="shared" si="167"/>
        <v>41444.434282407405</v>
      </c>
      <c r="M1499" t="b">
        <v>0</v>
      </c>
      <c r="N1499">
        <v>1</v>
      </c>
      <c r="O1499" t="b">
        <v>0</v>
      </c>
      <c r="P1499" s="8" t="s">
        <v>8273</v>
      </c>
      <c r="Q1499" s="13" t="str">
        <f t="shared" si="165"/>
        <v>publishing</v>
      </c>
      <c r="R1499" s="13" t="str">
        <f t="shared" si="170"/>
        <v>fiction</v>
      </c>
      <c r="S1499" s="6">
        <f t="shared" si="168"/>
        <v>15000</v>
      </c>
      <c r="T1499" s="10">
        <f t="shared" si="169"/>
        <v>1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1">
        <f t="shared" si="166"/>
        <v>41885.775208333333</v>
      </c>
      <c r="L1500" s="11">
        <f t="shared" si="167"/>
        <v>41840.775208333333</v>
      </c>
      <c r="M1500" t="b">
        <v>0</v>
      </c>
      <c r="N1500">
        <v>3</v>
      </c>
      <c r="O1500" t="b">
        <v>0</v>
      </c>
      <c r="P1500" s="8" t="s">
        <v>8273</v>
      </c>
      <c r="Q1500" s="13" t="str">
        <f t="shared" si="165"/>
        <v>publishing</v>
      </c>
      <c r="R1500" s="13" t="str">
        <f t="shared" si="170"/>
        <v>fiction</v>
      </c>
      <c r="S1500" s="6">
        <f t="shared" si="168"/>
        <v>52.631578947368418</v>
      </c>
      <c r="T1500" s="10">
        <f t="shared" si="169"/>
        <v>19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1">
        <f t="shared" si="166"/>
        <v>42586.798993055556</v>
      </c>
      <c r="L1501" s="11">
        <f t="shared" si="167"/>
        <v>42526.798993055556</v>
      </c>
      <c r="M1501" t="b">
        <v>0</v>
      </c>
      <c r="N1501">
        <v>1</v>
      </c>
      <c r="O1501" t="b">
        <v>0</v>
      </c>
      <c r="P1501" s="8" t="s">
        <v>8273</v>
      </c>
      <c r="Q1501" s="13" t="str">
        <f t="shared" si="165"/>
        <v>publishing</v>
      </c>
      <c r="R1501" s="13" t="str">
        <f t="shared" si="170"/>
        <v>fiction</v>
      </c>
      <c r="S1501" s="6">
        <f t="shared" si="168"/>
        <v>400</v>
      </c>
      <c r="T1501" s="10">
        <f t="shared" si="169"/>
        <v>5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1">
        <f t="shared" si="166"/>
        <v>41395.69626157407</v>
      </c>
      <c r="L1502" s="11">
        <f t="shared" si="167"/>
        <v>41365.69626157407</v>
      </c>
      <c r="M1502" t="b">
        <v>0</v>
      </c>
      <c r="N1502">
        <v>15</v>
      </c>
      <c r="O1502" t="b">
        <v>0</v>
      </c>
      <c r="P1502" s="8" t="s">
        <v>8273</v>
      </c>
      <c r="Q1502" s="13" t="str">
        <f t="shared" si="165"/>
        <v>publishing</v>
      </c>
      <c r="R1502" s="13" t="str">
        <f t="shared" si="170"/>
        <v>fiction</v>
      </c>
      <c r="S1502" s="6">
        <f t="shared" si="168"/>
        <v>3.9942938659058487</v>
      </c>
      <c r="T1502" s="10">
        <f t="shared" si="169"/>
        <v>46.733333333333334</v>
      </c>
    </row>
    <row r="1503" spans="1:20" ht="43.2" x14ac:dyDescent="0.3">
      <c r="A1503">
        <v>1601</v>
      </c>
      <c r="B1503" s="3" t="s">
        <v>1602</v>
      </c>
      <c r="C1503" s="3" t="s">
        <v>5711</v>
      </c>
      <c r="D1503">
        <v>2500</v>
      </c>
      <c r="E1503">
        <v>2706.23</v>
      </c>
      <c r="F1503" t="s">
        <v>8219</v>
      </c>
      <c r="G1503" t="s">
        <v>8224</v>
      </c>
      <c r="H1503" t="s">
        <v>8246</v>
      </c>
      <c r="I1503">
        <v>1304561633</v>
      </c>
      <c r="J1503">
        <v>1301969633</v>
      </c>
      <c r="K1503" s="11">
        <f t="shared" si="166"/>
        <v>40667.884641203702</v>
      </c>
      <c r="L1503" s="11">
        <f t="shared" si="167"/>
        <v>40637.884641203702</v>
      </c>
      <c r="M1503" t="b">
        <v>0</v>
      </c>
      <c r="N1503">
        <v>56</v>
      </c>
      <c r="O1503" t="b">
        <v>1</v>
      </c>
      <c r="P1503" s="8" t="s">
        <v>8274</v>
      </c>
      <c r="Q1503" s="13" t="str">
        <f t="shared" si="165"/>
        <v>music</v>
      </c>
      <c r="R1503" s="13" t="str">
        <f>RIGHT(P1503,4)</f>
        <v>rock</v>
      </c>
      <c r="S1503" s="6">
        <f t="shared" si="168"/>
        <v>0.92379435598600268</v>
      </c>
      <c r="T1503" s="10">
        <f t="shared" si="169"/>
        <v>48.325535714285714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1">
        <f t="shared" si="166"/>
        <v>42454.708333333336</v>
      </c>
      <c r="L1504" s="11">
        <f t="shared" si="167"/>
        <v>42426.33425925926</v>
      </c>
      <c r="M1504" t="b">
        <v>1</v>
      </c>
      <c r="N1504">
        <v>329</v>
      </c>
      <c r="O1504" t="b">
        <v>1</v>
      </c>
      <c r="P1504" s="8" t="s">
        <v>8283</v>
      </c>
      <c r="Q1504" s="13" t="str">
        <f t="shared" si="165"/>
        <v>photography</v>
      </c>
      <c r="R1504" s="13" t="str">
        <f t="shared" ref="R1504:R1542" si="171">RIGHT(P1504,10)</f>
        <v>photobooks</v>
      </c>
      <c r="S1504" s="6">
        <f t="shared" si="168"/>
        <v>0.98575141141679357</v>
      </c>
      <c r="T1504" s="10">
        <f t="shared" si="169"/>
        <v>67.835866261398181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1">
        <f t="shared" si="166"/>
        <v>42666.13890046296</v>
      </c>
      <c r="L1505" s="11">
        <f t="shared" si="167"/>
        <v>42606.13890046296</v>
      </c>
      <c r="M1505" t="b">
        <v>1</v>
      </c>
      <c r="N1505">
        <v>71</v>
      </c>
      <c r="O1505" t="b">
        <v>1</v>
      </c>
      <c r="P1505" s="8" t="s">
        <v>8283</v>
      </c>
      <c r="Q1505" s="13" t="str">
        <f t="shared" si="165"/>
        <v>photography</v>
      </c>
      <c r="R1505" s="13" t="str">
        <f t="shared" si="171"/>
        <v>photobooks</v>
      </c>
      <c r="S1505" s="6">
        <f t="shared" si="168"/>
        <v>0.92685736035967015</v>
      </c>
      <c r="T1505" s="10">
        <f t="shared" si="169"/>
        <v>56.98492957746479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1">
        <f t="shared" si="166"/>
        <v>41800.147916666661</v>
      </c>
      <c r="L1506" s="11">
        <f t="shared" si="167"/>
        <v>41772.44935185185</v>
      </c>
      <c r="M1506" t="b">
        <v>1</v>
      </c>
      <c r="N1506">
        <v>269</v>
      </c>
      <c r="O1506" t="b">
        <v>1</v>
      </c>
      <c r="P1506" s="8" t="s">
        <v>8283</v>
      </c>
      <c r="Q1506" s="13" t="str">
        <f t="shared" si="165"/>
        <v>photography</v>
      </c>
      <c r="R1506" s="13" t="str">
        <f t="shared" si="171"/>
        <v>photobooks</v>
      </c>
      <c r="S1506" s="6">
        <f t="shared" si="168"/>
        <v>0.3597918742389018</v>
      </c>
      <c r="T1506" s="10">
        <f t="shared" si="169"/>
        <v>67.159851301115239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1">
        <f t="shared" si="166"/>
        <v>42451.625694444439</v>
      </c>
      <c r="L1507" s="11">
        <f t="shared" si="167"/>
        <v>42414.234988425924</v>
      </c>
      <c r="M1507" t="b">
        <v>1</v>
      </c>
      <c r="N1507">
        <v>345</v>
      </c>
      <c r="O1507" t="b">
        <v>1</v>
      </c>
      <c r="P1507" s="8" t="s">
        <v>8283</v>
      </c>
      <c r="Q1507" s="13" t="str">
        <f t="shared" si="165"/>
        <v>photography</v>
      </c>
      <c r="R1507" s="13" t="str">
        <f t="shared" si="171"/>
        <v>photobooks</v>
      </c>
      <c r="S1507" s="6">
        <f t="shared" si="168"/>
        <v>0.96542569239123877</v>
      </c>
      <c r="T1507" s="10">
        <f t="shared" si="169"/>
        <v>48.037681159420288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1">
        <f t="shared" si="166"/>
        <v>41844.577592592592</v>
      </c>
      <c r="L1508" s="11">
        <f t="shared" si="167"/>
        <v>41814.577592592592</v>
      </c>
      <c r="M1508" t="b">
        <v>1</v>
      </c>
      <c r="N1508">
        <v>43</v>
      </c>
      <c r="O1508" t="b">
        <v>1</v>
      </c>
      <c r="P1508" s="8" t="s">
        <v>8283</v>
      </c>
      <c r="Q1508" s="13" t="str">
        <f t="shared" si="165"/>
        <v>photography</v>
      </c>
      <c r="R1508" s="13" t="str">
        <f t="shared" si="171"/>
        <v>photobooks</v>
      </c>
      <c r="S1508" s="6">
        <f t="shared" si="168"/>
        <v>0.89766606822262118</v>
      </c>
      <c r="T1508" s="10">
        <f t="shared" si="169"/>
        <v>38.860465116279073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1">
        <f t="shared" si="166"/>
        <v>40313.131944444445</v>
      </c>
      <c r="L1509" s="11">
        <f t="shared" si="167"/>
        <v>40254.242002314808</v>
      </c>
      <c r="M1509" t="b">
        <v>1</v>
      </c>
      <c r="N1509">
        <v>33</v>
      </c>
      <c r="O1509" t="b">
        <v>1</v>
      </c>
      <c r="P1509" s="8" t="s">
        <v>8283</v>
      </c>
      <c r="Q1509" s="13" t="str">
        <f t="shared" si="165"/>
        <v>photography</v>
      </c>
      <c r="R1509" s="13" t="str">
        <f t="shared" si="171"/>
        <v>photobooks</v>
      </c>
      <c r="S1509" s="6">
        <f t="shared" si="168"/>
        <v>0.46511627906976744</v>
      </c>
      <c r="T1509" s="10">
        <f t="shared" si="169"/>
        <v>78.181818181818187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1">
        <f t="shared" si="166"/>
        <v>41817.406030092592</v>
      </c>
      <c r="L1510" s="11">
        <f t="shared" si="167"/>
        <v>41786.406030092592</v>
      </c>
      <c r="M1510" t="b">
        <v>1</v>
      </c>
      <c r="N1510">
        <v>211</v>
      </c>
      <c r="O1510" t="b">
        <v>1</v>
      </c>
      <c r="P1510" s="8" t="s">
        <v>8283</v>
      </c>
      <c r="Q1510" s="13" t="str">
        <f t="shared" si="165"/>
        <v>photography</v>
      </c>
      <c r="R1510" s="13" t="str">
        <f t="shared" si="171"/>
        <v>photobooks</v>
      </c>
      <c r="S1510" s="6">
        <f t="shared" si="168"/>
        <v>0.90283539114733302</v>
      </c>
      <c r="T1510" s="10">
        <f t="shared" si="169"/>
        <v>97.113744075829388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1">
        <f t="shared" si="166"/>
        <v>42780.749305555553</v>
      </c>
      <c r="L1511" s="11">
        <f t="shared" si="167"/>
        <v>42751.325057870366</v>
      </c>
      <c r="M1511" t="b">
        <v>1</v>
      </c>
      <c r="N1511">
        <v>196</v>
      </c>
      <c r="O1511" t="b">
        <v>1</v>
      </c>
      <c r="P1511" s="8" t="s">
        <v>8283</v>
      </c>
      <c r="Q1511" s="13" t="str">
        <f t="shared" si="165"/>
        <v>photography</v>
      </c>
      <c r="R1511" s="13" t="str">
        <f t="shared" si="171"/>
        <v>photobooks</v>
      </c>
      <c r="S1511" s="6">
        <f t="shared" si="168"/>
        <v>0.80879151757943024</v>
      </c>
      <c r="T1511" s="10">
        <f t="shared" si="169"/>
        <v>110.39397959183674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1">
        <f t="shared" si="166"/>
        <v>41839.176828703705</v>
      </c>
      <c r="L1512" s="11">
        <f t="shared" si="167"/>
        <v>41809.176828703705</v>
      </c>
      <c r="M1512" t="b">
        <v>1</v>
      </c>
      <c r="N1512">
        <v>405</v>
      </c>
      <c r="O1512" t="b">
        <v>1</v>
      </c>
      <c r="P1512" s="8" t="s">
        <v>8283</v>
      </c>
      <c r="Q1512" s="13" t="str">
        <f t="shared" si="165"/>
        <v>photography</v>
      </c>
      <c r="R1512" s="13" t="str">
        <f t="shared" si="171"/>
        <v>photobooks</v>
      </c>
      <c r="S1512" s="6">
        <f t="shared" si="168"/>
        <v>0.98975602513980299</v>
      </c>
      <c r="T1512" s="10">
        <f t="shared" si="169"/>
        <v>39.91506172839506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1">
        <f t="shared" si="166"/>
        <v>42326.416712962957</v>
      </c>
      <c r="L1513" s="11">
        <f t="shared" si="167"/>
        <v>42296.375046296293</v>
      </c>
      <c r="M1513" t="b">
        <v>1</v>
      </c>
      <c r="N1513">
        <v>206</v>
      </c>
      <c r="O1513" t="b">
        <v>1</v>
      </c>
      <c r="P1513" s="8" t="s">
        <v>8283</v>
      </c>
      <c r="Q1513" s="13" t="str">
        <f t="shared" si="165"/>
        <v>photography</v>
      </c>
      <c r="R1513" s="13" t="str">
        <f t="shared" si="171"/>
        <v>photobooks</v>
      </c>
      <c r="S1513" s="6">
        <f t="shared" si="168"/>
        <v>0.8945115328094051</v>
      </c>
      <c r="T1513" s="10">
        <f t="shared" si="169"/>
        <v>75.975728155339809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1">
        <f t="shared" si="166"/>
        <v>42771.476145833331</v>
      </c>
      <c r="L1514" s="11">
        <f t="shared" si="167"/>
        <v>42741.476145833331</v>
      </c>
      <c r="M1514" t="b">
        <v>1</v>
      </c>
      <c r="N1514">
        <v>335</v>
      </c>
      <c r="O1514" t="b">
        <v>1</v>
      </c>
      <c r="P1514" s="8" t="s">
        <v>8283</v>
      </c>
      <c r="Q1514" s="13" t="str">
        <f t="shared" si="165"/>
        <v>photography</v>
      </c>
      <c r="R1514" s="13" t="str">
        <f t="shared" si="171"/>
        <v>photobooks</v>
      </c>
      <c r="S1514" s="6">
        <f t="shared" si="168"/>
        <v>0.17896405379148131</v>
      </c>
      <c r="T1514" s="10">
        <f t="shared" si="169"/>
        <v>58.379104477611939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1">
        <f t="shared" si="166"/>
        <v>41836.42900462963</v>
      </c>
      <c r="L1515" s="11">
        <f t="shared" si="167"/>
        <v>41806.42900462963</v>
      </c>
      <c r="M1515" t="b">
        <v>1</v>
      </c>
      <c r="N1515">
        <v>215</v>
      </c>
      <c r="O1515" t="b">
        <v>1</v>
      </c>
      <c r="P1515" s="8" t="s">
        <v>8283</v>
      </c>
      <c r="Q1515" s="13" t="str">
        <f t="shared" si="165"/>
        <v>photography</v>
      </c>
      <c r="R1515" s="13" t="str">
        <f t="shared" si="171"/>
        <v>photobooks</v>
      </c>
      <c r="S1515" s="6">
        <f t="shared" si="168"/>
        <v>0.6665833437486981</v>
      </c>
      <c r="T1515" s="10">
        <f t="shared" si="169"/>
        <v>55.82093023255814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1">
        <f t="shared" si="166"/>
        <v>42274.389351851853</v>
      </c>
      <c r="L1516" s="11">
        <f t="shared" si="167"/>
        <v>42234.389351851853</v>
      </c>
      <c r="M1516" t="b">
        <v>1</v>
      </c>
      <c r="N1516">
        <v>176</v>
      </c>
      <c r="O1516" t="b">
        <v>1</v>
      </c>
      <c r="P1516" s="8" t="s">
        <v>8283</v>
      </c>
      <c r="Q1516" s="13" t="str">
        <f t="shared" si="165"/>
        <v>photography</v>
      </c>
      <c r="R1516" s="13" t="str">
        <f t="shared" si="171"/>
        <v>photobooks</v>
      </c>
      <c r="S1516" s="6">
        <f t="shared" si="168"/>
        <v>0.93917878207295535</v>
      </c>
      <c r="T1516" s="10">
        <f t="shared" si="169"/>
        <v>151.24431818181819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1">
        <f t="shared" si="166"/>
        <v>42445.003437499996</v>
      </c>
      <c r="L1517" s="11">
        <f t="shared" si="167"/>
        <v>42415.04510416666</v>
      </c>
      <c r="M1517" t="b">
        <v>1</v>
      </c>
      <c r="N1517">
        <v>555</v>
      </c>
      <c r="O1517" t="b">
        <v>1</v>
      </c>
      <c r="P1517" s="8" t="s">
        <v>8283</v>
      </c>
      <c r="Q1517" s="13" t="str">
        <f t="shared" si="165"/>
        <v>photography</v>
      </c>
      <c r="R1517" s="13" t="str">
        <f t="shared" si="171"/>
        <v>photobooks</v>
      </c>
      <c r="S1517" s="6">
        <f t="shared" si="168"/>
        <v>0.63617683171214268</v>
      </c>
      <c r="T1517" s="10">
        <f t="shared" si="169"/>
        <v>849.67027027027029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1">
        <f t="shared" si="166"/>
        <v>42649.374999999993</v>
      </c>
      <c r="L1518" s="11">
        <f t="shared" si="167"/>
        <v>42619.258009259262</v>
      </c>
      <c r="M1518" t="b">
        <v>1</v>
      </c>
      <c r="N1518">
        <v>116</v>
      </c>
      <c r="O1518" t="b">
        <v>1</v>
      </c>
      <c r="P1518" s="8" t="s">
        <v>8283</v>
      </c>
      <c r="Q1518" s="13" t="str">
        <f t="shared" si="165"/>
        <v>photography</v>
      </c>
      <c r="R1518" s="13" t="str">
        <f t="shared" si="171"/>
        <v>photobooks</v>
      </c>
      <c r="S1518" s="6">
        <f t="shared" si="168"/>
        <v>0.92031182330012995</v>
      </c>
      <c r="T1518" s="10">
        <f t="shared" si="169"/>
        <v>159.24137931034483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1">
        <f t="shared" si="166"/>
        <v>41979.041666666664</v>
      </c>
      <c r="L1519" s="11">
        <f t="shared" si="167"/>
        <v>41948.358252314814</v>
      </c>
      <c r="M1519" t="b">
        <v>1</v>
      </c>
      <c r="N1519">
        <v>615</v>
      </c>
      <c r="O1519" t="b">
        <v>1</v>
      </c>
      <c r="P1519" s="8" t="s">
        <v>8283</v>
      </c>
      <c r="Q1519" s="13" t="str">
        <f t="shared" si="165"/>
        <v>photography</v>
      </c>
      <c r="R1519" s="13" t="str">
        <f t="shared" si="171"/>
        <v>photobooks</v>
      </c>
      <c r="S1519" s="6">
        <f t="shared" si="168"/>
        <v>0.61736016792196569</v>
      </c>
      <c r="T1519" s="10">
        <f t="shared" si="169"/>
        <v>39.507317073170732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1">
        <f t="shared" si="166"/>
        <v>41790.611712962964</v>
      </c>
      <c r="L1520" s="11">
        <f t="shared" si="167"/>
        <v>41760.611712962964</v>
      </c>
      <c r="M1520" t="b">
        <v>1</v>
      </c>
      <c r="N1520">
        <v>236</v>
      </c>
      <c r="O1520" t="b">
        <v>1</v>
      </c>
      <c r="P1520" s="8" t="s">
        <v>8283</v>
      </c>
      <c r="Q1520" s="13" t="str">
        <f t="shared" si="165"/>
        <v>photography</v>
      </c>
      <c r="R1520" s="13" t="str">
        <f t="shared" si="171"/>
        <v>photobooks</v>
      </c>
      <c r="S1520" s="6">
        <f t="shared" si="168"/>
        <v>0.48693393929556888</v>
      </c>
      <c r="T1520" s="10">
        <f t="shared" si="169"/>
        <v>130.52966101694915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1">
        <f t="shared" si="166"/>
        <v>41810.707638888889</v>
      </c>
      <c r="L1521" s="11">
        <f t="shared" si="167"/>
        <v>41782.533368055556</v>
      </c>
      <c r="M1521" t="b">
        <v>1</v>
      </c>
      <c r="N1521">
        <v>145</v>
      </c>
      <c r="O1521" t="b">
        <v>1</v>
      </c>
      <c r="P1521" s="8" t="s">
        <v>8283</v>
      </c>
      <c r="Q1521" s="13" t="str">
        <f t="shared" si="165"/>
        <v>photography</v>
      </c>
      <c r="R1521" s="13" t="str">
        <f t="shared" si="171"/>
        <v>photobooks</v>
      </c>
      <c r="S1521" s="6">
        <f t="shared" si="168"/>
        <v>0.96745585982639537</v>
      </c>
      <c r="T1521" s="10">
        <f t="shared" si="169"/>
        <v>64.156896551724131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1">
        <f t="shared" si="166"/>
        <v>41991.958333333336</v>
      </c>
      <c r="L1522" s="11">
        <f t="shared" si="167"/>
        <v>41955.649456018517</v>
      </c>
      <c r="M1522" t="b">
        <v>1</v>
      </c>
      <c r="N1522">
        <v>167</v>
      </c>
      <c r="O1522" t="b">
        <v>1</v>
      </c>
      <c r="P1522" s="8" t="s">
        <v>8283</v>
      </c>
      <c r="Q1522" s="13" t="str">
        <f t="shared" si="165"/>
        <v>photography</v>
      </c>
      <c r="R1522" s="13" t="str">
        <f t="shared" si="171"/>
        <v>photobooks</v>
      </c>
      <c r="S1522" s="6">
        <f t="shared" si="168"/>
        <v>0.96644295302013428</v>
      </c>
      <c r="T1522" s="10">
        <f t="shared" si="169"/>
        <v>111.52694610778443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1">
        <f t="shared" si="166"/>
        <v>42527.959386574068</v>
      </c>
      <c r="L1523" s="11">
        <f t="shared" si="167"/>
        <v>42492.959386574068</v>
      </c>
      <c r="M1523" t="b">
        <v>1</v>
      </c>
      <c r="N1523">
        <v>235</v>
      </c>
      <c r="O1523" t="b">
        <v>1</v>
      </c>
      <c r="P1523" s="8" t="s">
        <v>8283</v>
      </c>
      <c r="Q1523" s="13" t="str">
        <f t="shared" si="165"/>
        <v>photography</v>
      </c>
      <c r="R1523" s="13" t="str">
        <f t="shared" si="171"/>
        <v>photobooks</v>
      </c>
      <c r="S1523" s="6">
        <f t="shared" si="168"/>
        <v>0.93621270752715013</v>
      </c>
      <c r="T1523" s="10">
        <f t="shared" si="169"/>
        <v>170.44680851063831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1">
        <f t="shared" si="166"/>
        <v>41929.621979166666</v>
      </c>
      <c r="L1524" s="11">
        <f t="shared" si="167"/>
        <v>41899.621979166666</v>
      </c>
      <c r="M1524" t="b">
        <v>1</v>
      </c>
      <c r="N1524">
        <v>452</v>
      </c>
      <c r="O1524" t="b">
        <v>1</v>
      </c>
      <c r="P1524" s="8" t="s">
        <v>8283</v>
      </c>
      <c r="Q1524" s="13" t="str">
        <f t="shared" si="165"/>
        <v>photography</v>
      </c>
      <c r="R1524" s="13" t="str">
        <f t="shared" si="171"/>
        <v>photobooks</v>
      </c>
      <c r="S1524" s="6">
        <f t="shared" si="168"/>
        <v>0.71960178725924362</v>
      </c>
      <c r="T1524" s="10">
        <f t="shared" si="169"/>
        <v>133.7391592920354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1">
        <f t="shared" si="166"/>
        <v>41995.791666666664</v>
      </c>
      <c r="L1525" s="11">
        <f t="shared" si="167"/>
        <v>41964.543009259258</v>
      </c>
      <c r="M1525" t="b">
        <v>1</v>
      </c>
      <c r="N1525">
        <v>241</v>
      </c>
      <c r="O1525" t="b">
        <v>1</v>
      </c>
      <c r="P1525" s="8" t="s">
        <v>8283</v>
      </c>
      <c r="Q1525" s="13" t="str">
        <f t="shared" si="165"/>
        <v>photography</v>
      </c>
      <c r="R1525" s="13" t="str">
        <f t="shared" si="171"/>
        <v>photobooks</v>
      </c>
      <c r="S1525" s="6">
        <f t="shared" si="168"/>
        <v>0.80100450294423275</v>
      </c>
      <c r="T1525" s="10">
        <f t="shared" si="169"/>
        <v>95.834024896265561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1">
        <f t="shared" si="166"/>
        <v>42786.292708333327</v>
      </c>
      <c r="L1526" s="11">
        <f t="shared" si="167"/>
        <v>42756.292708333327</v>
      </c>
      <c r="M1526" t="b">
        <v>1</v>
      </c>
      <c r="N1526">
        <v>28</v>
      </c>
      <c r="O1526" t="b">
        <v>1</v>
      </c>
      <c r="P1526" s="8" t="s">
        <v>8283</v>
      </c>
      <c r="Q1526" s="13" t="str">
        <f t="shared" si="165"/>
        <v>photography</v>
      </c>
      <c r="R1526" s="13" t="str">
        <f t="shared" si="171"/>
        <v>photobooks</v>
      </c>
      <c r="S1526" s="6">
        <f t="shared" si="168"/>
        <v>0.48309178743961351</v>
      </c>
      <c r="T1526" s="10">
        <f t="shared" si="169"/>
        <v>221.78571428571428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1">
        <f t="shared" si="166"/>
        <v>42600.494652777772</v>
      </c>
      <c r="L1527" s="11">
        <f t="shared" si="167"/>
        <v>42570.494652777772</v>
      </c>
      <c r="M1527" t="b">
        <v>1</v>
      </c>
      <c r="N1527">
        <v>140</v>
      </c>
      <c r="O1527" t="b">
        <v>1</v>
      </c>
      <c r="P1527" s="8" t="s">
        <v>8283</v>
      </c>
      <c r="Q1527" s="13" t="str">
        <f t="shared" si="165"/>
        <v>photography</v>
      </c>
      <c r="R1527" s="13" t="str">
        <f t="shared" si="171"/>
        <v>photobooks</v>
      </c>
      <c r="S1527" s="6">
        <f t="shared" si="168"/>
        <v>0.57469358885094446</v>
      </c>
      <c r="T1527" s="10">
        <f t="shared" si="169"/>
        <v>32.315357142857138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1">
        <f t="shared" si="166"/>
        <v>42388.067673611113</v>
      </c>
      <c r="L1528" s="11">
        <f t="shared" si="167"/>
        <v>42339.067673611113</v>
      </c>
      <c r="M1528" t="b">
        <v>1</v>
      </c>
      <c r="N1528">
        <v>280</v>
      </c>
      <c r="O1528" t="b">
        <v>1</v>
      </c>
      <c r="P1528" s="8" t="s">
        <v>8283</v>
      </c>
      <c r="Q1528" s="13" t="str">
        <f t="shared" si="165"/>
        <v>photography</v>
      </c>
      <c r="R1528" s="13" t="str">
        <f t="shared" si="171"/>
        <v>photobooks</v>
      </c>
      <c r="S1528" s="6">
        <f t="shared" si="168"/>
        <v>0.83107497741644087</v>
      </c>
      <c r="T1528" s="10">
        <f t="shared" si="169"/>
        <v>98.839285714285708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1">
        <f t="shared" si="166"/>
        <v>42808.350532407407</v>
      </c>
      <c r="L1529" s="11">
        <f t="shared" si="167"/>
        <v>42780.392199074071</v>
      </c>
      <c r="M1529" t="b">
        <v>1</v>
      </c>
      <c r="N1529">
        <v>70</v>
      </c>
      <c r="O1529" t="b">
        <v>1</v>
      </c>
      <c r="P1529" s="8" t="s">
        <v>8283</v>
      </c>
      <c r="Q1529" s="13" t="str">
        <f t="shared" si="165"/>
        <v>photography</v>
      </c>
      <c r="R1529" s="13" t="str">
        <f t="shared" si="171"/>
        <v>photobooks</v>
      </c>
      <c r="S1529" s="6">
        <f t="shared" si="168"/>
        <v>0.90543389685814435</v>
      </c>
      <c r="T1529" s="10">
        <f t="shared" si="169"/>
        <v>55.222142857142863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1">
        <f t="shared" si="166"/>
        <v>42766.791666666664</v>
      </c>
      <c r="L1530" s="11">
        <f t="shared" si="167"/>
        <v>42736.524560185186</v>
      </c>
      <c r="M1530" t="b">
        <v>1</v>
      </c>
      <c r="N1530">
        <v>160</v>
      </c>
      <c r="O1530" t="b">
        <v>1</v>
      </c>
      <c r="P1530" s="8" t="s">
        <v>8283</v>
      </c>
      <c r="Q1530" s="13" t="str">
        <f t="shared" si="165"/>
        <v>photography</v>
      </c>
      <c r="R1530" s="13" t="str">
        <f t="shared" si="171"/>
        <v>photobooks</v>
      </c>
      <c r="S1530" s="6">
        <f t="shared" si="168"/>
        <v>0.35515567657156388</v>
      </c>
      <c r="T1530" s="10">
        <f t="shared" si="169"/>
        <v>52.793750000000003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1">
        <f t="shared" si="166"/>
        <v>42082.378703703704</v>
      </c>
      <c r="L1531" s="11">
        <f t="shared" si="167"/>
        <v>42052.420370370368</v>
      </c>
      <c r="M1531" t="b">
        <v>1</v>
      </c>
      <c r="N1531">
        <v>141</v>
      </c>
      <c r="O1531" t="b">
        <v>1</v>
      </c>
      <c r="P1531" s="8" t="s">
        <v>8283</v>
      </c>
      <c r="Q1531" s="13" t="str">
        <f t="shared" si="165"/>
        <v>photography</v>
      </c>
      <c r="R1531" s="13" t="str">
        <f t="shared" si="171"/>
        <v>photobooks</v>
      </c>
      <c r="S1531" s="6">
        <f t="shared" si="168"/>
        <v>0.99325631240524859</v>
      </c>
      <c r="T1531" s="10">
        <f t="shared" si="169"/>
        <v>135.66666666666666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1">
        <f t="shared" si="166"/>
        <v>42300.558969907404</v>
      </c>
      <c r="L1532" s="11">
        <f t="shared" si="167"/>
        <v>42275.558969907404</v>
      </c>
      <c r="M1532" t="b">
        <v>1</v>
      </c>
      <c r="N1532">
        <v>874</v>
      </c>
      <c r="O1532" t="b">
        <v>1</v>
      </c>
      <c r="P1532" s="8" t="s">
        <v>8283</v>
      </c>
      <c r="Q1532" s="13" t="str">
        <f t="shared" si="165"/>
        <v>photography</v>
      </c>
      <c r="R1532" s="13" t="str">
        <f t="shared" si="171"/>
        <v>photobooks</v>
      </c>
      <c r="S1532" s="6">
        <f t="shared" si="168"/>
        <v>0.74169827714085912</v>
      </c>
      <c r="T1532" s="10">
        <f t="shared" si="169"/>
        <v>53.991990846681922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1">
        <f t="shared" si="166"/>
        <v>41973.916666666664</v>
      </c>
      <c r="L1533" s="11">
        <f t="shared" si="167"/>
        <v>41941.594050925924</v>
      </c>
      <c r="M1533" t="b">
        <v>1</v>
      </c>
      <c r="N1533">
        <v>73</v>
      </c>
      <c r="O1533" t="b">
        <v>1</v>
      </c>
      <c r="P1533" s="8" t="s">
        <v>8283</v>
      </c>
      <c r="Q1533" s="13" t="str">
        <f t="shared" si="165"/>
        <v>photography</v>
      </c>
      <c r="R1533" s="13" t="str">
        <f t="shared" si="171"/>
        <v>photobooks</v>
      </c>
      <c r="S1533" s="6">
        <f t="shared" si="168"/>
        <v>0.56831922611850061</v>
      </c>
      <c r="T1533" s="10">
        <f t="shared" si="169"/>
        <v>56.643835616438359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1">
        <f t="shared" si="166"/>
        <v>42415.416666666664</v>
      </c>
      <c r="L1534" s="11">
        <f t="shared" si="167"/>
        <v>42391.266956018517</v>
      </c>
      <c r="M1534" t="b">
        <v>1</v>
      </c>
      <c r="N1534">
        <v>294</v>
      </c>
      <c r="O1534" t="b">
        <v>1</v>
      </c>
      <c r="P1534" s="8" t="s">
        <v>8283</v>
      </c>
      <c r="Q1534" s="13" t="str">
        <f t="shared" si="165"/>
        <v>photography</v>
      </c>
      <c r="R1534" s="13" t="str">
        <f t="shared" si="171"/>
        <v>photobooks</v>
      </c>
      <c r="S1534" s="6">
        <f t="shared" si="168"/>
        <v>0.20660303293252344</v>
      </c>
      <c r="T1534" s="10">
        <f t="shared" si="169"/>
        <v>82.316326530612244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1">
        <f t="shared" si="166"/>
        <v>42491.957638888889</v>
      </c>
      <c r="L1535" s="11">
        <f t="shared" si="167"/>
        <v>42442.793715277774</v>
      </c>
      <c r="M1535" t="b">
        <v>1</v>
      </c>
      <c r="N1535">
        <v>740</v>
      </c>
      <c r="O1535" t="b">
        <v>1</v>
      </c>
      <c r="P1535" s="8" t="s">
        <v>8283</v>
      </c>
      <c r="Q1535" s="13" t="str">
        <f t="shared" si="165"/>
        <v>photography</v>
      </c>
      <c r="R1535" s="13" t="str">
        <f t="shared" si="171"/>
        <v>photobooks</v>
      </c>
      <c r="S1535" s="6">
        <f t="shared" si="168"/>
        <v>0.68898994074686515</v>
      </c>
      <c r="T1535" s="10">
        <f t="shared" si="169"/>
        <v>88.26081081081081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1">
        <f t="shared" si="166"/>
        <v>42251.465995370367</v>
      </c>
      <c r="L1536" s="11">
        <f t="shared" si="167"/>
        <v>42221.465995370367</v>
      </c>
      <c r="M1536" t="b">
        <v>1</v>
      </c>
      <c r="N1536">
        <v>369</v>
      </c>
      <c r="O1536" t="b">
        <v>1</v>
      </c>
      <c r="P1536" s="8" t="s">
        <v>8283</v>
      </c>
      <c r="Q1536" s="13" t="str">
        <f t="shared" si="165"/>
        <v>photography</v>
      </c>
      <c r="R1536" s="13" t="str">
        <f t="shared" si="171"/>
        <v>photobooks</v>
      </c>
      <c r="S1536" s="6">
        <f t="shared" si="168"/>
        <v>0.23938716884774977</v>
      </c>
      <c r="T1536" s="10">
        <f t="shared" si="169"/>
        <v>84.905149051490511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1">
        <f t="shared" si="166"/>
        <v>42513.708333333336</v>
      </c>
      <c r="L1537" s="11">
        <f t="shared" si="167"/>
        <v>42484.620729166665</v>
      </c>
      <c r="M1537" t="b">
        <v>1</v>
      </c>
      <c r="N1537">
        <v>110</v>
      </c>
      <c r="O1537" t="b">
        <v>1</v>
      </c>
      <c r="P1537" s="8" t="s">
        <v>8283</v>
      </c>
      <c r="Q1537" s="13" t="str">
        <f t="shared" si="165"/>
        <v>photography</v>
      </c>
      <c r="R1537" s="13" t="str">
        <f t="shared" si="171"/>
        <v>photobooks</v>
      </c>
      <c r="S1537" s="6">
        <f t="shared" si="168"/>
        <v>0.75514442137058713</v>
      </c>
      <c r="T1537" s="10">
        <f t="shared" si="169"/>
        <v>48.154545454545456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1">
        <f t="shared" si="166"/>
        <v>42243.593865740739</v>
      </c>
      <c r="L1538" s="11">
        <f t="shared" si="167"/>
        <v>42213.593865740739</v>
      </c>
      <c r="M1538" t="b">
        <v>1</v>
      </c>
      <c r="N1538">
        <v>455</v>
      </c>
      <c r="O1538" t="b">
        <v>1</v>
      </c>
      <c r="P1538" s="8" t="s">
        <v>8283</v>
      </c>
      <c r="Q1538" s="13" t="str">
        <f t="shared" si="165"/>
        <v>photography</v>
      </c>
      <c r="R1538" s="13" t="str">
        <f t="shared" si="171"/>
        <v>photobooks</v>
      </c>
      <c r="S1538" s="6">
        <f t="shared" si="168"/>
        <v>0.39950714135661308</v>
      </c>
      <c r="T1538" s="10">
        <f t="shared" si="169"/>
        <v>66.015406593406595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1">
        <f t="shared" si="166"/>
        <v>42588.541666666664</v>
      </c>
      <c r="L1539" s="11">
        <f t="shared" si="167"/>
        <v>42552.106793981475</v>
      </c>
      <c r="M1539" t="b">
        <v>1</v>
      </c>
      <c r="N1539">
        <v>224</v>
      </c>
      <c r="O1539" t="b">
        <v>1</v>
      </c>
      <c r="P1539" s="8" t="s">
        <v>8283</v>
      </c>
      <c r="Q1539" s="13" t="str">
        <f t="shared" ref="Q1539:Q1602" si="172">LEFT(P1539, SEARCH("/", P1539)-1)</f>
        <v>photography</v>
      </c>
      <c r="R1539" s="13" t="str">
        <f t="shared" si="171"/>
        <v>photobooks</v>
      </c>
      <c r="S1539" s="6">
        <f t="shared" si="168"/>
        <v>0.5558643690939411</v>
      </c>
      <c r="T1539" s="10">
        <f t="shared" si="169"/>
        <v>96.375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1">
        <f t="shared" si="166"/>
        <v>42026.57372685185</v>
      </c>
      <c r="L1540" s="11">
        <f t="shared" si="167"/>
        <v>41981.57372685185</v>
      </c>
      <c r="M1540" t="b">
        <v>1</v>
      </c>
      <c r="N1540">
        <v>46</v>
      </c>
      <c r="O1540" t="b">
        <v>1</v>
      </c>
      <c r="P1540" s="8" t="s">
        <v>8283</v>
      </c>
      <c r="Q1540" s="13" t="str">
        <f t="shared" si="172"/>
        <v>photography</v>
      </c>
      <c r="R1540" s="13" t="str">
        <f t="shared" si="171"/>
        <v>photobooks</v>
      </c>
      <c r="S1540" s="6">
        <f t="shared" si="168"/>
        <v>0.97438752783964366</v>
      </c>
      <c r="T1540" s="10">
        <f t="shared" si="169"/>
        <v>156.17391304347825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1">
        <f t="shared" si="166"/>
        <v>42738.710868055554</v>
      </c>
      <c r="L1541" s="11">
        <f t="shared" si="167"/>
        <v>42705.710868055554</v>
      </c>
      <c r="M1541" t="b">
        <v>0</v>
      </c>
      <c r="N1541">
        <v>284</v>
      </c>
      <c r="O1541" t="b">
        <v>1</v>
      </c>
      <c r="P1541" s="8" t="s">
        <v>8283</v>
      </c>
      <c r="Q1541" s="13" t="str">
        <f t="shared" si="172"/>
        <v>photography</v>
      </c>
      <c r="R1541" s="13" t="str">
        <f t="shared" si="171"/>
        <v>photobooks</v>
      </c>
      <c r="S1541" s="6">
        <f t="shared" si="168"/>
        <v>0.73536927671284047</v>
      </c>
      <c r="T1541" s="10">
        <f t="shared" si="169"/>
        <v>95.764859154929582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1">
        <f t="shared" si="166"/>
        <v>41968.843749999993</v>
      </c>
      <c r="L1542" s="11">
        <f t="shared" si="167"/>
        <v>41938.798796296294</v>
      </c>
      <c r="M1542" t="b">
        <v>1</v>
      </c>
      <c r="N1542">
        <v>98</v>
      </c>
      <c r="O1542" t="b">
        <v>1</v>
      </c>
      <c r="P1542" s="8" t="s">
        <v>8283</v>
      </c>
      <c r="Q1542" s="13" t="str">
        <f t="shared" si="172"/>
        <v>photography</v>
      </c>
      <c r="R1542" s="13" t="str">
        <f t="shared" si="171"/>
        <v>photobooks</v>
      </c>
      <c r="S1542" s="6">
        <f t="shared" si="168"/>
        <v>0.84841628959276016</v>
      </c>
      <c r="T1542" s="10">
        <f t="shared" si="169"/>
        <v>180.40816326530611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1">
        <f t="shared" si="166"/>
        <v>42004.503912037035</v>
      </c>
      <c r="L1543" s="11">
        <f t="shared" si="167"/>
        <v>41974.503912037035</v>
      </c>
      <c r="M1543" t="b">
        <v>0</v>
      </c>
      <c r="N1543">
        <v>2</v>
      </c>
      <c r="O1543" t="b">
        <v>0</v>
      </c>
      <c r="P1543" s="8" t="s">
        <v>8287</v>
      </c>
      <c r="Q1543" s="13" t="str">
        <f t="shared" si="172"/>
        <v>photography</v>
      </c>
      <c r="R1543" s="13" t="str">
        <f t="shared" ref="R1543:R1562" si="173">RIGHT(P1543,6)</f>
        <v>nature</v>
      </c>
      <c r="S1543" s="6">
        <f t="shared" si="168"/>
        <v>3000</v>
      </c>
      <c r="T1543" s="10">
        <f t="shared" si="169"/>
        <v>3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1">
        <f t="shared" si="166"/>
        <v>42185.788194444445</v>
      </c>
      <c r="L1544" s="11">
        <f t="shared" si="167"/>
        <v>42170.788194444445</v>
      </c>
      <c r="M1544" t="b">
        <v>0</v>
      </c>
      <c r="N1544">
        <v>1</v>
      </c>
      <c r="O1544" t="b">
        <v>0</v>
      </c>
      <c r="P1544" s="8" t="s">
        <v>8287</v>
      </c>
      <c r="Q1544" s="13" t="str">
        <f t="shared" si="172"/>
        <v>photography</v>
      </c>
      <c r="R1544" s="13" t="str">
        <f t="shared" si="173"/>
        <v>nature</v>
      </c>
      <c r="S1544" s="6">
        <f t="shared" si="168"/>
        <v>25</v>
      </c>
      <c r="T1544" s="10">
        <f t="shared" si="169"/>
        <v>20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1">
        <f t="shared" si="166"/>
        <v>41965.342986111107</v>
      </c>
      <c r="L1545" s="11">
        <f t="shared" si="167"/>
        <v>41935.301319444443</v>
      </c>
      <c r="M1545" t="b">
        <v>0</v>
      </c>
      <c r="N1545">
        <v>1</v>
      </c>
      <c r="O1545" t="b">
        <v>0</v>
      </c>
      <c r="P1545" s="8" t="s">
        <v>8287</v>
      </c>
      <c r="Q1545" s="13" t="str">
        <f t="shared" si="172"/>
        <v>photography</v>
      </c>
      <c r="R1545" s="13" t="str">
        <f t="shared" si="173"/>
        <v>nature</v>
      </c>
      <c r="S1545" s="6">
        <f t="shared" si="168"/>
        <v>225</v>
      </c>
      <c r="T1545" s="10">
        <f t="shared" si="169"/>
        <v>10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1">
        <f t="shared" ref="K1546:K1609" si="174">(I1546/86400)+25569+(-5/24)</f>
        <v>42094.804166666661</v>
      </c>
      <c r="L1546" s="11">
        <f t="shared" ref="L1546:L1609" si="175">(J1546/86400)+25569+(-5/24)</f>
        <v>42052.842870370368</v>
      </c>
      <c r="M1546" t="b">
        <v>0</v>
      </c>
      <c r="N1546">
        <v>0</v>
      </c>
      <c r="O1546" t="b">
        <v>0</v>
      </c>
      <c r="P1546" s="8" t="s">
        <v>8287</v>
      </c>
      <c r="Q1546" s="13" t="str">
        <f t="shared" si="172"/>
        <v>photography</v>
      </c>
      <c r="R1546" s="13" t="str">
        <f t="shared" si="173"/>
        <v>nature</v>
      </c>
      <c r="S1546" s="6" t="str">
        <f t="shared" ref="S1546:S1609" si="176">IFERROR(D1546/E1546,"N/A")</f>
        <v>N/A</v>
      </c>
      <c r="T1546" s="10" t="str">
        <f t="shared" ref="T1546:T1609" si="177">IFERROR(E1546/N1546,"N/A")</f>
        <v>N/A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1">
        <f t="shared" si="174"/>
        <v>42065.677777777775</v>
      </c>
      <c r="L1547" s="11">
        <f t="shared" si="175"/>
        <v>42031.676319444443</v>
      </c>
      <c r="M1547" t="b">
        <v>0</v>
      </c>
      <c r="N1547">
        <v>1</v>
      </c>
      <c r="O1547" t="b">
        <v>0</v>
      </c>
      <c r="P1547" s="8" t="s">
        <v>8287</v>
      </c>
      <c r="Q1547" s="13" t="str">
        <f t="shared" si="172"/>
        <v>photography</v>
      </c>
      <c r="R1547" s="13" t="str">
        <f t="shared" si="173"/>
        <v>nature</v>
      </c>
      <c r="S1547" s="6">
        <f t="shared" si="176"/>
        <v>3000</v>
      </c>
      <c r="T1547" s="10">
        <f t="shared" si="177"/>
        <v>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1">
        <f t="shared" si="174"/>
        <v>41899.004618055551</v>
      </c>
      <c r="L1548" s="11">
        <f t="shared" si="175"/>
        <v>41839.004618055551</v>
      </c>
      <c r="M1548" t="b">
        <v>0</v>
      </c>
      <c r="N1548">
        <v>11</v>
      </c>
      <c r="O1548" t="b">
        <v>0</v>
      </c>
      <c r="P1548" s="8" t="s">
        <v>8287</v>
      </c>
      <c r="Q1548" s="13" t="str">
        <f t="shared" si="172"/>
        <v>photography</v>
      </c>
      <c r="R1548" s="13" t="str">
        <f t="shared" si="173"/>
        <v>nature</v>
      </c>
      <c r="S1548" s="6">
        <f t="shared" si="176"/>
        <v>3.4602076124567476</v>
      </c>
      <c r="T1548" s="10">
        <f t="shared" si="177"/>
        <v>26.272727272727273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1">
        <f t="shared" si="174"/>
        <v>42789.218541666669</v>
      </c>
      <c r="L1549" s="11">
        <f t="shared" si="175"/>
        <v>42782.218541666669</v>
      </c>
      <c r="M1549" t="b">
        <v>0</v>
      </c>
      <c r="N1549">
        <v>0</v>
      </c>
      <c r="O1549" t="b">
        <v>0</v>
      </c>
      <c r="P1549" s="8" t="s">
        <v>8287</v>
      </c>
      <c r="Q1549" s="13" t="str">
        <f t="shared" si="172"/>
        <v>photography</v>
      </c>
      <c r="R1549" s="13" t="str">
        <f t="shared" si="173"/>
        <v>nature</v>
      </c>
      <c r="S1549" s="6" t="str">
        <f t="shared" si="176"/>
        <v>N/A</v>
      </c>
      <c r="T1549" s="10" t="str">
        <f t="shared" si="177"/>
        <v>N/A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1">
        <f t="shared" si="174"/>
        <v>42316.715509259258</v>
      </c>
      <c r="L1550" s="11">
        <f t="shared" si="175"/>
        <v>42286.673842592594</v>
      </c>
      <c r="M1550" t="b">
        <v>0</v>
      </c>
      <c r="N1550">
        <v>1</v>
      </c>
      <c r="O1550" t="b">
        <v>0</v>
      </c>
      <c r="P1550" s="8" t="s">
        <v>8287</v>
      </c>
      <c r="Q1550" s="13" t="str">
        <f t="shared" si="172"/>
        <v>photography</v>
      </c>
      <c r="R1550" s="13" t="str">
        <f t="shared" si="173"/>
        <v>nature</v>
      </c>
      <c r="S1550" s="6">
        <f t="shared" si="176"/>
        <v>11.666666666666666</v>
      </c>
      <c r="T1550" s="10">
        <f t="shared" si="177"/>
        <v>60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1">
        <f t="shared" si="174"/>
        <v>42310.96943287037</v>
      </c>
      <c r="L1551" s="11">
        <f t="shared" si="175"/>
        <v>42280.927766203698</v>
      </c>
      <c r="M1551" t="b">
        <v>0</v>
      </c>
      <c r="N1551">
        <v>6</v>
      </c>
      <c r="O1551" t="b">
        <v>0</v>
      </c>
      <c r="P1551" s="8" t="s">
        <v>8287</v>
      </c>
      <c r="Q1551" s="13" t="str">
        <f t="shared" si="172"/>
        <v>photography</v>
      </c>
      <c r="R1551" s="13" t="str">
        <f t="shared" si="173"/>
        <v>nature</v>
      </c>
      <c r="S1551" s="6">
        <f t="shared" si="176"/>
        <v>2.9411764705882355</v>
      </c>
      <c r="T1551" s="10">
        <f t="shared" si="177"/>
        <v>28.333333333333332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1">
        <f t="shared" si="174"/>
        <v>42502.24113425926</v>
      </c>
      <c r="L1552" s="11">
        <f t="shared" si="175"/>
        <v>42472.24113425926</v>
      </c>
      <c r="M1552" t="b">
        <v>0</v>
      </c>
      <c r="N1552">
        <v>7</v>
      </c>
      <c r="O1552" t="b">
        <v>0</v>
      </c>
      <c r="P1552" s="8" t="s">
        <v>8287</v>
      </c>
      <c r="Q1552" s="13" t="str">
        <f t="shared" si="172"/>
        <v>photography</v>
      </c>
      <c r="R1552" s="13" t="str">
        <f t="shared" si="173"/>
        <v>nature</v>
      </c>
      <c r="S1552" s="6">
        <f t="shared" si="176"/>
        <v>7.4257425742574261</v>
      </c>
      <c r="T1552" s="10">
        <f t="shared" si="177"/>
        <v>14.428571428571429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1">
        <f t="shared" si="174"/>
        <v>42151.616192129623</v>
      </c>
      <c r="L1553" s="11">
        <f t="shared" si="175"/>
        <v>42121.616192129623</v>
      </c>
      <c r="M1553" t="b">
        <v>0</v>
      </c>
      <c r="N1553">
        <v>0</v>
      </c>
      <c r="O1553" t="b">
        <v>0</v>
      </c>
      <c r="P1553" s="8" t="s">
        <v>8287</v>
      </c>
      <c r="Q1553" s="13" t="str">
        <f t="shared" si="172"/>
        <v>photography</v>
      </c>
      <c r="R1553" s="13" t="str">
        <f t="shared" si="173"/>
        <v>nature</v>
      </c>
      <c r="S1553" s="6" t="str">
        <f t="shared" si="176"/>
        <v>N/A</v>
      </c>
      <c r="T1553" s="10" t="str">
        <f t="shared" si="177"/>
        <v>N/A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1">
        <f t="shared" si="174"/>
        <v>41912.957638888889</v>
      </c>
      <c r="L1554" s="11">
        <f t="shared" si="175"/>
        <v>41892.480416666665</v>
      </c>
      <c r="M1554" t="b">
        <v>0</v>
      </c>
      <c r="N1554">
        <v>16</v>
      </c>
      <c r="O1554" t="b">
        <v>0</v>
      </c>
      <c r="P1554" s="8" t="s">
        <v>8287</v>
      </c>
      <c r="Q1554" s="13" t="str">
        <f t="shared" si="172"/>
        <v>photography</v>
      </c>
      <c r="R1554" s="13" t="str">
        <f t="shared" si="173"/>
        <v>nature</v>
      </c>
      <c r="S1554" s="6">
        <f t="shared" si="176"/>
        <v>2.0330969267139478</v>
      </c>
      <c r="T1554" s="10">
        <f t="shared" si="177"/>
        <v>132.1875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1">
        <f t="shared" si="174"/>
        <v>42249.074618055551</v>
      </c>
      <c r="L1555" s="11">
        <f t="shared" si="175"/>
        <v>42219.074618055551</v>
      </c>
      <c r="M1555" t="b">
        <v>0</v>
      </c>
      <c r="N1555">
        <v>0</v>
      </c>
      <c r="O1555" t="b">
        <v>0</v>
      </c>
      <c r="P1555" s="8" t="s">
        <v>8287</v>
      </c>
      <c r="Q1555" s="13" t="str">
        <f t="shared" si="172"/>
        <v>photography</v>
      </c>
      <c r="R1555" s="13" t="str">
        <f t="shared" si="173"/>
        <v>nature</v>
      </c>
      <c r="S1555" s="6" t="str">
        <f t="shared" si="176"/>
        <v>N/A</v>
      </c>
      <c r="T1555" s="10" t="str">
        <f t="shared" si="177"/>
        <v>N/A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1">
        <f t="shared" si="174"/>
        <v>42218.043865740743</v>
      </c>
      <c r="L1556" s="11">
        <f t="shared" si="175"/>
        <v>42188.043865740743</v>
      </c>
      <c r="M1556" t="b">
        <v>0</v>
      </c>
      <c r="N1556">
        <v>0</v>
      </c>
      <c r="O1556" t="b">
        <v>0</v>
      </c>
      <c r="P1556" s="8" t="s">
        <v>8287</v>
      </c>
      <c r="Q1556" s="13" t="str">
        <f t="shared" si="172"/>
        <v>photography</v>
      </c>
      <c r="R1556" s="13" t="str">
        <f t="shared" si="173"/>
        <v>nature</v>
      </c>
      <c r="S1556" s="6" t="str">
        <f t="shared" si="176"/>
        <v>N/A</v>
      </c>
      <c r="T1556" s="10" t="str">
        <f t="shared" si="177"/>
        <v>N/A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1">
        <f t="shared" si="174"/>
        <v>42264.499999999993</v>
      </c>
      <c r="L1557" s="11">
        <f t="shared" si="175"/>
        <v>42241.405462962961</v>
      </c>
      <c r="M1557" t="b">
        <v>0</v>
      </c>
      <c r="N1557">
        <v>0</v>
      </c>
      <c r="O1557" t="b">
        <v>0</v>
      </c>
      <c r="P1557" s="8" t="s">
        <v>8287</v>
      </c>
      <c r="Q1557" s="13" t="str">
        <f t="shared" si="172"/>
        <v>photography</v>
      </c>
      <c r="R1557" s="13" t="str">
        <f t="shared" si="173"/>
        <v>nature</v>
      </c>
      <c r="S1557" s="6" t="str">
        <f t="shared" si="176"/>
        <v>N/A</v>
      </c>
      <c r="T1557" s="10" t="str">
        <f t="shared" si="177"/>
        <v>N/A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1">
        <f t="shared" si="174"/>
        <v>42554.944722222215</v>
      </c>
      <c r="L1558" s="11">
        <f t="shared" si="175"/>
        <v>42524.944722222215</v>
      </c>
      <c r="M1558" t="b">
        <v>0</v>
      </c>
      <c r="N1558">
        <v>12</v>
      </c>
      <c r="O1558" t="b">
        <v>0</v>
      </c>
      <c r="P1558" s="8" t="s">
        <v>8287</v>
      </c>
      <c r="Q1558" s="13" t="str">
        <f t="shared" si="172"/>
        <v>photography</v>
      </c>
      <c r="R1558" s="13" t="str">
        <f t="shared" si="173"/>
        <v>nature</v>
      </c>
      <c r="S1558" s="6">
        <f t="shared" si="176"/>
        <v>2.2156573116691285</v>
      </c>
      <c r="T1558" s="10">
        <f t="shared" si="177"/>
        <v>56.416666666666664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1">
        <f t="shared" si="174"/>
        <v>41902.444826388884</v>
      </c>
      <c r="L1559" s="11">
        <f t="shared" si="175"/>
        <v>41871.444826388884</v>
      </c>
      <c r="M1559" t="b">
        <v>0</v>
      </c>
      <c r="N1559">
        <v>1</v>
      </c>
      <c r="O1559" t="b">
        <v>0</v>
      </c>
      <c r="P1559" s="8" t="s">
        <v>8287</v>
      </c>
      <c r="Q1559" s="13" t="str">
        <f t="shared" si="172"/>
        <v>photography</v>
      </c>
      <c r="R1559" s="13" t="str">
        <f t="shared" si="173"/>
        <v>nature</v>
      </c>
      <c r="S1559" s="6">
        <f t="shared" si="176"/>
        <v>25</v>
      </c>
      <c r="T1559" s="10">
        <f t="shared" si="177"/>
        <v>100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1">
        <f t="shared" si="174"/>
        <v>42244.299999999996</v>
      </c>
      <c r="L1560" s="11">
        <f t="shared" si="175"/>
        <v>42185.189340277771</v>
      </c>
      <c r="M1560" t="b">
        <v>0</v>
      </c>
      <c r="N1560">
        <v>3</v>
      </c>
      <c r="O1560" t="b">
        <v>0</v>
      </c>
      <c r="P1560" s="8" t="s">
        <v>8287</v>
      </c>
      <c r="Q1560" s="13" t="str">
        <f t="shared" si="172"/>
        <v>photography</v>
      </c>
      <c r="R1560" s="13" t="str">
        <f t="shared" si="173"/>
        <v>nature</v>
      </c>
      <c r="S1560" s="6">
        <f t="shared" si="176"/>
        <v>21.428571428571427</v>
      </c>
      <c r="T1560" s="10">
        <f t="shared" si="177"/>
        <v>11.666666666666666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1">
        <f t="shared" si="174"/>
        <v>42122.844895833332</v>
      </c>
      <c r="L1561" s="11">
        <f t="shared" si="175"/>
        <v>42107.844895833332</v>
      </c>
      <c r="M1561" t="b">
        <v>0</v>
      </c>
      <c r="N1561">
        <v>1</v>
      </c>
      <c r="O1561" t="b">
        <v>0</v>
      </c>
      <c r="P1561" s="8" t="s">
        <v>8287</v>
      </c>
      <c r="Q1561" s="13" t="str">
        <f t="shared" si="172"/>
        <v>photography</v>
      </c>
      <c r="R1561" s="13" t="str">
        <f t="shared" si="173"/>
        <v>nature</v>
      </c>
      <c r="S1561" s="6">
        <f t="shared" si="176"/>
        <v>300</v>
      </c>
      <c r="T1561" s="10">
        <f t="shared" si="177"/>
        <v>50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1">
        <f t="shared" si="174"/>
        <v>41955.854085648149</v>
      </c>
      <c r="L1562" s="11">
        <f t="shared" si="175"/>
        <v>41935.812418981477</v>
      </c>
      <c r="M1562" t="b">
        <v>0</v>
      </c>
      <c r="N1562">
        <v>4</v>
      </c>
      <c r="O1562" t="b">
        <v>0</v>
      </c>
      <c r="P1562" s="8" t="s">
        <v>8287</v>
      </c>
      <c r="Q1562" s="13" t="str">
        <f t="shared" si="172"/>
        <v>photography</v>
      </c>
      <c r="R1562" s="13" t="str">
        <f t="shared" si="173"/>
        <v>nature</v>
      </c>
      <c r="S1562" s="6">
        <f t="shared" si="176"/>
        <v>26.595744680851062</v>
      </c>
      <c r="T1562" s="10">
        <f t="shared" si="177"/>
        <v>23.5</v>
      </c>
    </row>
    <row r="1563" spans="1:20" ht="43.2" x14ac:dyDescent="0.3">
      <c r="A1563">
        <v>1821</v>
      </c>
      <c r="B1563" s="3" t="s">
        <v>1822</v>
      </c>
      <c r="C1563" s="3" t="s">
        <v>5931</v>
      </c>
      <c r="D1563">
        <v>2500</v>
      </c>
      <c r="E1563">
        <v>3372.25</v>
      </c>
      <c r="F1563" t="s">
        <v>8219</v>
      </c>
      <c r="G1563" t="s">
        <v>8224</v>
      </c>
      <c r="H1563" t="s">
        <v>8246</v>
      </c>
      <c r="I1563">
        <v>1330760367</v>
      </c>
      <c r="J1563">
        <v>1326872367</v>
      </c>
      <c r="K1563" s="11">
        <f t="shared" si="174"/>
        <v>40971.110729166663</v>
      </c>
      <c r="L1563" s="11">
        <f t="shared" si="175"/>
        <v>40926.110729166663</v>
      </c>
      <c r="M1563" t="b">
        <v>0</v>
      </c>
      <c r="N1563">
        <v>57</v>
      </c>
      <c r="O1563" t="b">
        <v>1</v>
      </c>
      <c r="P1563" s="8" t="s">
        <v>8274</v>
      </c>
      <c r="Q1563" s="13" t="str">
        <f t="shared" si="172"/>
        <v>music</v>
      </c>
      <c r="R1563" s="13" t="str">
        <f>RIGHT(P1563,4)</f>
        <v>rock</v>
      </c>
      <c r="S1563" s="6">
        <f t="shared" si="176"/>
        <v>0.74134479946623177</v>
      </c>
      <c r="T1563" s="10">
        <f t="shared" si="177"/>
        <v>59.162280701754383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1">
        <f t="shared" si="174"/>
        <v>40148.826388888883</v>
      </c>
      <c r="L1564" s="11">
        <f t="shared" si="175"/>
        <v>40079.357824074068</v>
      </c>
      <c r="M1564" t="b">
        <v>0</v>
      </c>
      <c r="N1564">
        <v>0</v>
      </c>
      <c r="O1564" t="b">
        <v>0</v>
      </c>
      <c r="P1564" s="8" t="s">
        <v>8288</v>
      </c>
      <c r="Q1564" s="13" t="str">
        <f t="shared" si="172"/>
        <v>publishing</v>
      </c>
      <c r="R1564" s="13" t="str">
        <f t="shared" ref="R1564:R1582" si="178">RIGHT(P1564,9)</f>
        <v>art books</v>
      </c>
      <c r="S1564" s="6" t="str">
        <f t="shared" si="176"/>
        <v>N/A</v>
      </c>
      <c r="T1564" s="10" t="str">
        <f t="shared" si="177"/>
        <v>N/A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1">
        <f t="shared" si="174"/>
        <v>41712.492488425924</v>
      </c>
      <c r="L1565" s="11">
        <f t="shared" si="175"/>
        <v>41652.534155092588</v>
      </c>
      <c r="M1565" t="b">
        <v>0</v>
      </c>
      <c r="N1565">
        <v>2</v>
      </c>
      <c r="O1565" t="b">
        <v>0</v>
      </c>
      <c r="P1565" s="8" t="s">
        <v>8288</v>
      </c>
      <c r="Q1565" s="13" t="str">
        <f t="shared" si="172"/>
        <v>publishing</v>
      </c>
      <c r="R1565" s="13" t="str">
        <f t="shared" si="178"/>
        <v>art books</v>
      </c>
      <c r="S1565" s="6">
        <f t="shared" si="176"/>
        <v>70.588235294117652</v>
      </c>
      <c r="T1565" s="10">
        <f t="shared" si="177"/>
        <v>42.5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1">
        <f t="shared" si="174"/>
        <v>42152.628472222219</v>
      </c>
      <c r="L1566" s="11">
        <f t="shared" si="175"/>
        <v>42121.158668981479</v>
      </c>
      <c r="M1566" t="b">
        <v>0</v>
      </c>
      <c r="N1566">
        <v>1</v>
      </c>
      <c r="O1566" t="b">
        <v>0</v>
      </c>
      <c r="P1566" s="8" t="s">
        <v>8288</v>
      </c>
      <c r="Q1566" s="13" t="str">
        <f t="shared" si="172"/>
        <v>publishing</v>
      </c>
      <c r="R1566" s="13" t="str">
        <f t="shared" si="178"/>
        <v>art books</v>
      </c>
      <c r="S1566" s="6">
        <f t="shared" si="176"/>
        <v>1000</v>
      </c>
      <c r="T1566" s="10">
        <f t="shared" si="177"/>
        <v>10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1">
        <f t="shared" si="174"/>
        <v>40702.521539351852</v>
      </c>
      <c r="L1567" s="11">
        <f t="shared" si="175"/>
        <v>40672.521539351852</v>
      </c>
      <c r="M1567" t="b">
        <v>0</v>
      </c>
      <c r="N1567">
        <v>1</v>
      </c>
      <c r="O1567" t="b">
        <v>0</v>
      </c>
      <c r="P1567" s="8" t="s">
        <v>8288</v>
      </c>
      <c r="Q1567" s="13" t="str">
        <f t="shared" si="172"/>
        <v>publishing</v>
      </c>
      <c r="R1567" s="13" t="str">
        <f t="shared" si="178"/>
        <v>art books</v>
      </c>
      <c r="S1567" s="6">
        <f t="shared" si="176"/>
        <v>40</v>
      </c>
      <c r="T1567" s="10">
        <f t="shared" si="177"/>
        <v>100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1">
        <f t="shared" si="174"/>
        <v>42578.708333333336</v>
      </c>
      <c r="L1568" s="11">
        <f t="shared" si="175"/>
        <v>42549.708379629628</v>
      </c>
      <c r="M1568" t="b">
        <v>0</v>
      </c>
      <c r="N1568">
        <v>59</v>
      </c>
      <c r="O1568" t="b">
        <v>0</v>
      </c>
      <c r="P1568" s="8" t="s">
        <v>8288</v>
      </c>
      <c r="Q1568" s="13" t="str">
        <f t="shared" si="172"/>
        <v>publishing</v>
      </c>
      <c r="R1568" s="13" t="str">
        <f t="shared" si="178"/>
        <v>art books</v>
      </c>
      <c r="S1568" s="6">
        <f t="shared" si="176"/>
        <v>4.7058823529411766</v>
      </c>
      <c r="T1568" s="10">
        <f t="shared" si="177"/>
        <v>108.05084745762711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1">
        <f t="shared" si="174"/>
        <v>41686.791666666664</v>
      </c>
      <c r="L1569" s="11">
        <f t="shared" si="175"/>
        <v>41671.728530092594</v>
      </c>
      <c r="M1569" t="b">
        <v>0</v>
      </c>
      <c r="N1569">
        <v>13</v>
      </c>
      <c r="O1569" t="b">
        <v>0</v>
      </c>
      <c r="P1569" s="8" t="s">
        <v>8288</v>
      </c>
      <c r="Q1569" s="13" t="str">
        <f t="shared" si="172"/>
        <v>publishing</v>
      </c>
      <c r="R1569" s="13" t="str">
        <f t="shared" si="178"/>
        <v>art books</v>
      </c>
      <c r="S1569" s="6">
        <f t="shared" si="176"/>
        <v>24.285714285714285</v>
      </c>
      <c r="T1569" s="10">
        <f t="shared" si="177"/>
        <v>26.923076923076923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1">
        <f t="shared" si="174"/>
        <v>41996.853993055549</v>
      </c>
      <c r="L1570" s="11">
        <f t="shared" si="175"/>
        <v>41961.853993055549</v>
      </c>
      <c r="M1570" t="b">
        <v>0</v>
      </c>
      <c r="N1570">
        <v>22</v>
      </c>
      <c r="O1570" t="b">
        <v>0</v>
      </c>
      <c r="P1570" s="8" t="s">
        <v>8288</v>
      </c>
      <c r="Q1570" s="13" t="str">
        <f t="shared" si="172"/>
        <v>publishing</v>
      </c>
      <c r="R1570" s="13" t="str">
        <f t="shared" si="178"/>
        <v>art books</v>
      </c>
      <c r="S1570" s="6">
        <f t="shared" si="176"/>
        <v>7.3313782991202343</v>
      </c>
      <c r="T1570" s="10">
        <f t="shared" si="177"/>
        <v>155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1">
        <f t="shared" si="174"/>
        <v>41419.471226851849</v>
      </c>
      <c r="L1571" s="11">
        <f t="shared" si="175"/>
        <v>41389.471226851849</v>
      </c>
      <c r="M1571" t="b">
        <v>0</v>
      </c>
      <c r="N1571">
        <v>0</v>
      </c>
      <c r="O1571" t="b">
        <v>0</v>
      </c>
      <c r="P1571" s="8" t="s">
        <v>8288</v>
      </c>
      <c r="Q1571" s="13" t="str">
        <f t="shared" si="172"/>
        <v>publishing</v>
      </c>
      <c r="R1571" s="13" t="str">
        <f t="shared" si="178"/>
        <v>art books</v>
      </c>
      <c r="S1571" s="6" t="str">
        <f t="shared" si="176"/>
        <v>N/A</v>
      </c>
      <c r="T1571" s="10" t="str">
        <f t="shared" si="177"/>
        <v>N/A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1">
        <f t="shared" si="174"/>
        <v>42468.56344907407</v>
      </c>
      <c r="L1572" s="11">
        <f t="shared" si="175"/>
        <v>42438.605115740742</v>
      </c>
      <c r="M1572" t="b">
        <v>0</v>
      </c>
      <c r="N1572">
        <v>52</v>
      </c>
      <c r="O1572" t="b">
        <v>0</v>
      </c>
      <c r="P1572" s="8" t="s">
        <v>8288</v>
      </c>
      <c r="Q1572" s="13" t="str">
        <f t="shared" si="172"/>
        <v>publishing</v>
      </c>
      <c r="R1572" s="13" t="str">
        <f t="shared" si="178"/>
        <v>art books</v>
      </c>
      <c r="S1572" s="6">
        <f t="shared" si="176"/>
        <v>2.4154589371980677</v>
      </c>
      <c r="T1572" s="10">
        <f t="shared" si="177"/>
        <v>47.769230769230766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1">
        <f t="shared" si="174"/>
        <v>42174.56114583333</v>
      </c>
      <c r="L1573" s="11">
        <f t="shared" si="175"/>
        <v>42144.56114583333</v>
      </c>
      <c r="M1573" t="b">
        <v>0</v>
      </c>
      <c r="N1573">
        <v>4</v>
      </c>
      <c r="O1573" t="b">
        <v>0</v>
      </c>
      <c r="P1573" s="8" t="s">
        <v>8288</v>
      </c>
      <c r="Q1573" s="13" t="str">
        <f t="shared" si="172"/>
        <v>publishing</v>
      </c>
      <c r="R1573" s="13" t="str">
        <f t="shared" si="178"/>
        <v>art books</v>
      </c>
      <c r="S1573" s="6">
        <f t="shared" si="176"/>
        <v>151.25</v>
      </c>
      <c r="T1573" s="10">
        <f t="shared" si="177"/>
        <v>20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1">
        <f t="shared" si="174"/>
        <v>42428.790972222218</v>
      </c>
      <c r="L1574" s="11">
        <f t="shared" si="175"/>
        <v>42403.824756944443</v>
      </c>
      <c r="M1574" t="b">
        <v>0</v>
      </c>
      <c r="N1574">
        <v>3</v>
      </c>
      <c r="O1574" t="b">
        <v>0</v>
      </c>
      <c r="P1574" s="8" t="s">
        <v>8288</v>
      </c>
      <c r="Q1574" s="13" t="str">
        <f t="shared" si="172"/>
        <v>publishing</v>
      </c>
      <c r="R1574" s="13" t="str">
        <f t="shared" si="178"/>
        <v>art books</v>
      </c>
      <c r="S1574" s="6">
        <f t="shared" si="176"/>
        <v>20</v>
      </c>
      <c r="T1574" s="10">
        <f t="shared" si="177"/>
        <v>41.666666666666664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1">
        <f t="shared" si="174"/>
        <v>42825.957638888889</v>
      </c>
      <c r="L1575" s="11">
        <f t="shared" si="175"/>
        <v>42785.791689814818</v>
      </c>
      <c r="M1575" t="b">
        <v>0</v>
      </c>
      <c r="N1575">
        <v>3</v>
      </c>
      <c r="O1575" t="b">
        <v>0</v>
      </c>
      <c r="P1575" s="8" t="s">
        <v>8288</v>
      </c>
      <c r="Q1575" s="13" t="str">
        <f t="shared" si="172"/>
        <v>publishing</v>
      </c>
      <c r="R1575" s="13" t="str">
        <f t="shared" si="178"/>
        <v>art books</v>
      </c>
      <c r="S1575" s="6">
        <f t="shared" si="176"/>
        <v>40.358744394618832</v>
      </c>
      <c r="T1575" s="10">
        <f t="shared" si="177"/>
        <v>74.333333333333329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1">
        <f t="shared" si="174"/>
        <v>42052.719085648147</v>
      </c>
      <c r="L1576" s="11">
        <f t="shared" si="175"/>
        <v>42017.719085648147</v>
      </c>
      <c r="M1576" t="b">
        <v>0</v>
      </c>
      <c r="N1576">
        <v>6</v>
      </c>
      <c r="O1576" t="b">
        <v>0</v>
      </c>
      <c r="P1576" s="8" t="s">
        <v>8288</v>
      </c>
      <c r="Q1576" s="13" t="str">
        <f t="shared" si="172"/>
        <v>publishing</v>
      </c>
      <c r="R1576" s="13" t="str">
        <f t="shared" si="178"/>
        <v>art books</v>
      </c>
      <c r="S1576" s="6">
        <f t="shared" si="176"/>
        <v>19.762845849802371</v>
      </c>
      <c r="T1576" s="10">
        <f t="shared" si="177"/>
        <v>84.333333333333329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1">
        <f t="shared" si="174"/>
        <v>41829.315925925919</v>
      </c>
      <c r="L1577" s="11">
        <f t="shared" si="175"/>
        <v>41799.315925925919</v>
      </c>
      <c r="M1577" t="b">
        <v>0</v>
      </c>
      <c r="N1577">
        <v>35</v>
      </c>
      <c r="O1577" t="b">
        <v>0</v>
      </c>
      <c r="P1577" s="8" t="s">
        <v>8288</v>
      </c>
      <c r="Q1577" s="13" t="str">
        <f t="shared" si="172"/>
        <v>publishing</v>
      </c>
      <c r="R1577" s="13" t="str">
        <f t="shared" si="178"/>
        <v>art books</v>
      </c>
      <c r="S1577" s="6">
        <f t="shared" si="176"/>
        <v>4.3649061545176782</v>
      </c>
      <c r="T1577" s="10">
        <f t="shared" si="177"/>
        <v>65.457142857142856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1">
        <f t="shared" si="174"/>
        <v>42185.670925925922</v>
      </c>
      <c r="L1578" s="11">
        <f t="shared" si="175"/>
        <v>42140.670925925922</v>
      </c>
      <c r="M1578" t="b">
        <v>0</v>
      </c>
      <c r="N1578">
        <v>10</v>
      </c>
      <c r="O1578" t="b">
        <v>0</v>
      </c>
      <c r="P1578" s="8" t="s">
        <v>8288</v>
      </c>
      <c r="Q1578" s="13" t="str">
        <f t="shared" si="172"/>
        <v>publishing</v>
      </c>
      <c r="R1578" s="13" t="str">
        <f t="shared" si="178"/>
        <v>art books</v>
      </c>
      <c r="S1578" s="6">
        <f t="shared" si="176"/>
        <v>7.6923076923076925</v>
      </c>
      <c r="T1578" s="10">
        <f t="shared" si="177"/>
        <v>65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1">
        <f t="shared" si="174"/>
        <v>41114.639444444438</v>
      </c>
      <c r="L1579" s="11">
        <f t="shared" si="175"/>
        <v>41054.639444444438</v>
      </c>
      <c r="M1579" t="b">
        <v>0</v>
      </c>
      <c r="N1579">
        <v>2</v>
      </c>
      <c r="O1579" t="b">
        <v>0</v>
      </c>
      <c r="P1579" s="8" t="s">
        <v>8288</v>
      </c>
      <c r="Q1579" s="13" t="str">
        <f t="shared" si="172"/>
        <v>publishing</v>
      </c>
      <c r="R1579" s="13" t="str">
        <f t="shared" si="178"/>
        <v>art books</v>
      </c>
      <c r="S1579" s="6">
        <f t="shared" si="176"/>
        <v>181.81818181818181</v>
      </c>
      <c r="T1579" s="10">
        <f t="shared" si="177"/>
        <v>27.5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1">
        <f t="shared" si="174"/>
        <v>40422.875</v>
      </c>
      <c r="L1580" s="11">
        <f t="shared" si="175"/>
        <v>40398.857534722221</v>
      </c>
      <c r="M1580" t="b">
        <v>0</v>
      </c>
      <c r="N1580">
        <v>4</v>
      </c>
      <c r="O1580" t="b">
        <v>0</v>
      </c>
      <c r="P1580" s="8" t="s">
        <v>8288</v>
      </c>
      <c r="Q1580" s="13" t="str">
        <f t="shared" si="172"/>
        <v>publishing</v>
      </c>
      <c r="R1580" s="13" t="str">
        <f t="shared" si="178"/>
        <v>art books</v>
      </c>
      <c r="S1580" s="6">
        <f t="shared" si="176"/>
        <v>9.2536585365853661</v>
      </c>
      <c r="T1580" s="10">
        <f t="shared" si="177"/>
        <v>51.25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1">
        <f t="shared" si="174"/>
        <v>41514.788090277776</v>
      </c>
      <c r="L1581" s="11">
        <f t="shared" si="175"/>
        <v>41481.788090277776</v>
      </c>
      <c r="M1581" t="b">
        <v>0</v>
      </c>
      <c r="N1581">
        <v>2</v>
      </c>
      <c r="O1581" t="b">
        <v>0</v>
      </c>
      <c r="P1581" s="8" t="s">
        <v>8288</v>
      </c>
      <c r="Q1581" s="13" t="str">
        <f t="shared" si="172"/>
        <v>publishing</v>
      </c>
      <c r="R1581" s="13" t="str">
        <f t="shared" si="178"/>
        <v>art books</v>
      </c>
      <c r="S1581" s="6">
        <f t="shared" si="176"/>
        <v>119.03571428571429</v>
      </c>
      <c r="T1581" s="10">
        <f t="shared" si="177"/>
        <v>14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1">
        <f t="shared" si="174"/>
        <v>41049.841736111106</v>
      </c>
      <c r="L1582" s="11">
        <f t="shared" si="175"/>
        <v>40989.841736111106</v>
      </c>
      <c r="M1582" t="b">
        <v>0</v>
      </c>
      <c r="N1582">
        <v>0</v>
      </c>
      <c r="O1582" t="b">
        <v>0</v>
      </c>
      <c r="P1582" s="8" t="s">
        <v>8288</v>
      </c>
      <c r="Q1582" s="13" t="str">
        <f t="shared" si="172"/>
        <v>publishing</v>
      </c>
      <c r="R1582" s="13" t="str">
        <f t="shared" si="178"/>
        <v>art books</v>
      </c>
      <c r="S1582" s="6" t="str">
        <f t="shared" si="176"/>
        <v>N/A</v>
      </c>
      <c r="T1582" s="10" t="str">
        <f t="shared" si="177"/>
        <v>N/A</v>
      </c>
    </row>
    <row r="1583" spans="1:20" ht="28.8" x14ac:dyDescent="0.3">
      <c r="A1583">
        <v>1224</v>
      </c>
      <c r="B1583" s="3" t="s">
        <v>1225</v>
      </c>
      <c r="C1583" s="3" t="s">
        <v>5334</v>
      </c>
      <c r="D1583">
        <v>15000</v>
      </c>
      <c r="E1583">
        <v>1060</v>
      </c>
      <c r="F1583" t="s">
        <v>8220</v>
      </c>
      <c r="G1583" t="s">
        <v>8224</v>
      </c>
      <c r="H1583" t="s">
        <v>8246</v>
      </c>
      <c r="I1583">
        <v>1402060302</v>
      </c>
      <c r="J1583">
        <v>1396876302</v>
      </c>
      <c r="K1583" s="11">
        <f t="shared" si="174"/>
        <v>41796.341458333329</v>
      </c>
      <c r="L1583" s="11">
        <f t="shared" si="175"/>
        <v>41736.341458333329</v>
      </c>
      <c r="M1583" t="b">
        <v>0</v>
      </c>
      <c r="N1583">
        <v>18</v>
      </c>
      <c r="O1583" t="b">
        <v>0</v>
      </c>
      <c r="P1583" s="8" t="s">
        <v>8284</v>
      </c>
      <c r="Q1583" s="13" t="str">
        <f t="shared" si="172"/>
        <v>music</v>
      </c>
      <c r="R1583" s="13" t="str">
        <f>RIGHT(P1583,11)</f>
        <v>world music</v>
      </c>
      <c r="S1583" s="6">
        <f t="shared" si="176"/>
        <v>14.150943396226415</v>
      </c>
      <c r="T1583" s="10">
        <f t="shared" si="177"/>
        <v>58.888888888888886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1">
        <f t="shared" si="174"/>
        <v>42303.680555555555</v>
      </c>
      <c r="L1584" s="11">
        <f t="shared" si="175"/>
        <v>42246.581631944442</v>
      </c>
      <c r="M1584" t="b">
        <v>0</v>
      </c>
      <c r="N1584">
        <v>3</v>
      </c>
      <c r="O1584" t="b">
        <v>0</v>
      </c>
      <c r="P1584" s="8" t="s">
        <v>8289</v>
      </c>
      <c r="Q1584" s="13" t="str">
        <f t="shared" si="172"/>
        <v>photography</v>
      </c>
      <c r="R1584" s="13" t="str">
        <f t="shared" ref="R1584:R1602" si="179">RIGHT(P1584,6)</f>
        <v>places</v>
      </c>
      <c r="S1584" s="6">
        <f t="shared" si="176"/>
        <v>10.75268817204301</v>
      </c>
      <c r="T1584" s="10">
        <f t="shared" si="177"/>
        <v>31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1">
        <f t="shared" si="174"/>
        <v>41907.696655092594</v>
      </c>
      <c r="L1585" s="11">
        <f t="shared" si="175"/>
        <v>41877.696655092594</v>
      </c>
      <c r="M1585" t="b">
        <v>0</v>
      </c>
      <c r="N1585">
        <v>1</v>
      </c>
      <c r="O1585" t="b">
        <v>0</v>
      </c>
      <c r="P1585" s="8" t="s">
        <v>8289</v>
      </c>
      <c r="Q1585" s="13" t="str">
        <f t="shared" si="172"/>
        <v>photography</v>
      </c>
      <c r="R1585" s="13" t="str">
        <f t="shared" si="179"/>
        <v>places</v>
      </c>
      <c r="S1585" s="6">
        <f t="shared" si="176"/>
        <v>1333.3333333333333</v>
      </c>
      <c r="T1585" s="10">
        <f t="shared" si="177"/>
        <v>15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1">
        <f t="shared" si="174"/>
        <v>41789.440983796296</v>
      </c>
      <c r="L1586" s="11">
        <f t="shared" si="175"/>
        <v>41779.440983796296</v>
      </c>
      <c r="M1586" t="b">
        <v>0</v>
      </c>
      <c r="N1586">
        <v>0</v>
      </c>
      <c r="O1586" t="b">
        <v>0</v>
      </c>
      <c r="P1586" s="8" t="s">
        <v>8289</v>
      </c>
      <c r="Q1586" s="13" t="str">
        <f t="shared" si="172"/>
        <v>photography</v>
      </c>
      <c r="R1586" s="13" t="str">
        <f t="shared" si="179"/>
        <v>places</v>
      </c>
      <c r="S1586" s="6" t="str">
        <f t="shared" si="176"/>
        <v>N/A</v>
      </c>
      <c r="T1586" s="10" t="str">
        <f t="shared" si="177"/>
        <v>N/A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1">
        <f t="shared" si="174"/>
        <v>42729.249999999993</v>
      </c>
      <c r="L1587" s="11">
        <f t="shared" si="175"/>
        <v>42707.687129629623</v>
      </c>
      <c r="M1587" t="b">
        <v>0</v>
      </c>
      <c r="N1587">
        <v>12</v>
      </c>
      <c r="O1587" t="b">
        <v>0</v>
      </c>
      <c r="P1587" s="8" t="s">
        <v>8289</v>
      </c>
      <c r="Q1587" s="13" t="str">
        <f t="shared" si="172"/>
        <v>photography</v>
      </c>
      <c r="R1587" s="13" t="str">
        <f t="shared" si="179"/>
        <v>places</v>
      </c>
      <c r="S1587" s="6">
        <f t="shared" si="176"/>
        <v>1.2658227848101267</v>
      </c>
      <c r="T1587" s="10">
        <f t="shared" si="177"/>
        <v>131.66666666666666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1">
        <f t="shared" si="174"/>
        <v>42098.854421296295</v>
      </c>
      <c r="L1588" s="11">
        <f t="shared" si="175"/>
        <v>42068.896087962959</v>
      </c>
      <c r="M1588" t="b">
        <v>0</v>
      </c>
      <c r="N1588">
        <v>0</v>
      </c>
      <c r="O1588" t="b">
        <v>0</v>
      </c>
      <c r="P1588" s="8" t="s">
        <v>8289</v>
      </c>
      <c r="Q1588" s="13" t="str">
        <f t="shared" si="172"/>
        <v>photography</v>
      </c>
      <c r="R1588" s="13" t="str">
        <f t="shared" si="179"/>
        <v>places</v>
      </c>
      <c r="S1588" s="6" t="str">
        <f t="shared" si="176"/>
        <v>N/A</v>
      </c>
      <c r="T1588" s="10" t="str">
        <f t="shared" si="177"/>
        <v>N/A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1">
        <f t="shared" si="174"/>
        <v>41986.742650462962</v>
      </c>
      <c r="L1589" s="11">
        <f t="shared" si="175"/>
        <v>41956.742650462962</v>
      </c>
      <c r="M1589" t="b">
        <v>0</v>
      </c>
      <c r="N1589">
        <v>1</v>
      </c>
      <c r="O1589" t="b">
        <v>0</v>
      </c>
      <c r="P1589" s="8" t="s">
        <v>8289</v>
      </c>
      <c r="Q1589" s="13" t="str">
        <f t="shared" si="172"/>
        <v>photography</v>
      </c>
      <c r="R1589" s="13" t="str">
        <f t="shared" si="179"/>
        <v>places</v>
      </c>
      <c r="S1589" s="6">
        <f t="shared" si="176"/>
        <v>7500</v>
      </c>
      <c r="T1589" s="10">
        <f t="shared" si="177"/>
        <v>1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1">
        <f t="shared" si="174"/>
        <v>42035.633333333331</v>
      </c>
      <c r="L1590" s="11">
        <f t="shared" si="175"/>
        <v>42005.041655092595</v>
      </c>
      <c r="M1590" t="b">
        <v>0</v>
      </c>
      <c r="N1590">
        <v>0</v>
      </c>
      <c r="O1590" t="b">
        <v>0</v>
      </c>
      <c r="P1590" s="8" t="s">
        <v>8289</v>
      </c>
      <c r="Q1590" s="13" t="str">
        <f t="shared" si="172"/>
        <v>photography</v>
      </c>
      <c r="R1590" s="13" t="str">
        <f t="shared" si="179"/>
        <v>places</v>
      </c>
      <c r="S1590" s="6" t="str">
        <f t="shared" si="176"/>
        <v>N/A</v>
      </c>
      <c r="T1590" s="10" t="str">
        <f t="shared" si="177"/>
        <v>N/A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1">
        <f t="shared" si="174"/>
        <v>42286.776458333326</v>
      </c>
      <c r="L1591" s="11">
        <f t="shared" si="175"/>
        <v>42256.776458333326</v>
      </c>
      <c r="M1591" t="b">
        <v>0</v>
      </c>
      <c r="N1591">
        <v>0</v>
      </c>
      <c r="O1591" t="b">
        <v>0</v>
      </c>
      <c r="P1591" s="8" t="s">
        <v>8289</v>
      </c>
      <c r="Q1591" s="13" t="str">
        <f t="shared" si="172"/>
        <v>photography</v>
      </c>
      <c r="R1591" s="13" t="str">
        <f t="shared" si="179"/>
        <v>places</v>
      </c>
      <c r="S1591" s="6" t="str">
        <f t="shared" si="176"/>
        <v>N/A</v>
      </c>
      <c r="T1591" s="10" t="str">
        <f t="shared" si="177"/>
        <v>N/A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1">
        <f t="shared" si="174"/>
        <v>42270.648888888885</v>
      </c>
      <c r="L1592" s="11">
        <f t="shared" si="175"/>
        <v>42240.648888888885</v>
      </c>
      <c r="M1592" t="b">
        <v>0</v>
      </c>
      <c r="N1592">
        <v>2</v>
      </c>
      <c r="O1592" t="b">
        <v>0</v>
      </c>
      <c r="P1592" s="8" t="s">
        <v>8289</v>
      </c>
      <c r="Q1592" s="13" t="str">
        <f t="shared" si="172"/>
        <v>photography</v>
      </c>
      <c r="R1592" s="13" t="str">
        <f t="shared" si="179"/>
        <v>places</v>
      </c>
      <c r="S1592" s="6">
        <f t="shared" si="176"/>
        <v>58.823529411764703</v>
      </c>
      <c r="T1592" s="10">
        <f t="shared" si="177"/>
        <v>510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1">
        <f t="shared" si="174"/>
        <v>42463.476168981484</v>
      </c>
      <c r="L1593" s="11">
        <f t="shared" si="175"/>
        <v>42433.517835648141</v>
      </c>
      <c r="M1593" t="b">
        <v>0</v>
      </c>
      <c r="N1593">
        <v>92</v>
      </c>
      <c r="O1593" t="b">
        <v>0</v>
      </c>
      <c r="P1593" s="8" t="s">
        <v>8289</v>
      </c>
      <c r="Q1593" s="13" t="str">
        <f t="shared" si="172"/>
        <v>photography</v>
      </c>
      <c r="R1593" s="13" t="str">
        <f t="shared" si="179"/>
        <v>places</v>
      </c>
      <c r="S1593" s="6">
        <f t="shared" si="176"/>
        <v>3.4213098729227762</v>
      </c>
      <c r="T1593" s="10">
        <f t="shared" si="177"/>
        <v>44.478260869565219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1">
        <f t="shared" si="174"/>
        <v>42090.822743055549</v>
      </c>
      <c r="L1594" s="11">
        <f t="shared" si="175"/>
        <v>42045.86440972222</v>
      </c>
      <c r="M1594" t="b">
        <v>0</v>
      </c>
      <c r="N1594">
        <v>0</v>
      </c>
      <c r="O1594" t="b">
        <v>0</v>
      </c>
      <c r="P1594" s="8" t="s">
        <v>8289</v>
      </c>
      <c r="Q1594" s="13" t="str">
        <f t="shared" si="172"/>
        <v>photography</v>
      </c>
      <c r="R1594" s="13" t="str">
        <f t="shared" si="179"/>
        <v>places</v>
      </c>
      <c r="S1594" s="6" t="str">
        <f t="shared" si="176"/>
        <v>N/A</v>
      </c>
      <c r="T1594" s="10" t="str">
        <f t="shared" si="177"/>
        <v>N/A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1">
        <f t="shared" si="174"/>
        <v>42063.63721064815</v>
      </c>
      <c r="L1595" s="11">
        <f t="shared" si="175"/>
        <v>42033.63721064815</v>
      </c>
      <c r="M1595" t="b">
        <v>0</v>
      </c>
      <c r="N1595">
        <v>3</v>
      </c>
      <c r="O1595" t="b">
        <v>0</v>
      </c>
      <c r="P1595" s="8" t="s">
        <v>8289</v>
      </c>
      <c r="Q1595" s="13" t="str">
        <f t="shared" si="172"/>
        <v>photography</v>
      </c>
      <c r="R1595" s="13" t="str">
        <f t="shared" si="179"/>
        <v>places</v>
      </c>
      <c r="S1595" s="6">
        <f t="shared" si="176"/>
        <v>7333.333333333333</v>
      </c>
      <c r="T1595" s="10">
        <f t="shared" si="177"/>
        <v>1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1">
        <f t="shared" si="174"/>
        <v>42505.472916666666</v>
      </c>
      <c r="L1596" s="11">
        <f t="shared" si="175"/>
        <v>42445.504421296289</v>
      </c>
      <c r="M1596" t="b">
        <v>0</v>
      </c>
      <c r="N1596">
        <v>10</v>
      </c>
      <c r="O1596" t="b">
        <v>0</v>
      </c>
      <c r="P1596" s="8" t="s">
        <v>8289</v>
      </c>
      <c r="Q1596" s="13" t="str">
        <f t="shared" si="172"/>
        <v>photography</v>
      </c>
      <c r="R1596" s="13" t="str">
        <f t="shared" si="179"/>
        <v>places</v>
      </c>
      <c r="S1596" s="6">
        <f t="shared" si="176"/>
        <v>4.8780487804878048</v>
      </c>
      <c r="T1596" s="10">
        <f t="shared" si="177"/>
        <v>20.5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1">
        <f t="shared" si="174"/>
        <v>41808.634027777771</v>
      </c>
      <c r="L1597" s="11">
        <f t="shared" si="175"/>
        <v>41779.84175925926</v>
      </c>
      <c r="M1597" t="b">
        <v>0</v>
      </c>
      <c r="N1597">
        <v>7</v>
      </c>
      <c r="O1597" t="b">
        <v>0</v>
      </c>
      <c r="P1597" s="8" t="s">
        <v>8289</v>
      </c>
      <c r="Q1597" s="13" t="str">
        <f t="shared" si="172"/>
        <v>photography</v>
      </c>
      <c r="R1597" s="13" t="str">
        <f t="shared" si="179"/>
        <v>places</v>
      </c>
      <c r="S1597" s="6">
        <f t="shared" si="176"/>
        <v>357.14285714285717</v>
      </c>
      <c r="T1597" s="10">
        <f t="shared" si="177"/>
        <v>40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1">
        <f t="shared" si="174"/>
        <v>41986.26353009259</v>
      </c>
      <c r="L1598" s="11">
        <f t="shared" si="175"/>
        <v>41941.221863425926</v>
      </c>
      <c r="M1598" t="b">
        <v>0</v>
      </c>
      <c r="N1598">
        <v>3</v>
      </c>
      <c r="O1598" t="b">
        <v>0</v>
      </c>
      <c r="P1598" s="8" t="s">
        <v>8289</v>
      </c>
      <c r="Q1598" s="13" t="str">
        <f t="shared" si="172"/>
        <v>photography</v>
      </c>
      <c r="R1598" s="13" t="str">
        <f t="shared" si="179"/>
        <v>places</v>
      </c>
      <c r="S1598" s="6">
        <f t="shared" si="176"/>
        <v>43.333333333333336</v>
      </c>
      <c r="T1598" s="10">
        <f t="shared" si="177"/>
        <v>25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1">
        <f t="shared" si="174"/>
        <v>42633.145798611113</v>
      </c>
      <c r="L1599" s="11">
        <f t="shared" si="175"/>
        <v>42603.145798611113</v>
      </c>
      <c r="M1599" t="b">
        <v>0</v>
      </c>
      <c r="N1599">
        <v>0</v>
      </c>
      <c r="O1599" t="b">
        <v>0</v>
      </c>
      <c r="P1599" s="8" t="s">
        <v>8289</v>
      </c>
      <c r="Q1599" s="13" t="str">
        <f t="shared" si="172"/>
        <v>photography</v>
      </c>
      <c r="R1599" s="13" t="str">
        <f t="shared" si="179"/>
        <v>places</v>
      </c>
      <c r="S1599" s="6" t="str">
        <f t="shared" si="176"/>
        <v>N/A</v>
      </c>
      <c r="T1599" s="10" t="str">
        <f t="shared" si="177"/>
        <v>N/A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1">
        <f t="shared" si="174"/>
        <v>42211.459004629629</v>
      </c>
      <c r="L1600" s="11">
        <f t="shared" si="175"/>
        <v>42151.459004629629</v>
      </c>
      <c r="M1600" t="b">
        <v>0</v>
      </c>
      <c r="N1600">
        <v>1</v>
      </c>
      <c r="O1600" t="b">
        <v>0</v>
      </c>
      <c r="P1600" s="8" t="s">
        <v>8289</v>
      </c>
      <c r="Q1600" s="13" t="str">
        <f t="shared" si="172"/>
        <v>photography</v>
      </c>
      <c r="R1600" s="13" t="str">
        <f t="shared" si="179"/>
        <v>places</v>
      </c>
      <c r="S1600" s="6">
        <f t="shared" si="176"/>
        <v>800</v>
      </c>
      <c r="T1600" s="10">
        <f t="shared" si="177"/>
        <v>1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1">
        <f t="shared" si="174"/>
        <v>42468.289074074077</v>
      </c>
      <c r="L1601" s="11">
        <f t="shared" si="175"/>
        <v>42438.330740740734</v>
      </c>
      <c r="M1601" t="b">
        <v>0</v>
      </c>
      <c r="N1601">
        <v>0</v>
      </c>
      <c r="O1601" t="b">
        <v>0</v>
      </c>
      <c r="P1601" s="8" t="s">
        <v>8289</v>
      </c>
      <c r="Q1601" s="13" t="str">
        <f t="shared" si="172"/>
        <v>photography</v>
      </c>
      <c r="R1601" s="13" t="str">
        <f t="shared" si="179"/>
        <v>places</v>
      </c>
      <c r="S1601" s="6" t="str">
        <f t="shared" si="176"/>
        <v>N/A</v>
      </c>
      <c r="T1601" s="10" t="str">
        <f t="shared" si="177"/>
        <v>N/A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1">
        <f t="shared" si="174"/>
        <v>41835.007638888885</v>
      </c>
      <c r="L1602" s="11">
        <f t="shared" si="175"/>
        <v>41790.848981481475</v>
      </c>
      <c r="M1602" t="b">
        <v>0</v>
      </c>
      <c r="N1602">
        <v>9</v>
      </c>
      <c r="O1602" t="b">
        <v>0</v>
      </c>
      <c r="P1602" s="8" t="s">
        <v>8289</v>
      </c>
      <c r="Q1602" s="13" t="str">
        <f t="shared" si="172"/>
        <v>photography</v>
      </c>
      <c r="R1602" s="13" t="str">
        <f t="shared" si="179"/>
        <v>places</v>
      </c>
      <c r="S1602" s="6">
        <f t="shared" si="176"/>
        <v>13.623978201634877</v>
      </c>
      <c r="T1602" s="10">
        <f t="shared" si="177"/>
        <v>40.777777777777779</v>
      </c>
    </row>
    <row r="1603" spans="1:20" ht="43.2" x14ac:dyDescent="0.3">
      <c r="A1603">
        <v>1184</v>
      </c>
      <c r="B1603" s="3" t="s">
        <v>1185</v>
      </c>
      <c r="C1603" s="3" t="s">
        <v>5294</v>
      </c>
      <c r="D1603">
        <v>22000</v>
      </c>
      <c r="E1603">
        <v>23086</v>
      </c>
      <c r="F1603" t="s">
        <v>8219</v>
      </c>
      <c r="G1603" t="s">
        <v>8225</v>
      </c>
      <c r="H1603" t="s">
        <v>8247</v>
      </c>
      <c r="I1603">
        <v>1486391011</v>
      </c>
      <c r="J1603">
        <v>1483712611</v>
      </c>
      <c r="K1603" s="11">
        <f t="shared" si="174"/>
        <v>42772.391331018516</v>
      </c>
      <c r="L1603" s="11">
        <f t="shared" si="175"/>
        <v>42741.391331018516</v>
      </c>
      <c r="M1603" t="b">
        <v>0</v>
      </c>
      <c r="N1603">
        <v>375</v>
      </c>
      <c r="O1603" t="b">
        <v>1</v>
      </c>
      <c r="P1603" s="8" t="s">
        <v>8283</v>
      </c>
      <c r="Q1603" s="13" t="str">
        <f t="shared" ref="Q1603:Q1666" si="180">LEFT(P1603, SEARCH("/", P1603)-1)</f>
        <v>photography</v>
      </c>
      <c r="R1603" s="13" t="str">
        <f>RIGHT(P1603,10)</f>
        <v>photobooks</v>
      </c>
      <c r="S1603" s="6">
        <f t="shared" si="176"/>
        <v>0.95295850298882434</v>
      </c>
      <c r="T1603" s="10">
        <f t="shared" si="177"/>
        <v>61.562666666666665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1">
        <f t="shared" si="174"/>
        <v>40830.75</v>
      </c>
      <c r="L1604" s="11">
        <f t="shared" si="175"/>
        <v>40788.089317129627</v>
      </c>
      <c r="M1604" t="b">
        <v>0</v>
      </c>
      <c r="N1604">
        <v>32</v>
      </c>
      <c r="O1604" t="b">
        <v>1</v>
      </c>
      <c r="P1604" s="8" t="s">
        <v>8274</v>
      </c>
      <c r="Q1604" s="13" t="str">
        <f t="shared" si="180"/>
        <v>music</v>
      </c>
      <c r="R1604" s="13" t="str">
        <f t="shared" ref="R1604:R1642" si="181">RIGHT(P1604,4)</f>
        <v>rock</v>
      </c>
      <c r="S1604" s="6">
        <f t="shared" si="176"/>
        <v>0.99833610648918469</v>
      </c>
      <c r="T1604" s="10">
        <f t="shared" si="177"/>
        <v>46.953125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1">
        <f t="shared" si="174"/>
        <v>40935.961331018516</v>
      </c>
      <c r="L1605" s="11">
        <f t="shared" si="175"/>
        <v>40875.961331018516</v>
      </c>
      <c r="M1605" t="b">
        <v>0</v>
      </c>
      <c r="N1605">
        <v>30</v>
      </c>
      <c r="O1605" t="b">
        <v>1</v>
      </c>
      <c r="P1605" s="8" t="s">
        <v>8274</v>
      </c>
      <c r="Q1605" s="13" t="str">
        <f t="shared" si="180"/>
        <v>music</v>
      </c>
      <c r="R1605" s="13" t="str">
        <f t="shared" si="181"/>
        <v>rock</v>
      </c>
      <c r="S1605" s="6">
        <f t="shared" si="176"/>
        <v>0.99967010886407481</v>
      </c>
      <c r="T1605" s="10">
        <f t="shared" si="177"/>
        <v>66.688666666666663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1">
        <f t="shared" si="174"/>
        <v>40985.595312500001</v>
      </c>
      <c r="L1606" s="11">
        <f t="shared" si="175"/>
        <v>40945.636979166666</v>
      </c>
      <c r="M1606" t="b">
        <v>0</v>
      </c>
      <c r="N1606">
        <v>70</v>
      </c>
      <c r="O1606" t="b">
        <v>1</v>
      </c>
      <c r="P1606" s="8" t="s">
        <v>8274</v>
      </c>
      <c r="Q1606" s="13" t="str">
        <f t="shared" si="180"/>
        <v>music</v>
      </c>
      <c r="R1606" s="13" t="str">
        <f t="shared" si="181"/>
        <v>rock</v>
      </c>
      <c r="S1606" s="6">
        <f t="shared" si="176"/>
        <v>0.81895291020766303</v>
      </c>
      <c r="T1606" s="10">
        <f t="shared" si="177"/>
        <v>48.842857142857142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1">
        <f t="shared" si="174"/>
        <v>40756.083333333328</v>
      </c>
      <c r="L1607" s="11">
        <f t="shared" si="175"/>
        <v>40746.804548611108</v>
      </c>
      <c r="M1607" t="b">
        <v>0</v>
      </c>
      <c r="N1607">
        <v>44</v>
      </c>
      <c r="O1607" t="b">
        <v>1</v>
      </c>
      <c r="P1607" s="8" t="s">
        <v>8274</v>
      </c>
      <c r="Q1607" s="13" t="str">
        <f t="shared" si="180"/>
        <v>music</v>
      </c>
      <c r="R1607" s="13" t="str">
        <f t="shared" si="181"/>
        <v>rock</v>
      </c>
      <c r="S1607" s="6">
        <f t="shared" si="176"/>
        <v>0.99311440677966101</v>
      </c>
      <c r="T1607" s="10">
        <f t="shared" si="177"/>
        <v>137.30909090909091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1">
        <f t="shared" si="174"/>
        <v>40625.861550925925</v>
      </c>
      <c r="L1608" s="11">
        <f t="shared" si="175"/>
        <v>40535.903217592589</v>
      </c>
      <c r="M1608" t="b">
        <v>0</v>
      </c>
      <c r="N1608">
        <v>92</v>
      </c>
      <c r="O1608" t="b">
        <v>1</v>
      </c>
      <c r="P1608" s="8" t="s">
        <v>8274</v>
      </c>
      <c r="Q1608" s="13" t="str">
        <f t="shared" si="180"/>
        <v>music</v>
      </c>
      <c r="R1608" s="13" t="str">
        <f t="shared" si="181"/>
        <v>rock</v>
      </c>
      <c r="S1608" s="6">
        <f t="shared" si="176"/>
        <v>0.99005857434040445</v>
      </c>
      <c r="T1608" s="10">
        <f t="shared" si="177"/>
        <v>87.829673913043479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1">
        <f t="shared" si="174"/>
        <v>41074.600127314814</v>
      </c>
      <c r="L1609" s="11">
        <f t="shared" si="175"/>
        <v>41053.600127314814</v>
      </c>
      <c r="M1609" t="b">
        <v>0</v>
      </c>
      <c r="N1609">
        <v>205</v>
      </c>
      <c r="O1609" t="b">
        <v>1</v>
      </c>
      <c r="P1609" s="8" t="s">
        <v>8274</v>
      </c>
      <c r="Q1609" s="13" t="str">
        <f t="shared" si="180"/>
        <v>music</v>
      </c>
      <c r="R1609" s="13" t="str">
        <f t="shared" si="181"/>
        <v>rock</v>
      </c>
      <c r="S1609" s="6">
        <f t="shared" si="176"/>
        <v>0.68913238233064567</v>
      </c>
      <c r="T1609" s="10">
        <f t="shared" si="177"/>
        <v>70.785365853658533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1">
        <f t="shared" ref="K1610:K1673" si="182">(I1610/86400)+25569+(-5/24)</f>
        <v>41640.018055555549</v>
      </c>
      <c r="L1610" s="11">
        <f t="shared" ref="L1610:L1673" si="183">(J1610/86400)+25569+(-5/24)</f>
        <v>41607.622523148144</v>
      </c>
      <c r="M1610" t="b">
        <v>0</v>
      </c>
      <c r="N1610">
        <v>23</v>
      </c>
      <c r="O1610" t="b">
        <v>1</v>
      </c>
      <c r="P1610" s="8" t="s">
        <v>8274</v>
      </c>
      <c r="Q1610" s="13" t="str">
        <f t="shared" si="180"/>
        <v>music</v>
      </c>
      <c r="R1610" s="13" t="str">
        <f t="shared" si="181"/>
        <v>rock</v>
      </c>
      <c r="S1610" s="6">
        <f t="shared" ref="S1610:S1673" si="184">IFERROR(D1610/E1610,"N/A")</f>
        <v>0.98765432098765427</v>
      </c>
      <c r="T1610" s="10">
        <f t="shared" ref="T1610:T1673" si="185">IFERROR(E1610/N1610,"N/A")</f>
        <v>52.826086956521742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1">
        <f t="shared" si="182"/>
        <v>40849.125</v>
      </c>
      <c r="L1611" s="11">
        <f t="shared" si="183"/>
        <v>40795.792928240735</v>
      </c>
      <c r="M1611" t="b">
        <v>0</v>
      </c>
      <c r="N1611">
        <v>4</v>
      </c>
      <c r="O1611" t="b">
        <v>1</v>
      </c>
      <c r="P1611" s="8" t="s">
        <v>8274</v>
      </c>
      <c r="Q1611" s="13" t="str">
        <f t="shared" si="180"/>
        <v>music</v>
      </c>
      <c r="R1611" s="13" t="str">
        <f t="shared" si="181"/>
        <v>rock</v>
      </c>
      <c r="S1611" s="6">
        <f t="shared" si="184"/>
        <v>0.84507042253521125</v>
      </c>
      <c r="T1611" s="10">
        <f t="shared" si="185"/>
        <v>443.75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1">
        <f t="shared" si="182"/>
        <v>41258.716550925921</v>
      </c>
      <c r="L1612" s="11">
        <f t="shared" si="183"/>
        <v>41228.716550925921</v>
      </c>
      <c r="M1612" t="b">
        <v>0</v>
      </c>
      <c r="N1612">
        <v>112</v>
      </c>
      <c r="O1612" t="b">
        <v>1</v>
      </c>
      <c r="P1612" s="8" t="s">
        <v>8274</v>
      </c>
      <c r="Q1612" s="13" t="str">
        <f t="shared" si="180"/>
        <v>music</v>
      </c>
      <c r="R1612" s="13" t="str">
        <f t="shared" si="181"/>
        <v>rock</v>
      </c>
      <c r="S1612" s="6">
        <f t="shared" si="184"/>
        <v>0.36784991723376864</v>
      </c>
      <c r="T1612" s="10">
        <f t="shared" si="185"/>
        <v>48.544642857142854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1">
        <f t="shared" si="182"/>
        <v>41429.792037037034</v>
      </c>
      <c r="L1613" s="11">
        <f t="shared" si="183"/>
        <v>41408.792037037034</v>
      </c>
      <c r="M1613" t="b">
        <v>0</v>
      </c>
      <c r="N1613">
        <v>27</v>
      </c>
      <c r="O1613" t="b">
        <v>1</v>
      </c>
      <c r="P1613" s="8" t="s">
        <v>8274</v>
      </c>
      <c r="Q1613" s="13" t="str">
        <f t="shared" si="180"/>
        <v>music</v>
      </c>
      <c r="R1613" s="13" t="str">
        <f t="shared" si="181"/>
        <v>rock</v>
      </c>
      <c r="S1613" s="6">
        <f t="shared" si="184"/>
        <v>0.79920079920079923</v>
      </c>
      <c r="T1613" s="10">
        <f t="shared" si="185"/>
        <v>37.074074074074076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1">
        <f t="shared" si="182"/>
        <v>41276.666481481479</v>
      </c>
      <c r="L1614" s="11">
        <f t="shared" si="183"/>
        <v>41246.666481481479</v>
      </c>
      <c r="M1614" t="b">
        <v>0</v>
      </c>
      <c r="N1614">
        <v>11</v>
      </c>
      <c r="O1614" t="b">
        <v>1</v>
      </c>
      <c r="P1614" s="8" t="s">
        <v>8274</v>
      </c>
      <c r="Q1614" s="13" t="str">
        <f t="shared" si="180"/>
        <v>music</v>
      </c>
      <c r="R1614" s="13" t="str">
        <f t="shared" si="181"/>
        <v>rock</v>
      </c>
      <c r="S1614" s="6">
        <f t="shared" si="184"/>
        <v>0.90909090909090906</v>
      </c>
      <c r="T1614" s="10">
        <f t="shared" si="185"/>
        <v>50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1">
        <f t="shared" si="182"/>
        <v>41111.861134259256</v>
      </c>
      <c r="L1615" s="11">
        <f t="shared" si="183"/>
        <v>41081.861134259256</v>
      </c>
      <c r="M1615" t="b">
        <v>0</v>
      </c>
      <c r="N1615">
        <v>26</v>
      </c>
      <c r="O1615" t="b">
        <v>1</v>
      </c>
      <c r="P1615" s="8" t="s">
        <v>8274</v>
      </c>
      <c r="Q1615" s="13" t="str">
        <f t="shared" si="180"/>
        <v>music</v>
      </c>
      <c r="R1615" s="13" t="str">
        <f t="shared" si="181"/>
        <v>rock</v>
      </c>
      <c r="S1615" s="6">
        <f t="shared" si="184"/>
        <v>0.98522167487684731</v>
      </c>
      <c r="T1615" s="10">
        <f t="shared" si="185"/>
        <v>39.03846153846154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1">
        <f t="shared" si="182"/>
        <v>41854.5</v>
      </c>
      <c r="L1616" s="11">
        <f t="shared" si="183"/>
        <v>41794.772789351853</v>
      </c>
      <c r="M1616" t="b">
        <v>0</v>
      </c>
      <c r="N1616">
        <v>77</v>
      </c>
      <c r="O1616" t="b">
        <v>1</v>
      </c>
      <c r="P1616" s="8" t="s">
        <v>8274</v>
      </c>
      <c r="Q1616" s="13" t="str">
        <f t="shared" si="180"/>
        <v>music</v>
      </c>
      <c r="R1616" s="13" t="str">
        <f t="shared" si="181"/>
        <v>rock</v>
      </c>
      <c r="S1616" s="6">
        <f t="shared" si="184"/>
        <v>0.97370983446932813</v>
      </c>
      <c r="T1616" s="10">
        <f t="shared" si="185"/>
        <v>66.688311688311686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1">
        <f t="shared" si="182"/>
        <v>40889.884212962963</v>
      </c>
      <c r="L1617" s="11">
        <f t="shared" si="183"/>
        <v>40844.842546296291</v>
      </c>
      <c r="M1617" t="b">
        <v>0</v>
      </c>
      <c r="N1617">
        <v>136</v>
      </c>
      <c r="O1617" t="b">
        <v>1</v>
      </c>
      <c r="P1617" s="8" t="s">
        <v>8274</v>
      </c>
      <c r="Q1617" s="13" t="str">
        <f t="shared" si="180"/>
        <v>music</v>
      </c>
      <c r="R1617" s="13" t="str">
        <f t="shared" si="181"/>
        <v>rock</v>
      </c>
      <c r="S1617" s="6">
        <f t="shared" si="184"/>
        <v>0.87623220153340631</v>
      </c>
      <c r="T1617" s="10">
        <f t="shared" si="185"/>
        <v>67.132352941176464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1">
        <f t="shared" si="182"/>
        <v>41235.708333333328</v>
      </c>
      <c r="L1618" s="11">
        <f t="shared" si="183"/>
        <v>41194.507187499999</v>
      </c>
      <c r="M1618" t="b">
        <v>0</v>
      </c>
      <c r="N1618">
        <v>157</v>
      </c>
      <c r="O1618" t="b">
        <v>1</v>
      </c>
      <c r="P1618" s="8" t="s">
        <v>8274</v>
      </c>
      <c r="Q1618" s="13" t="str">
        <f t="shared" si="180"/>
        <v>music</v>
      </c>
      <c r="R1618" s="13" t="str">
        <f t="shared" si="181"/>
        <v>rock</v>
      </c>
      <c r="S1618" s="6">
        <f t="shared" si="184"/>
        <v>0.95969289827255277</v>
      </c>
      <c r="T1618" s="10">
        <f t="shared" si="185"/>
        <v>66.369426751592357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1">
        <f t="shared" si="182"/>
        <v>41579.583333333328</v>
      </c>
      <c r="L1619" s="11">
        <f t="shared" si="183"/>
        <v>41546.455879629626</v>
      </c>
      <c r="M1619" t="b">
        <v>0</v>
      </c>
      <c r="N1619">
        <v>158</v>
      </c>
      <c r="O1619" t="b">
        <v>1</v>
      </c>
      <c r="P1619" s="8" t="s">
        <v>8274</v>
      </c>
      <c r="Q1619" s="13" t="str">
        <f t="shared" si="180"/>
        <v>music</v>
      </c>
      <c r="R1619" s="13" t="str">
        <f t="shared" si="181"/>
        <v>rock</v>
      </c>
      <c r="S1619" s="6">
        <f t="shared" si="184"/>
        <v>0.68560235063663078</v>
      </c>
      <c r="T1619" s="10">
        <f t="shared" si="185"/>
        <v>64.620253164556956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1">
        <f t="shared" si="182"/>
        <v>41341.446006944439</v>
      </c>
      <c r="L1620" s="11">
        <f t="shared" si="183"/>
        <v>41301.446006944439</v>
      </c>
      <c r="M1620" t="b">
        <v>0</v>
      </c>
      <c r="N1620">
        <v>27</v>
      </c>
      <c r="O1620" t="b">
        <v>1</v>
      </c>
      <c r="P1620" s="8" t="s">
        <v>8274</v>
      </c>
      <c r="Q1620" s="13" t="str">
        <f t="shared" si="180"/>
        <v>music</v>
      </c>
      <c r="R1620" s="13" t="str">
        <f t="shared" si="181"/>
        <v>rock</v>
      </c>
      <c r="S1620" s="6">
        <f t="shared" si="184"/>
        <v>0.95177664974619292</v>
      </c>
      <c r="T1620" s="10">
        <f t="shared" si="185"/>
        <v>58.370370370370374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1">
        <f t="shared" si="182"/>
        <v>41896.977847222217</v>
      </c>
      <c r="L1621" s="11">
        <f t="shared" si="183"/>
        <v>41875.977847222217</v>
      </c>
      <c r="M1621" t="b">
        <v>0</v>
      </c>
      <c r="N1621">
        <v>23</v>
      </c>
      <c r="O1621" t="b">
        <v>1</v>
      </c>
      <c r="P1621" s="8" t="s">
        <v>8274</v>
      </c>
      <c r="Q1621" s="13" t="str">
        <f t="shared" si="180"/>
        <v>music</v>
      </c>
      <c r="R1621" s="13" t="str">
        <f t="shared" si="181"/>
        <v>rock</v>
      </c>
      <c r="S1621" s="6">
        <f t="shared" si="184"/>
        <v>0.75</v>
      </c>
      <c r="T1621" s="10">
        <f t="shared" si="185"/>
        <v>86.956521739130437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1">
        <f t="shared" si="182"/>
        <v>41328.131249999999</v>
      </c>
      <c r="L1622" s="11">
        <f t="shared" si="183"/>
        <v>41321.131249999999</v>
      </c>
      <c r="M1622" t="b">
        <v>0</v>
      </c>
      <c r="N1622">
        <v>17</v>
      </c>
      <c r="O1622" t="b">
        <v>1</v>
      </c>
      <c r="P1622" s="8" t="s">
        <v>8274</v>
      </c>
      <c r="Q1622" s="13" t="str">
        <f t="shared" si="180"/>
        <v>music</v>
      </c>
      <c r="R1622" s="13" t="str">
        <f t="shared" si="181"/>
        <v>rock</v>
      </c>
      <c r="S1622" s="6">
        <f t="shared" si="184"/>
        <v>0.88495575221238942</v>
      </c>
      <c r="T1622" s="10">
        <f t="shared" si="185"/>
        <v>66.470588235294116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1">
        <f t="shared" si="182"/>
        <v>41056.957638888889</v>
      </c>
      <c r="L1623" s="11">
        <f t="shared" si="183"/>
        <v>41003.398321759254</v>
      </c>
      <c r="M1623" t="b">
        <v>0</v>
      </c>
      <c r="N1623">
        <v>37</v>
      </c>
      <c r="O1623" t="b">
        <v>1</v>
      </c>
      <c r="P1623" s="8" t="s">
        <v>8274</v>
      </c>
      <c r="Q1623" s="13" t="str">
        <f t="shared" si="180"/>
        <v>music</v>
      </c>
      <c r="R1623" s="13" t="str">
        <f t="shared" si="181"/>
        <v>rock</v>
      </c>
      <c r="S1623" s="6">
        <f t="shared" si="184"/>
        <v>0.82508250825082508</v>
      </c>
      <c r="T1623" s="10">
        <f t="shared" si="185"/>
        <v>163.78378378378378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1">
        <f t="shared" si="182"/>
        <v>41990.124305555553</v>
      </c>
      <c r="L1624" s="11">
        <f t="shared" si="183"/>
        <v>41950.086504629631</v>
      </c>
      <c r="M1624" t="b">
        <v>0</v>
      </c>
      <c r="N1624">
        <v>65</v>
      </c>
      <c r="O1624" t="b">
        <v>1</v>
      </c>
      <c r="P1624" s="8" t="s">
        <v>8274</v>
      </c>
      <c r="Q1624" s="13" t="str">
        <f t="shared" si="180"/>
        <v>music</v>
      </c>
      <c r="R1624" s="13" t="str">
        <f t="shared" si="181"/>
        <v>rock</v>
      </c>
      <c r="S1624" s="6">
        <f t="shared" si="184"/>
        <v>0.98304601795127511</v>
      </c>
      <c r="T1624" s="10">
        <f t="shared" si="185"/>
        <v>107.98461538461538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1">
        <f t="shared" si="182"/>
        <v>41513.480196759258</v>
      </c>
      <c r="L1625" s="11">
        <f t="shared" si="183"/>
        <v>41453.480196759258</v>
      </c>
      <c r="M1625" t="b">
        <v>0</v>
      </c>
      <c r="N1625">
        <v>18</v>
      </c>
      <c r="O1625" t="b">
        <v>1</v>
      </c>
      <c r="P1625" s="8" t="s">
        <v>8274</v>
      </c>
      <c r="Q1625" s="13" t="str">
        <f t="shared" si="180"/>
        <v>music</v>
      </c>
      <c r="R1625" s="13" t="str">
        <f t="shared" si="181"/>
        <v>rock</v>
      </c>
      <c r="S1625" s="6">
        <f t="shared" si="184"/>
        <v>0.98944591029023743</v>
      </c>
      <c r="T1625" s="10">
        <f t="shared" si="185"/>
        <v>42.111111111111114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1">
        <f t="shared" si="182"/>
        <v>41283.158969907403</v>
      </c>
      <c r="L1626" s="11">
        <f t="shared" si="183"/>
        <v>41243.158969907403</v>
      </c>
      <c r="M1626" t="b">
        <v>0</v>
      </c>
      <c r="N1626">
        <v>25</v>
      </c>
      <c r="O1626" t="b">
        <v>1</v>
      </c>
      <c r="P1626" s="8" t="s">
        <v>8274</v>
      </c>
      <c r="Q1626" s="13" t="str">
        <f t="shared" si="180"/>
        <v>music</v>
      </c>
      <c r="R1626" s="13" t="str">
        <f t="shared" si="181"/>
        <v>rock</v>
      </c>
      <c r="S1626" s="6">
        <f t="shared" si="184"/>
        <v>0.84745762711864403</v>
      </c>
      <c r="T1626" s="10">
        <f t="shared" si="185"/>
        <v>47.2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1">
        <f t="shared" si="182"/>
        <v>41163.491354166668</v>
      </c>
      <c r="L1627" s="11">
        <f t="shared" si="183"/>
        <v>41135.491354166668</v>
      </c>
      <c r="M1627" t="b">
        <v>0</v>
      </c>
      <c r="N1627">
        <v>104</v>
      </c>
      <c r="O1627" t="b">
        <v>1</v>
      </c>
      <c r="P1627" s="8" t="s">
        <v>8274</v>
      </c>
      <c r="Q1627" s="13" t="str">
        <f t="shared" si="180"/>
        <v>music</v>
      </c>
      <c r="R1627" s="13" t="str">
        <f t="shared" si="181"/>
        <v>rock</v>
      </c>
      <c r="S1627" s="6">
        <f t="shared" si="184"/>
        <v>0.64377682403433478</v>
      </c>
      <c r="T1627" s="10">
        <f t="shared" si="185"/>
        <v>112.01923076923077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1">
        <f t="shared" si="182"/>
        <v>41609.681331018517</v>
      </c>
      <c r="L1628" s="11">
        <f t="shared" si="183"/>
        <v>41579.639664351846</v>
      </c>
      <c r="M1628" t="b">
        <v>0</v>
      </c>
      <c r="N1628">
        <v>108</v>
      </c>
      <c r="O1628" t="b">
        <v>1</v>
      </c>
      <c r="P1628" s="8" t="s">
        <v>8274</v>
      </c>
      <c r="Q1628" s="13" t="str">
        <f t="shared" si="180"/>
        <v>music</v>
      </c>
      <c r="R1628" s="13" t="str">
        <f t="shared" si="181"/>
        <v>rock</v>
      </c>
      <c r="S1628" s="6">
        <f t="shared" si="184"/>
        <v>0.98826436071649171</v>
      </c>
      <c r="T1628" s="10">
        <f t="shared" si="185"/>
        <v>74.953703703703709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1">
        <f t="shared" si="182"/>
        <v>41238.999305555553</v>
      </c>
      <c r="L1629" s="11">
        <f t="shared" si="183"/>
        <v>41205.498715277776</v>
      </c>
      <c r="M1629" t="b">
        <v>0</v>
      </c>
      <c r="N1629">
        <v>38</v>
      </c>
      <c r="O1629" t="b">
        <v>1</v>
      </c>
      <c r="P1629" s="8" t="s">
        <v>8274</v>
      </c>
      <c r="Q1629" s="13" t="str">
        <f t="shared" si="180"/>
        <v>music</v>
      </c>
      <c r="R1629" s="13" t="str">
        <f t="shared" si="181"/>
        <v>rock</v>
      </c>
      <c r="S1629" s="6">
        <f t="shared" si="184"/>
        <v>0.85470085470085466</v>
      </c>
      <c r="T1629" s="10">
        <f t="shared" si="185"/>
        <v>61.578947368421055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1">
        <f t="shared" si="182"/>
        <v>41807.528726851851</v>
      </c>
      <c r="L1630" s="11">
        <f t="shared" si="183"/>
        <v>41774.528726851851</v>
      </c>
      <c r="M1630" t="b">
        <v>0</v>
      </c>
      <c r="N1630">
        <v>88</v>
      </c>
      <c r="O1630" t="b">
        <v>1</v>
      </c>
      <c r="P1630" s="8" t="s">
        <v>8274</v>
      </c>
      <c r="Q1630" s="13" t="str">
        <f t="shared" si="180"/>
        <v>music</v>
      </c>
      <c r="R1630" s="13" t="str">
        <f t="shared" si="181"/>
        <v>rock</v>
      </c>
      <c r="S1630" s="6">
        <f t="shared" si="184"/>
        <v>0.99083477830071831</v>
      </c>
      <c r="T1630" s="10">
        <f t="shared" si="185"/>
        <v>45.875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1">
        <f t="shared" si="182"/>
        <v>41690.658946759257</v>
      </c>
      <c r="L1631" s="11">
        <f t="shared" si="183"/>
        <v>41645.658946759257</v>
      </c>
      <c r="M1631" t="b">
        <v>0</v>
      </c>
      <c r="N1631">
        <v>82</v>
      </c>
      <c r="O1631" t="b">
        <v>1</v>
      </c>
      <c r="P1631" s="8" t="s">
        <v>8274</v>
      </c>
      <c r="Q1631" s="13" t="str">
        <f t="shared" si="180"/>
        <v>music</v>
      </c>
      <c r="R1631" s="13" t="str">
        <f t="shared" si="181"/>
        <v>rock</v>
      </c>
      <c r="S1631" s="6">
        <f t="shared" si="184"/>
        <v>0.96463022508038587</v>
      </c>
      <c r="T1631" s="10">
        <f t="shared" si="185"/>
        <v>75.853658536585371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1">
        <f t="shared" si="182"/>
        <v>40970.082638888889</v>
      </c>
      <c r="L1632" s="11">
        <f t="shared" si="183"/>
        <v>40939.629340277774</v>
      </c>
      <c r="M1632" t="b">
        <v>0</v>
      </c>
      <c r="N1632">
        <v>126</v>
      </c>
      <c r="O1632" t="b">
        <v>1</v>
      </c>
      <c r="P1632" s="8" t="s">
        <v>8274</v>
      </c>
      <c r="Q1632" s="13" t="str">
        <f t="shared" si="180"/>
        <v>music</v>
      </c>
      <c r="R1632" s="13" t="str">
        <f t="shared" si="181"/>
        <v>rock</v>
      </c>
      <c r="S1632" s="6">
        <f t="shared" si="184"/>
        <v>0.3770028275212064</v>
      </c>
      <c r="T1632" s="10">
        <f t="shared" si="185"/>
        <v>84.206349206349202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1">
        <f t="shared" si="182"/>
        <v>41194.65116898148</v>
      </c>
      <c r="L1633" s="11">
        <f t="shared" si="183"/>
        <v>41164.65116898148</v>
      </c>
      <c r="M1633" t="b">
        <v>0</v>
      </c>
      <c r="N1633">
        <v>133</v>
      </c>
      <c r="O1633" t="b">
        <v>1</v>
      </c>
      <c r="P1633" s="8" t="s">
        <v>8274</v>
      </c>
      <c r="Q1633" s="13" t="str">
        <f t="shared" si="180"/>
        <v>music</v>
      </c>
      <c r="R1633" s="13" t="str">
        <f t="shared" si="181"/>
        <v>rock</v>
      </c>
      <c r="S1633" s="6">
        <f t="shared" si="184"/>
        <v>0.64139567699313704</v>
      </c>
      <c r="T1633" s="10">
        <f t="shared" si="185"/>
        <v>117.22556390977444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1">
        <f t="shared" si="182"/>
        <v>40810.132569444446</v>
      </c>
      <c r="L1634" s="11">
        <f t="shared" si="183"/>
        <v>40750.132569444446</v>
      </c>
      <c r="M1634" t="b">
        <v>0</v>
      </c>
      <c r="N1634">
        <v>47</v>
      </c>
      <c r="O1634" t="b">
        <v>1</v>
      </c>
      <c r="P1634" s="8" t="s">
        <v>8274</v>
      </c>
      <c r="Q1634" s="13" t="str">
        <f t="shared" si="180"/>
        <v>music</v>
      </c>
      <c r="R1634" s="13" t="str">
        <f t="shared" si="181"/>
        <v>rock</v>
      </c>
      <c r="S1634" s="6">
        <f t="shared" si="184"/>
        <v>0.98400984009840098</v>
      </c>
      <c r="T1634" s="10">
        <f t="shared" si="185"/>
        <v>86.489361702127653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1">
        <f t="shared" si="182"/>
        <v>40924</v>
      </c>
      <c r="L1635" s="11">
        <f t="shared" si="183"/>
        <v>40896.675416666665</v>
      </c>
      <c r="M1635" t="b">
        <v>0</v>
      </c>
      <c r="N1635">
        <v>58</v>
      </c>
      <c r="O1635" t="b">
        <v>1</v>
      </c>
      <c r="P1635" s="8" t="s">
        <v>8274</v>
      </c>
      <c r="Q1635" s="13" t="str">
        <f t="shared" si="180"/>
        <v>music</v>
      </c>
      <c r="R1635" s="13" t="str">
        <f t="shared" si="181"/>
        <v>rock</v>
      </c>
      <c r="S1635" s="6">
        <f t="shared" si="184"/>
        <v>1</v>
      </c>
      <c r="T1635" s="10">
        <f t="shared" si="185"/>
        <v>172.41379310344828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1">
        <f t="shared" si="182"/>
        <v>40696.040972222218</v>
      </c>
      <c r="L1636" s="11">
        <f t="shared" si="183"/>
        <v>40657.981493055551</v>
      </c>
      <c r="M1636" t="b">
        <v>0</v>
      </c>
      <c r="N1636">
        <v>32</v>
      </c>
      <c r="O1636" t="b">
        <v>1</v>
      </c>
      <c r="P1636" s="8" t="s">
        <v>8274</v>
      </c>
      <c r="Q1636" s="13" t="str">
        <f t="shared" si="180"/>
        <v>music</v>
      </c>
      <c r="R1636" s="13" t="str">
        <f t="shared" si="181"/>
        <v>rock</v>
      </c>
      <c r="S1636" s="6">
        <f t="shared" si="184"/>
        <v>0.99502487562189057</v>
      </c>
      <c r="T1636" s="10">
        <f t="shared" si="185"/>
        <v>62.8125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1">
        <f t="shared" si="182"/>
        <v>42562.660428240742</v>
      </c>
      <c r="L1637" s="11">
        <f t="shared" si="183"/>
        <v>42502.660428240742</v>
      </c>
      <c r="M1637" t="b">
        <v>0</v>
      </c>
      <c r="N1637">
        <v>37</v>
      </c>
      <c r="O1637" t="b">
        <v>1</v>
      </c>
      <c r="P1637" s="8" t="s">
        <v>8274</v>
      </c>
      <c r="Q1637" s="13" t="str">
        <f t="shared" si="180"/>
        <v>music</v>
      </c>
      <c r="R1637" s="13" t="str">
        <f t="shared" si="181"/>
        <v>rock</v>
      </c>
      <c r="S1637" s="6">
        <f t="shared" si="184"/>
        <v>0.79808459696727851</v>
      </c>
      <c r="T1637" s="10">
        <f t="shared" si="185"/>
        <v>67.729729729729726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1">
        <f t="shared" si="182"/>
        <v>40705.958333333328</v>
      </c>
      <c r="L1638" s="11">
        <f t="shared" si="183"/>
        <v>40662.878333333334</v>
      </c>
      <c r="M1638" t="b">
        <v>0</v>
      </c>
      <c r="N1638">
        <v>87</v>
      </c>
      <c r="O1638" t="b">
        <v>1</v>
      </c>
      <c r="P1638" s="8" t="s">
        <v>8274</v>
      </c>
      <c r="Q1638" s="13" t="str">
        <f t="shared" si="180"/>
        <v>music</v>
      </c>
      <c r="R1638" s="13" t="str">
        <f t="shared" si="181"/>
        <v>rock</v>
      </c>
      <c r="S1638" s="6">
        <f t="shared" si="184"/>
        <v>0.96566523605150212</v>
      </c>
      <c r="T1638" s="10">
        <f t="shared" si="185"/>
        <v>53.5632183908046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1">
        <f t="shared" si="182"/>
        <v>40178.777083333327</v>
      </c>
      <c r="L1639" s="11">
        <f t="shared" si="183"/>
        <v>40122.543287037035</v>
      </c>
      <c r="M1639" t="b">
        <v>0</v>
      </c>
      <c r="N1639">
        <v>15</v>
      </c>
      <c r="O1639" t="b">
        <v>1</v>
      </c>
      <c r="P1639" s="8" t="s">
        <v>8274</v>
      </c>
      <c r="Q1639" s="13" t="str">
        <f t="shared" si="180"/>
        <v>music</v>
      </c>
      <c r="R1639" s="13" t="str">
        <f t="shared" si="181"/>
        <v>rock</v>
      </c>
      <c r="S1639" s="6">
        <f t="shared" si="184"/>
        <v>0.96339113680154143</v>
      </c>
      <c r="T1639" s="10">
        <f t="shared" si="185"/>
        <v>34.6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1">
        <f t="shared" si="182"/>
        <v>41333.684027777774</v>
      </c>
      <c r="L1640" s="11">
        <f t="shared" si="183"/>
        <v>41288.478796296295</v>
      </c>
      <c r="M1640" t="b">
        <v>0</v>
      </c>
      <c r="N1640">
        <v>27</v>
      </c>
      <c r="O1640" t="b">
        <v>1</v>
      </c>
      <c r="P1640" s="8" t="s">
        <v>8274</v>
      </c>
      <c r="Q1640" s="13" t="str">
        <f t="shared" si="180"/>
        <v>music</v>
      </c>
      <c r="R1640" s="13" t="str">
        <f t="shared" si="181"/>
        <v>rock</v>
      </c>
      <c r="S1640" s="6">
        <f t="shared" si="184"/>
        <v>0.95238095238095233</v>
      </c>
      <c r="T1640" s="10">
        <f t="shared" si="185"/>
        <v>38.888888888888886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1">
        <f t="shared" si="182"/>
        <v>40971.444039351853</v>
      </c>
      <c r="L1641" s="11">
        <f t="shared" si="183"/>
        <v>40941.444039351853</v>
      </c>
      <c r="M1641" t="b">
        <v>0</v>
      </c>
      <c r="N1641">
        <v>19</v>
      </c>
      <c r="O1641" t="b">
        <v>1</v>
      </c>
      <c r="P1641" s="8" t="s">
        <v>8274</v>
      </c>
      <c r="Q1641" s="13" t="str">
        <f t="shared" si="180"/>
        <v>music</v>
      </c>
      <c r="R1641" s="13" t="str">
        <f t="shared" si="181"/>
        <v>rock</v>
      </c>
      <c r="S1641" s="6">
        <f t="shared" si="184"/>
        <v>1</v>
      </c>
      <c r="T1641" s="10">
        <f t="shared" si="185"/>
        <v>94.736842105263165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1">
        <f t="shared" si="182"/>
        <v>40392.874305555553</v>
      </c>
      <c r="L1642" s="11">
        <f t="shared" si="183"/>
        <v>40379.022627314815</v>
      </c>
      <c r="M1642" t="b">
        <v>0</v>
      </c>
      <c r="N1642">
        <v>17</v>
      </c>
      <c r="O1642" t="b">
        <v>1</v>
      </c>
      <c r="P1642" s="8" t="s">
        <v>8274</v>
      </c>
      <c r="Q1642" s="13" t="str">
        <f t="shared" si="180"/>
        <v>music</v>
      </c>
      <c r="R1642" s="13" t="str">
        <f t="shared" si="181"/>
        <v>rock</v>
      </c>
      <c r="S1642" s="6">
        <f t="shared" si="184"/>
        <v>0.58872012245378547</v>
      </c>
      <c r="T1642" s="10">
        <f t="shared" si="185"/>
        <v>39.967058823529413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1">
        <f t="shared" si="182"/>
        <v>41992.388240740744</v>
      </c>
      <c r="L1643" s="11">
        <f t="shared" si="183"/>
        <v>41962.388240740744</v>
      </c>
      <c r="M1643" t="b">
        <v>0</v>
      </c>
      <c r="N1643">
        <v>26</v>
      </c>
      <c r="O1643" t="b">
        <v>1</v>
      </c>
      <c r="P1643" s="8" t="s">
        <v>8290</v>
      </c>
      <c r="Q1643" s="13" t="str">
        <f t="shared" si="180"/>
        <v>music</v>
      </c>
      <c r="R1643" s="13" t="str">
        <f t="shared" ref="R1643:R1682" si="186">RIGHT(P1643,3)</f>
        <v>pop</v>
      </c>
      <c r="S1643" s="6">
        <f t="shared" si="184"/>
        <v>0.98619329388560162</v>
      </c>
      <c r="T1643" s="10">
        <f t="shared" si="185"/>
        <v>97.5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1">
        <f t="shared" si="182"/>
        <v>40707.816284722219</v>
      </c>
      <c r="L1644" s="11">
        <f t="shared" si="183"/>
        <v>40687.816284722219</v>
      </c>
      <c r="M1644" t="b">
        <v>0</v>
      </c>
      <c r="N1644">
        <v>28</v>
      </c>
      <c r="O1644" t="b">
        <v>1</v>
      </c>
      <c r="P1644" s="8" t="s">
        <v>8290</v>
      </c>
      <c r="Q1644" s="13" t="str">
        <f t="shared" si="180"/>
        <v>music</v>
      </c>
      <c r="R1644" s="13" t="str">
        <f t="shared" si="186"/>
        <v>pop</v>
      </c>
      <c r="S1644" s="6">
        <f t="shared" si="184"/>
        <v>1</v>
      </c>
      <c r="T1644" s="10">
        <f t="shared" si="185"/>
        <v>42.857142857142854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1">
        <f t="shared" si="182"/>
        <v>41176.615879629629</v>
      </c>
      <c r="L1645" s="11">
        <f t="shared" si="183"/>
        <v>41146.615879629629</v>
      </c>
      <c r="M1645" t="b">
        <v>0</v>
      </c>
      <c r="N1645">
        <v>37</v>
      </c>
      <c r="O1645" t="b">
        <v>1</v>
      </c>
      <c r="P1645" s="8" t="s">
        <v>8290</v>
      </c>
      <c r="Q1645" s="13" t="str">
        <f t="shared" si="180"/>
        <v>music</v>
      </c>
      <c r="R1645" s="13" t="str">
        <f t="shared" si="186"/>
        <v>pop</v>
      </c>
      <c r="S1645" s="6">
        <f t="shared" si="184"/>
        <v>0.80192461908580592</v>
      </c>
      <c r="T1645" s="10">
        <f t="shared" si="185"/>
        <v>168.51351351351352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1">
        <f t="shared" si="182"/>
        <v>41234.893055555549</v>
      </c>
      <c r="L1646" s="11">
        <f t="shared" si="183"/>
        <v>41174.851388888885</v>
      </c>
      <c r="M1646" t="b">
        <v>0</v>
      </c>
      <c r="N1646">
        <v>128</v>
      </c>
      <c r="O1646" t="b">
        <v>1</v>
      </c>
      <c r="P1646" s="8" t="s">
        <v>8290</v>
      </c>
      <c r="Q1646" s="13" t="str">
        <f t="shared" si="180"/>
        <v>music</v>
      </c>
      <c r="R1646" s="13" t="str">
        <f t="shared" si="186"/>
        <v>pop</v>
      </c>
      <c r="S1646" s="6">
        <f t="shared" si="184"/>
        <v>0.91324200913242004</v>
      </c>
      <c r="T1646" s="10">
        <f t="shared" si="185"/>
        <v>85.546875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1">
        <f t="shared" si="182"/>
        <v>41535.40902777778</v>
      </c>
      <c r="L1647" s="11">
        <f t="shared" si="183"/>
        <v>41521.40902777778</v>
      </c>
      <c r="M1647" t="b">
        <v>0</v>
      </c>
      <c r="N1647">
        <v>10</v>
      </c>
      <c r="O1647" t="b">
        <v>1</v>
      </c>
      <c r="P1647" s="8" t="s">
        <v>8290</v>
      </c>
      <c r="Q1647" s="13" t="str">
        <f t="shared" si="180"/>
        <v>music</v>
      </c>
      <c r="R1647" s="13" t="str">
        <f t="shared" si="186"/>
        <v>pop</v>
      </c>
      <c r="S1647" s="6">
        <f t="shared" si="184"/>
        <v>0.90252707581227432</v>
      </c>
      <c r="T1647" s="10">
        <f t="shared" si="185"/>
        <v>554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1">
        <f t="shared" si="182"/>
        <v>41865.549305555549</v>
      </c>
      <c r="L1648" s="11">
        <f t="shared" si="183"/>
        <v>41833.241932870369</v>
      </c>
      <c r="M1648" t="b">
        <v>0</v>
      </c>
      <c r="N1648">
        <v>83</v>
      </c>
      <c r="O1648" t="b">
        <v>1</v>
      </c>
      <c r="P1648" s="8" t="s">
        <v>8290</v>
      </c>
      <c r="Q1648" s="13" t="str">
        <f t="shared" si="180"/>
        <v>music</v>
      </c>
      <c r="R1648" s="13" t="str">
        <f t="shared" si="186"/>
        <v>pop</v>
      </c>
      <c r="S1648" s="6">
        <f t="shared" si="184"/>
        <v>0.90744101633393826</v>
      </c>
      <c r="T1648" s="10">
        <f t="shared" si="185"/>
        <v>26.554216867469879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1">
        <f t="shared" si="182"/>
        <v>41069.201122685183</v>
      </c>
      <c r="L1649" s="11">
        <f t="shared" si="183"/>
        <v>41039.201122685183</v>
      </c>
      <c r="M1649" t="b">
        <v>0</v>
      </c>
      <c r="N1649">
        <v>46</v>
      </c>
      <c r="O1649" t="b">
        <v>1</v>
      </c>
      <c r="P1649" s="8" t="s">
        <v>8290</v>
      </c>
      <c r="Q1649" s="13" t="str">
        <f t="shared" si="180"/>
        <v>music</v>
      </c>
      <c r="R1649" s="13" t="str">
        <f t="shared" si="186"/>
        <v>pop</v>
      </c>
      <c r="S1649" s="6">
        <f t="shared" si="184"/>
        <v>0.95492742551566079</v>
      </c>
      <c r="T1649" s="10">
        <f t="shared" si="185"/>
        <v>113.82608695652173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1">
        <f t="shared" si="182"/>
        <v>40622.454652777778</v>
      </c>
      <c r="L1650" s="11">
        <f t="shared" si="183"/>
        <v>40592.496319444443</v>
      </c>
      <c r="M1650" t="b">
        <v>0</v>
      </c>
      <c r="N1650">
        <v>90</v>
      </c>
      <c r="O1650" t="b">
        <v>1</v>
      </c>
      <c r="P1650" s="8" t="s">
        <v>8290</v>
      </c>
      <c r="Q1650" s="13" t="str">
        <f t="shared" si="180"/>
        <v>music</v>
      </c>
      <c r="R1650" s="13" t="str">
        <f t="shared" si="186"/>
        <v>pop</v>
      </c>
      <c r="S1650" s="6">
        <f t="shared" si="184"/>
        <v>0.79833391183616798</v>
      </c>
      <c r="T1650" s="10">
        <f t="shared" si="185"/>
        <v>32.011111111111113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1">
        <f t="shared" si="182"/>
        <v>41782.476331018515</v>
      </c>
      <c r="L1651" s="11">
        <f t="shared" si="183"/>
        <v>41737.476331018515</v>
      </c>
      <c r="M1651" t="b">
        <v>0</v>
      </c>
      <c r="N1651">
        <v>81</v>
      </c>
      <c r="O1651" t="b">
        <v>1</v>
      </c>
      <c r="P1651" s="8" t="s">
        <v>8290</v>
      </c>
      <c r="Q1651" s="13" t="str">
        <f t="shared" si="180"/>
        <v>music</v>
      </c>
      <c r="R1651" s="13" t="str">
        <f t="shared" si="186"/>
        <v>pop</v>
      </c>
      <c r="S1651" s="6">
        <f t="shared" si="184"/>
        <v>0.99415801356764066</v>
      </c>
      <c r="T1651" s="10">
        <f t="shared" si="185"/>
        <v>47.189259259259259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1">
        <f t="shared" si="182"/>
        <v>41556.227280092593</v>
      </c>
      <c r="L1652" s="11">
        <f t="shared" si="183"/>
        <v>41526.227280092593</v>
      </c>
      <c r="M1652" t="b">
        <v>0</v>
      </c>
      <c r="N1652">
        <v>32</v>
      </c>
      <c r="O1652" t="b">
        <v>1</v>
      </c>
      <c r="P1652" s="8" t="s">
        <v>8290</v>
      </c>
      <c r="Q1652" s="13" t="str">
        <f t="shared" si="180"/>
        <v>music</v>
      </c>
      <c r="R1652" s="13" t="str">
        <f t="shared" si="186"/>
        <v>pop</v>
      </c>
      <c r="S1652" s="6">
        <f t="shared" si="184"/>
        <v>0.70646414694454251</v>
      </c>
      <c r="T1652" s="10">
        <f t="shared" si="185"/>
        <v>88.46875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1">
        <f t="shared" si="182"/>
        <v>40659.082638888889</v>
      </c>
      <c r="L1653" s="11">
        <f t="shared" si="183"/>
        <v>40625.692361111105</v>
      </c>
      <c r="M1653" t="b">
        <v>0</v>
      </c>
      <c r="N1653">
        <v>20</v>
      </c>
      <c r="O1653" t="b">
        <v>1</v>
      </c>
      <c r="P1653" s="8" t="s">
        <v>8290</v>
      </c>
      <c r="Q1653" s="13" t="str">
        <f t="shared" si="180"/>
        <v>music</v>
      </c>
      <c r="R1653" s="13" t="str">
        <f t="shared" si="186"/>
        <v>pop</v>
      </c>
      <c r="S1653" s="6">
        <f t="shared" si="184"/>
        <v>0.99255583126550873</v>
      </c>
      <c r="T1653" s="10">
        <f t="shared" si="185"/>
        <v>100.75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1">
        <f t="shared" si="182"/>
        <v>41602.326307870368</v>
      </c>
      <c r="L1654" s="11">
        <f t="shared" si="183"/>
        <v>41572.284641203703</v>
      </c>
      <c r="M1654" t="b">
        <v>0</v>
      </c>
      <c r="N1654">
        <v>70</v>
      </c>
      <c r="O1654" t="b">
        <v>1</v>
      </c>
      <c r="P1654" s="8" t="s">
        <v>8290</v>
      </c>
      <c r="Q1654" s="13" t="str">
        <f t="shared" si="180"/>
        <v>music</v>
      </c>
      <c r="R1654" s="13" t="str">
        <f t="shared" si="186"/>
        <v>pop</v>
      </c>
      <c r="S1654" s="6">
        <f t="shared" si="184"/>
        <v>0.99337748344370858</v>
      </c>
      <c r="T1654" s="10">
        <f t="shared" si="185"/>
        <v>64.714285714285708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1">
        <f t="shared" si="182"/>
        <v>40657.626111111109</v>
      </c>
      <c r="L1655" s="11">
        <f t="shared" si="183"/>
        <v>40626.626111111109</v>
      </c>
      <c r="M1655" t="b">
        <v>0</v>
      </c>
      <c r="N1655">
        <v>168</v>
      </c>
      <c r="O1655" t="b">
        <v>1</v>
      </c>
      <c r="P1655" s="8" t="s">
        <v>8290</v>
      </c>
      <c r="Q1655" s="13" t="str">
        <f t="shared" si="180"/>
        <v>music</v>
      </c>
      <c r="R1655" s="13" t="str">
        <f t="shared" si="186"/>
        <v>pop</v>
      </c>
      <c r="S1655" s="6">
        <f t="shared" si="184"/>
        <v>0.57395265120208638</v>
      </c>
      <c r="T1655" s="10">
        <f t="shared" si="185"/>
        <v>51.854285714285716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1">
        <f t="shared" si="182"/>
        <v>41017.682407407403</v>
      </c>
      <c r="L1656" s="11">
        <f t="shared" si="183"/>
        <v>40987.682407407403</v>
      </c>
      <c r="M1656" t="b">
        <v>0</v>
      </c>
      <c r="N1656">
        <v>34</v>
      </c>
      <c r="O1656" t="b">
        <v>1</v>
      </c>
      <c r="P1656" s="8" t="s">
        <v>8290</v>
      </c>
      <c r="Q1656" s="13" t="str">
        <f t="shared" si="180"/>
        <v>music</v>
      </c>
      <c r="R1656" s="13" t="str">
        <f t="shared" si="186"/>
        <v>pop</v>
      </c>
      <c r="S1656" s="6">
        <f t="shared" si="184"/>
        <v>0.83396512509476872</v>
      </c>
      <c r="T1656" s="10">
        <f t="shared" si="185"/>
        <v>38.794117647058826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1">
        <f t="shared" si="182"/>
        <v>41004.541898148142</v>
      </c>
      <c r="L1657" s="11">
        <f t="shared" si="183"/>
        <v>40974.583564814813</v>
      </c>
      <c r="M1657" t="b">
        <v>0</v>
      </c>
      <c r="N1657">
        <v>48</v>
      </c>
      <c r="O1657" t="b">
        <v>1</v>
      </c>
      <c r="P1657" s="8" t="s">
        <v>8290</v>
      </c>
      <c r="Q1657" s="13" t="str">
        <f t="shared" si="180"/>
        <v>music</v>
      </c>
      <c r="R1657" s="13" t="str">
        <f t="shared" si="186"/>
        <v>pop</v>
      </c>
      <c r="S1657" s="6">
        <f t="shared" si="184"/>
        <v>0.69995333644423707</v>
      </c>
      <c r="T1657" s="10">
        <f t="shared" si="185"/>
        <v>44.645833333333336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1">
        <f t="shared" si="182"/>
        <v>41256.720509259256</v>
      </c>
      <c r="L1658" s="11">
        <f t="shared" si="183"/>
        <v>41226.720509259256</v>
      </c>
      <c r="M1658" t="b">
        <v>0</v>
      </c>
      <c r="N1658">
        <v>48</v>
      </c>
      <c r="O1658" t="b">
        <v>1</v>
      </c>
      <c r="P1658" s="8" t="s">
        <v>8290</v>
      </c>
      <c r="Q1658" s="13" t="str">
        <f t="shared" si="180"/>
        <v>music</v>
      </c>
      <c r="R1658" s="13" t="str">
        <f t="shared" si="186"/>
        <v>pop</v>
      </c>
      <c r="S1658" s="6">
        <f t="shared" si="184"/>
        <v>0.99666184725293416</v>
      </c>
      <c r="T1658" s="10">
        <f t="shared" si="185"/>
        <v>156.77333333333334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1">
        <f t="shared" si="182"/>
        <v>41053.573703703703</v>
      </c>
      <c r="L1659" s="11">
        <f t="shared" si="183"/>
        <v>41023.573703703703</v>
      </c>
      <c r="M1659" t="b">
        <v>0</v>
      </c>
      <c r="N1659">
        <v>221</v>
      </c>
      <c r="O1659" t="b">
        <v>1</v>
      </c>
      <c r="P1659" s="8" t="s">
        <v>8290</v>
      </c>
      <c r="Q1659" s="13" t="str">
        <f t="shared" si="180"/>
        <v>music</v>
      </c>
      <c r="R1659" s="13" t="str">
        <f t="shared" si="186"/>
        <v>pop</v>
      </c>
      <c r="S1659" s="6">
        <f t="shared" si="184"/>
        <v>0.95298178470616712</v>
      </c>
      <c r="T1659" s="10">
        <f t="shared" si="185"/>
        <v>118.70339366515837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1">
        <f t="shared" si="182"/>
        <v>41261.388888888883</v>
      </c>
      <c r="L1660" s="11">
        <f t="shared" si="183"/>
        <v>41223.013506944444</v>
      </c>
      <c r="M1660" t="b">
        <v>0</v>
      </c>
      <c r="N1660">
        <v>107</v>
      </c>
      <c r="O1660" t="b">
        <v>1</v>
      </c>
      <c r="P1660" s="8" t="s">
        <v>8290</v>
      </c>
      <c r="Q1660" s="13" t="str">
        <f t="shared" si="180"/>
        <v>music</v>
      </c>
      <c r="R1660" s="13" t="str">
        <f t="shared" si="186"/>
        <v>pop</v>
      </c>
      <c r="S1660" s="6">
        <f t="shared" si="184"/>
        <v>0.75623897151499875</v>
      </c>
      <c r="T1660" s="10">
        <f t="shared" si="185"/>
        <v>74.149532710280369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1">
        <f t="shared" si="182"/>
        <v>41625.291666666664</v>
      </c>
      <c r="L1661" s="11">
        <f t="shared" si="183"/>
        <v>41596.705104166664</v>
      </c>
      <c r="M1661" t="b">
        <v>0</v>
      </c>
      <c r="N1661">
        <v>45</v>
      </c>
      <c r="O1661" t="b">
        <v>1</v>
      </c>
      <c r="P1661" s="8" t="s">
        <v>8290</v>
      </c>
      <c r="Q1661" s="13" t="str">
        <f t="shared" si="180"/>
        <v>music</v>
      </c>
      <c r="R1661" s="13" t="str">
        <f t="shared" si="186"/>
        <v>pop</v>
      </c>
      <c r="S1661" s="6">
        <f t="shared" si="184"/>
        <v>0.88652482269503541</v>
      </c>
      <c r="T1661" s="10">
        <f t="shared" si="185"/>
        <v>12.533333333333333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1">
        <f t="shared" si="182"/>
        <v>42490.707638888889</v>
      </c>
      <c r="L1662" s="11">
        <f t="shared" si="183"/>
        <v>42459.485532407409</v>
      </c>
      <c r="M1662" t="b">
        <v>0</v>
      </c>
      <c r="N1662">
        <v>36</v>
      </c>
      <c r="O1662" t="b">
        <v>1</v>
      </c>
      <c r="P1662" s="8" t="s">
        <v>8290</v>
      </c>
      <c r="Q1662" s="13" t="str">
        <f t="shared" si="180"/>
        <v>music</v>
      </c>
      <c r="R1662" s="13" t="str">
        <f t="shared" si="186"/>
        <v>pop</v>
      </c>
      <c r="S1662" s="6">
        <f t="shared" si="184"/>
        <v>7.9760717846460619E-2</v>
      </c>
      <c r="T1662" s="10">
        <f t="shared" si="185"/>
        <v>27.861111111111111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1">
        <f t="shared" si="182"/>
        <v>42386.666666666664</v>
      </c>
      <c r="L1663" s="11">
        <f t="shared" si="183"/>
        <v>42343.789710648147</v>
      </c>
      <c r="M1663" t="b">
        <v>0</v>
      </c>
      <c r="N1663">
        <v>101</v>
      </c>
      <c r="O1663" t="b">
        <v>1</v>
      </c>
      <c r="P1663" s="8" t="s">
        <v>8290</v>
      </c>
      <c r="Q1663" s="13" t="str">
        <f t="shared" si="180"/>
        <v>music</v>
      </c>
      <c r="R1663" s="13" t="str">
        <f t="shared" si="186"/>
        <v>pop</v>
      </c>
      <c r="S1663" s="6">
        <f t="shared" si="184"/>
        <v>0.9755495183996048</v>
      </c>
      <c r="T1663" s="10">
        <f t="shared" si="185"/>
        <v>80.178217821782184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1">
        <f t="shared" si="182"/>
        <v>40908.031666666662</v>
      </c>
      <c r="L1664" s="11">
        <f t="shared" si="183"/>
        <v>40847.99</v>
      </c>
      <c r="M1664" t="b">
        <v>0</v>
      </c>
      <c r="N1664">
        <v>62</v>
      </c>
      <c r="O1664" t="b">
        <v>1</v>
      </c>
      <c r="P1664" s="8" t="s">
        <v>8290</v>
      </c>
      <c r="Q1664" s="13" t="str">
        <f t="shared" si="180"/>
        <v>music</v>
      </c>
      <c r="R1664" s="13" t="str">
        <f t="shared" si="186"/>
        <v>pop</v>
      </c>
      <c r="S1664" s="6">
        <f t="shared" si="184"/>
        <v>0.97430276458409448</v>
      </c>
      <c r="T1664" s="10">
        <f t="shared" si="185"/>
        <v>132.43548387096774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1">
        <f t="shared" si="182"/>
        <v>42035.813738425924</v>
      </c>
      <c r="L1665" s="11">
        <f t="shared" si="183"/>
        <v>42005.813738425924</v>
      </c>
      <c r="M1665" t="b">
        <v>0</v>
      </c>
      <c r="N1665">
        <v>32</v>
      </c>
      <c r="O1665" t="b">
        <v>1</v>
      </c>
      <c r="P1665" s="8" t="s">
        <v>8290</v>
      </c>
      <c r="Q1665" s="13" t="str">
        <f t="shared" si="180"/>
        <v>music</v>
      </c>
      <c r="R1665" s="13" t="str">
        <f t="shared" si="186"/>
        <v>pop</v>
      </c>
      <c r="S1665" s="6">
        <f t="shared" si="184"/>
        <v>0.92592592592592593</v>
      </c>
      <c r="T1665" s="10">
        <f t="shared" si="185"/>
        <v>33.75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1">
        <f t="shared" si="182"/>
        <v>40983.957638888889</v>
      </c>
      <c r="L1666" s="11">
        <f t="shared" si="183"/>
        <v>40939.553449074076</v>
      </c>
      <c r="M1666" t="b">
        <v>0</v>
      </c>
      <c r="N1666">
        <v>89</v>
      </c>
      <c r="O1666" t="b">
        <v>1</v>
      </c>
      <c r="P1666" s="8" t="s">
        <v>8290</v>
      </c>
      <c r="Q1666" s="13" t="str">
        <f t="shared" si="180"/>
        <v>music</v>
      </c>
      <c r="R1666" s="13" t="str">
        <f t="shared" si="186"/>
        <v>pop</v>
      </c>
      <c r="S1666" s="6">
        <f t="shared" si="184"/>
        <v>0.81693473018279739</v>
      </c>
      <c r="T1666" s="10">
        <f t="shared" si="185"/>
        <v>34.384494382022467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1">
        <f t="shared" si="182"/>
        <v>40595.916666666664</v>
      </c>
      <c r="L1667" s="11">
        <f t="shared" si="183"/>
        <v>40564.441122685181</v>
      </c>
      <c r="M1667" t="b">
        <v>0</v>
      </c>
      <c r="N1667">
        <v>93</v>
      </c>
      <c r="O1667" t="b">
        <v>1</v>
      </c>
      <c r="P1667" s="8" t="s">
        <v>8290</v>
      </c>
      <c r="Q1667" s="13" t="str">
        <f t="shared" ref="Q1667:Q1730" si="187">LEFT(P1667, SEARCH("/", P1667)-1)</f>
        <v>music</v>
      </c>
      <c r="R1667" s="13" t="str">
        <f t="shared" si="186"/>
        <v>pop</v>
      </c>
      <c r="S1667" s="6">
        <f t="shared" si="184"/>
        <v>0.83712030614685484</v>
      </c>
      <c r="T1667" s="10">
        <f t="shared" si="185"/>
        <v>44.956989247311824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1">
        <f t="shared" si="182"/>
        <v>41361.003159722219</v>
      </c>
      <c r="L1668" s="11">
        <f t="shared" si="183"/>
        <v>41331.04482638889</v>
      </c>
      <c r="M1668" t="b">
        <v>0</v>
      </c>
      <c r="N1668">
        <v>98</v>
      </c>
      <c r="O1668" t="b">
        <v>1</v>
      </c>
      <c r="P1668" s="8" t="s">
        <v>8290</v>
      </c>
      <c r="Q1668" s="13" t="str">
        <f t="shared" si="187"/>
        <v>music</v>
      </c>
      <c r="R1668" s="13" t="str">
        <f t="shared" si="186"/>
        <v>pop</v>
      </c>
      <c r="S1668" s="6">
        <f t="shared" si="184"/>
        <v>0.62158130283441071</v>
      </c>
      <c r="T1668" s="10">
        <f t="shared" si="185"/>
        <v>41.04081632653061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1">
        <f t="shared" si="182"/>
        <v>41709.082638888889</v>
      </c>
      <c r="L1669" s="11">
        <f t="shared" si="183"/>
        <v>41681.862245370365</v>
      </c>
      <c r="M1669" t="b">
        <v>0</v>
      </c>
      <c r="N1669">
        <v>82</v>
      </c>
      <c r="O1669" t="b">
        <v>1</v>
      </c>
      <c r="P1669" s="8" t="s">
        <v>8290</v>
      </c>
      <c r="Q1669" s="13" t="str">
        <f t="shared" si="187"/>
        <v>music</v>
      </c>
      <c r="R1669" s="13" t="str">
        <f t="shared" si="186"/>
        <v>pop</v>
      </c>
      <c r="S1669" s="6">
        <f t="shared" si="184"/>
        <v>0.78831439833062833</v>
      </c>
      <c r="T1669" s="10">
        <f t="shared" si="185"/>
        <v>52.597560975609753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1">
        <f t="shared" si="182"/>
        <v>40874.983090277776</v>
      </c>
      <c r="L1670" s="11">
        <f t="shared" si="183"/>
        <v>40844.941423611112</v>
      </c>
      <c r="M1670" t="b">
        <v>0</v>
      </c>
      <c r="N1670">
        <v>116</v>
      </c>
      <c r="O1670" t="b">
        <v>1</v>
      </c>
      <c r="P1670" s="8" t="s">
        <v>8290</v>
      </c>
      <c r="Q1670" s="13" t="str">
        <f t="shared" si="187"/>
        <v>music</v>
      </c>
      <c r="R1670" s="13" t="str">
        <f t="shared" si="186"/>
        <v>pop</v>
      </c>
      <c r="S1670" s="6">
        <f t="shared" si="184"/>
        <v>0.97430276458409448</v>
      </c>
      <c r="T1670" s="10">
        <f t="shared" si="185"/>
        <v>70.784482758620683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1">
        <f t="shared" si="182"/>
        <v>42521.676805555551</v>
      </c>
      <c r="L1671" s="11">
        <f t="shared" si="183"/>
        <v>42461.676805555551</v>
      </c>
      <c r="M1671" t="b">
        <v>0</v>
      </c>
      <c r="N1671">
        <v>52</v>
      </c>
      <c r="O1671" t="b">
        <v>1</v>
      </c>
      <c r="P1671" s="8" t="s">
        <v>8290</v>
      </c>
      <c r="Q1671" s="13" t="str">
        <f t="shared" si="187"/>
        <v>music</v>
      </c>
      <c r="R1671" s="13" t="str">
        <f t="shared" si="186"/>
        <v>pop</v>
      </c>
      <c r="S1671" s="6">
        <f t="shared" si="184"/>
        <v>0.7155635062611807</v>
      </c>
      <c r="T1671" s="10">
        <f t="shared" si="185"/>
        <v>53.75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1">
        <f t="shared" si="182"/>
        <v>40363.958333333328</v>
      </c>
      <c r="L1672" s="11">
        <f t="shared" si="183"/>
        <v>40313.722210648142</v>
      </c>
      <c r="M1672" t="b">
        <v>0</v>
      </c>
      <c r="N1672">
        <v>23</v>
      </c>
      <c r="O1672" t="b">
        <v>1</v>
      </c>
      <c r="P1672" s="8" t="s">
        <v>8290</v>
      </c>
      <c r="Q1672" s="13" t="str">
        <f t="shared" si="187"/>
        <v>music</v>
      </c>
      <c r="R1672" s="13" t="str">
        <f t="shared" si="186"/>
        <v>pop</v>
      </c>
      <c r="S1672" s="6">
        <f t="shared" si="184"/>
        <v>0.97465886939571145</v>
      </c>
      <c r="T1672" s="10">
        <f t="shared" si="185"/>
        <v>44.608695652173914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1">
        <f t="shared" si="182"/>
        <v>42583.335810185185</v>
      </c>
      <c r="L1673" s="11">
        <f t="shared" si="183"/>
        <v>42553.335810185185</v>
      </c>
      <c r="M1673" t="b">
        <v>0</v>
      </c>
      <c r="N1673">
        <v>77</v>
      </c>
      <c r="O1673" t="b">
        <v>1</v>
      </c>
      <c r="P1673" s="8" t="s">
        <v>8290</v>
      </c>
      <c r="Q1673" s="13" t="str">
        <f t="shared" si="187"/>
        <v>music</v>
      </c>
      <c r="R1673" s="13" t="str">
        <f t="shared" si="186"/>
        <v>pop</v>
      </c>
      <c r="S1673" s="6">
        <f t="shared" si="184"/>
        <v>0.9933100567676697</v>
      </c>
      <c r="T1673" s="10">
        <f t="shared" si="185"/>
        <v>26.148961038961041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1">
        <f t="shared" ref="K1674:K1737" si="188">(I1674/86400)+25569+(-5/24)</f>
        <v>41064.448263888888</v>
      </c>
      <c r="L1674" s="11">
        <f t="shared" ref="L1674:L1737" si="189">(J1674/86400)+25569+(-5/24)</f>
        <v>41034.448263888888</v>
      </c>
      <c r="M1674" t="b">
        <v>0</v>
      </c>
      <c r="N1674">
        <v>49</v>
      </c>
      <c r="O1674" t="b">
        <v>1</v>
      </c>
      <c r="P1674" s="8" t="s">
        <v>8290</v>
      </c>
      <c r="Q1674" s="13" t="str">
        <f t="shared" si="187"/>
        <v>music</v>
      </c>
      <c r="R1674" s="13" t="str">
        <f t="shared" si="186"/>
        <v>pop</v>
      </c>
      <c r="S1674" s="6">
        <f t="shared" ref="S1674:S1737" si="190">IFERROR(D1674/E1674,"N/A")</f>
        <v>0.88541666666666663</v>
      </c>
      <c r="T1674" s="10">
        <f t="shared" ref="T1674:T1737" si="191">IFERROR(E1674/N1674,"N/A")</f>
        <v>39.183673469387756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1">
        <f t="shared" si="188"/>
        <v>42069.670046296298</v>
      </c>
      <c r="L1675" s="11">
        <f t="shared" si="189"/>
        <v>42039.670046296298</v>
      </c>
      <c r="M1675" t="b">
        <v>0</v>
      </c>
      <c r="N1675">
        <v>59</v>
      </c>
      <c r="O1675" t="b">
        <v>1</v>
      </c>
      <c r="P1675" s="8" t="s">
        <v>8290</v>
      </c>
      <c r="Q1675" s="13" t="str">
        <f t="shared" si="187"/>
        <v>music</v>
      </c>
      <c r="R1675" s="13" t="str">
        <f t="shared" si="186"/>
        <v>pop</v>
      </c>
      <c r="S1675" s="6">
        <f t="shared" si="190"/>
        <v>0.7806691449814126</v>
      </c>
      <c r="T1675" s="10">
        <f t="shared" si="191"/>
        <v>45.593220338983052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1">
        <f t="shared" si="188"/>
        <v>42600.082638888889</v>
      </c>
      <c r="L1676" s="11">
        <f t="shared" si="189"/>
        <v>42569.397060185183</v>
      </c>
      <c r="M1676" t="b">
        <v>0</v>
      </c>
      <c r="N1676">
        <v>113</v>
      </c>
      <c r="O1676" t="b">
        <v>1</v>
      </c>
      <c r="P1676" s="8" t="s">
        <v>8290</v>
      </c>
      <c r="Q1676" s="13" t="str">
        <f t="shared" si="187"/>
        <v>music</v>
      </c>
      <c r="R1676" s="13" t="str">
        <f t="shared" si="186"/>
        <v>pop</v>
      </c>
      <c r="S1676" s="6">
        <f t="shared" si="190"/>
        <v>0.49578582052553299</v>
      </c>
      <c r="T1676" s="10">
        <f t="shared" si="191"/>
        <v>89.247787610619469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1">
        <f t="shared" si="188"/>
        <v>40832.710416666661</v>
      </c>
      <c r="L1677" s="11">
        <f t="shared" si="189"/>
        <v>40802.524768518517</v>
      </c>
      <c r="M1677" t="b">
        <v>0</v>
      </c>
      <c r="N1677">
        <v>34</v>
      </c>
      <c r="O1677" t="b">
        <v>1</v>
      </c>
      <c r="P1677" s="8" t="s">
        <v>8290</v>
      </c>
      <c r="Q1677" s="13" t="str">
        <f t="shared" si="187"/>
        <v>music</v>
      </c>
      <c r="R1677" s="13" t="str">
        <f t="shared" si="186"/>
        <v>pop</v>
      </c>
      <c r="S1677" s="6">
        <f t="shared" si="190"/>
        <v>0.7277172963847004</v>
      </c>
      <c r="T1677" s="10">
        <f t="shared" si="191"/>
        <v>40.416470588235299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1">
        <f t="shared" si="188"/>
        <v>41019.957638888889</v>
      </c>
      <c r="L1678" s="11">
        <f t="shared" si="189"/>
        <v>40973.517905092587</v>
      </c>
      <c r="M1678" t="b">
        <v>0</v>
      </c>
      <c r="N1678">
        <v>42</v>
      </c>
      <c r="O1678" t="b">
        <v>1</v>
      </c>
      <c r="P1678" s="8" t="s">
        <v>8290</v>
      </c>
      <c r="Q1678" s="13" t="str">
        <f t="shared" si="187"/>
        <v>music</v>
      </c>
      <c r="R1678" s="13" t="str">
        <f t="shared" si="186"/>
        <v>pop</v>
      </c>
      <c r="S1678" s="6">
        <f t="shared" si="190"/>
        <v>0.86705202312138729</v>
      </c>
      <c r="T1678" s="10">
        <f t="shared" si="191"/>
        <v>82.38095238095238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1">
        <f t="shared" si="188"/>
        <v>42476.040972222218</v>
      </c>
      <c r="L1679" s="11">
        <f t="shared" si="189"/>
        <v>42416.198796296296</v>
      </c>
      <c r="M1679" t="b">
        <v>0</v>
      </c>
      <c r="N1679">
        <v>42</v>
      </c>
      <c r="O1679" t="b">
        <v>1</v>
      </c>
      <c r="P1679" s="8" t="s">
        <v>8290</v>
      </c>
      <c r="Q1679" s="13" t="str">
        <f t="shared" si="187"/>
        <v>music</v>
      </c>
      <c r="R1679" s="13" t="str">
        <f t="shared" si="186"/>
        <v>pop</v>
      </c>
      <c r="S1679" s="6">
        <f t="shared" si="190"/>
        <v>0.89552238805970152</v>
      </c>
      <c r="T1679" s="10">
        <f t="shared" si="191"/>
        <v>159.52380952380952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1">
        <f t="shared" si="188"/>
        <v>41676.646655092591</v>
      </c>
      <c r="L1680" s="11">
        <f t="shared" si="189"/>
        <v>41662.646655092591</v>
      </c>
      <c r="M1680" t="b">
        <v>0</v>
      </c>
      <c r="N1680">
        <v>49</v>
      </c>
      <c r="O1680" t="b">
        <v>1</v>
      </c>
      <c r="P1680" s="8" t="s">
        <v>8290</v>
      </c>
      <c r="Q1680" s="13" t="str">
        <f t="shared" si="187"/>
        <v>music</v>
      </c>
      <c r="R1680" s="13" t="str">
        <f t="shared" si="186"/>
        <v>pop</v>
      </c>
      <c r="S1680" s="6">
        <f t="shared" si="190"/>
        <v>0.84459459459459463</v>
      </c>
      <c r="T1680" s="10">
        <f t="shared" si="191"/>
        <v>36.244897959183675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1">
        <f t="shared" si="188"/>
        <v>40745.860474537032</v>
      </c>
      <c r="L1681" s="11">
        <f t="shared" si="189"/>
        <v>40722.860474537032</v>
      </c>
      <c r="M1681" t="b">
        <v>0</v>
      </c>
      <c r="N1681">
        <v>56</v>
      </c>
      <c r="O1681" t="b">
        <v>1</v>
      </c>
      <c r="P1681" s="8" t="s">
        <v>8290</v>
      </c>
      <c r="Q1681" s="13" t="str">
        <f t="shared" si="187"/>
        <v>music</v>
      </c>
      <c r="R1681" s="13" t="str">
        <f t="shared" si="186"/>
        <v>pop</v>
      </c>
      <c r="S1681" s="6">
        <f t="shared" si="190"/>
        <v>0.5714285714285714</v>
      </c>
      <c r="T1681" s="10">
        <f t="shared" si="191"/>
        <v>62.5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1">
        <f t="shared" si="188"/>
        <v>41832.549386574072</v>
      </c>
      <c r="L1682" s="11">
        <f t="shared" si="189"/>
        <v>41802.549386574072</v>
      </c>
      <c r="M1682" t="b">
        <v>0</v>
      </c>
      <c r="N1682">
        <v>25</v>
      </c>
      <c r="O1682" t="b">
        <v>1</v>
      </c>
      <c r="P1682" s="8" t="s">
        <v>8290</v>
      </c>
      <c r="Q1682" s="13" t="str">
        <f t="shared" si="187"/>
        <v>music</v>
      </c>
      <c r="R1682" s="13" t="str">
        <f t="shared" si="186"/>
        <v>pop</v>
      </c>
      <c r="S1682" s="6">
        <f t="shared" si="190"/>
        <v>0.85106382978723405</v>
      </c>
      <c r="T1682" s="10">
        <f t="shared" si="191"/>
        <v>47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1">
        <f t="shared" si="188"/>
        <v>42822.874999999993</v>
      </c>
      <c r="L1683" s="11">
        <f t="shared" si="189"/>
        <v>42773.91300925926</v>
      </c>
      <c r="M1683" t="b">
        <v>0</v>
      </c>
      <c r="N1683">
        <v>884</v>
      </c>
      <c r="O1683" t="b">
        <v>0</v>
      </c>
      <c r="P1683" s="8" t="s">
        <v>8291</v>
      </c>
      <c r="Q1683" s="13" t="str">
        <f t="shared" si="187"/>
        <v>music</v>
      </c>
      <c r="R1683" s="13" t="str">
        <f t="shared" ref="R1683:R1714" si="192">RIGHT(P1683,5)</f>
        <v>faith</v>
      </c>
      <c r="S1683" s="6">
        <f t="shared" si="190"/>
        <v>0.98597817681410116</v>
      </c>
      <c r="T1683" s="10">
        <f t="shared" si="191"/>
        <v>74.575090497737563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1">
        <f t="shared" si="188"/>
        <v>42838.963657407403</v>
      </c>
      <c r="L1684" s="11">
        <f t="shared" si="189"/>
        <v>42779.005324074074</v>
      </c>
      <c r="M1684" t="b">
        <v>0</v>
      </c>
      <c r="N1684">
        <v>0</v>
      </c>
      <c r="O1684" t="b">
        <v>0</v>
      </c>
      <c r="P1684" s="8" t="s">
        <v>8291</v>
      </c>
      <c r="Q1684" s="13" t="str">
        <f t="shared" si="187"/>
        <v>music</v>
      </c>
      <c r="R1684" s="13" t="str">
        <f t="shared" si="192"/>
        <v>faith</v>
      </c>
      <c r="S1684" s="6" t="str">
        <f t="shared" si="190"/>
        <v>N/A</v>
      </c>
      <c r="T1684" s="10" t="str">
        <f t="shared" si="191"/>
        <v>N/A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1">
        <f t="shared" si="188"/>
        <v>42832.57335648148</v>
      </c>
      <c r="L1685" s="11">
        <f t="shared" si="189"/>
        <v>42808.57335648148</v>
      </c>
      <c r="M1685" t="b">
        <v>0</v>
      </c>
      <c r="N1685">
        <v>10</v>
      </c>
      <c r="O1685" t="b">
        <v>0</v>
      </c>
      <c r="P1685" s="8" t="s">
        <v>8291</v>
      </c>
      <c r="Q1685" s="13" t="str">
        <f t="shared" si="187"/>
        <v>music</v>
      </c>
      <c r="R1685" s="13" t="str">
        <f t="shared" si="192"/>
        <v>faith</v>
      </c>
      <c r="S1685" s="6">
        <f t="shared" si="190"/>
        <v>4.6052631578947372</v>
      </c>
      <c r="T1685" s="10">
        <f t="shared" si="191"/>
        <v>76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1">
        <f t="shared" si="188"/>
        <v>42811.565289351849</v>
      </c>
      <c r="L1686" s="11">
        <f t="shared" si="189"/>
        <v>42783.606956018521</v>
      </c>
      <c r="M1686" t="b">
        <v>0</v>
      </c>
      <c r="N1686">
        <v>101</v>
      </c>
      <c r="O1686" t="b">
        <v>0</v>
      </c>
      <c r="P1686" s="8" t="s">
        <v>8291</v>
      </c>
      <c r="Q1686" s="13" t="str">
        <f t="shared" si="187"/>
        <v>music</v>
      </c>
      <c r="R1686" s="13" t="str">
        <f t="shared" si="192"/>
        <v>faith</v>
      </c>
      <c r="S1686" s="6">
        <f t="shared" si="190"/>
        <v>0.91638029782359676</v>
      </c>
      <c r="T1686" s="10">
        <f t="shared" si="191"/>
        <v>86.43564356435644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1">
        <f t="shared" si="188"/>
        <v>42818.0002662037</v>
      </c>
      <c r="L1687" s="11">
        <f t="shared" si="189"/>
        <v>42788.041932870365</v>
      </c>
      <c r="M1687" t="b">
        <v>0</v>
      </c>
      <c r="N1687">
        <v>15</v>
      </c>
      <c r="O1687" t="b">
        <v>0</v>
      </c>
      <c r="P1687" s="8" t="s">
        <v>8291</v>
      </c>
      <c r="Q1687" s="13" t="str">
        <f t="shared" si="187"/>
        <v>music</v>
      </c>
      <c r="R1687" s="13" t="str">
        <f t="shared" si="192"/>
        <v>faith</v>
      </c>
      <c r="S1687" s="6">
        <f t="shared" si="190"/>
        <v>0.97222222222222221</v>
      </c>
      <c r="T1687" s="10">
        <f t="shared" si="191"/>
        <v>24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1">
        <f t="shared" si="188"/>
        <v>42852.593969907401</v>
      </c>
      <c r="L1688" s="11">
        <f t="shared" si="189"/>
        <v>42792.635636574072</v>
      </c>
      <c r="M1688" t="b">
        <v>0</v>
      </c>
      <c r="N1688">
        <v>1</v>
      </c>
      <c r="O1688" t="b">
        <v>0</v>
      </c>
      <c r="P1688" s="8" t="s">
        <v>8291</v>
      </c>
      <c r="Q1688" s="13" t="str">
        <f t="shared" si="187"/>
        <v>music</v>
      </c>
      <c r="R1688" s="13" t="str">
        <f t="shared" si="192"/>
        <v>faith</v>
      </c>
      <c r="S1688" s="6">
        <f t="shared" si="190"/>
        <v>277.77777777777777</v>
      </c>
      <c r="T1688" s="10">
        <f t="shared" si="191"/>
        <v>18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1">
        <f t="shared" si="188"/>
        <v>42835.635416666664</v>
      </c>
      <c r="L1689" s="11">
        <f t="shared" si="189"/>
        <v>42801.838483796295</v>
      </c>
      <c r="M1689" t="b">
        <v>0</v>
      </c>
      <c r="N1689">
        <v>39</v>
      </c>
      <c r="O1689" t="b">
        <v>0</v>
      </c>
      <c r="P1689" s="8" t="s">
        <v>8291</v>
      </c>
      <c r="Q1689" s="13" t="str">
        <f t="shared" si="187"/>
        <v>music</v>
      </c>
      <c r="R1689" s="13" t="str">
        <f t="shared" si="192"/>
        <v>faith</v>
      </c>
      <c r="S1689" s="6">
        <f t="shared" si="190"/>
        <v>3.2</v>
      </c>
      <c r="T1689" s="10">
        <f t="shared" si="191"/>
        <v>80.128205128205124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1">
        <f t="shared" si="188"/>
        <v>42834.28465277778</v>
      </c>
      <c r="L1690" s="11">
        <f t="shared" si="189"/>
        <v>42804.326319444437</v>
      </c>
      <c r="M1690" t="b">
        <v>0</v>
      </c>
      <c r="N1690">
        <v>7</v>
      </c>
      <c r="O1690" t="b">
        <v>0</v>
      </c>
      <c r="P1690" s="8" t="s">
        <v>8291</v>
      </c>
      <c r="Q1690" s="13" t="str">
        <f t="shared" si="187"/>
        <v>music</v>
      </c>
      <c r="R1690" s="13" t="str">
        <f t="shared" si="192"/>
        <v>faith</v>
      </c>
      <c r="S1690" s="6">
        <f t="shared" si="190"/>
        <v>2.2573363431151243</v>
      </c>
      <c r="T1690" s="10">
        <f t="shared" si="191"/>
        <v>253.14285714285714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1">
        <f t="shared" si="188"/>
        <v>42810.692476851851</v>
      </c>
      <c r="L1691" s="11">
        <f t="shared" si="189"/>
        <v>42780.734143518515</v>
      </c>
      <c r="M1691" t="b">
        <v>0</v>
      </c>
      <c r="N1691">
        <v>14</v>
      </c>
      <c r="O1691" t="b">
        <v>0</v>
      </c>
      <c r="P1691" s="8" t="s">
        <v>8291</v>
      </c>
      <c r="Q1691" s="13" t="str">
        <f t="shared" si="187"/>
        <v>music</v>
      </c>
      <c r="R1691" s="13" t="str">
        <f t="shared" si="192"/>
        <v>faith</v>
      </c>
      <c r="S1691" s="6">
        <f t="shared" si="190"/>
        <v>1</v>
      </c>
      <c r="T1691" s="10">
        <f t="shared" si="191"/>
        <v>171.42857142857142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1">
        <f t="shared" si="188"/>
        <v>42831.181041666663</v>
      </c>
      <c r="L1692" s="11">
        <f t="shared" si="189"/>
        <v>42801.222708333335</v>
      </c>
      <c r="M1692" t="b">
        <v>0</v>
      </c>
      <c r="N1692">
        <v>11</v>
      </c>
      <c r="O1692" t="b">
        <v>0</v>
      </c>
      <c r="P1692" s="8" t="s">
        <v>8291</v>
      </c>
      <c r="Q1692" s="13" t="str">
        <f t="shared" si="187"/>
        <v>music</v>
      </c>
      <c r="R1692" s="13" t="str">
        <f t="shared" si="192"/>
        <v>faith</v>
      </c>
      <c r="S1692" s="6">
        <f t="shared" si="190"/>
        <v>3.9370078740157481</v>
      </c>
      <c r="T1692" s="10">
        <f t="shared" si="191"/>
        <v>57.727272727272727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1">
        <f t="shared" si="188"/>
        <v>42827.833333333336</v>
      </c>
      <c r="L1693" s="11">
        <f t="shared" si="189"/>
        <v>42795.493148148147</v>
      </c>
      <c r="M1693" t="b">
        <v>0</v>
      </c>
      <c r="N1693">
        <v>38</v>
      </c>
      <c r="O1693" t="b">
        <v>0</v>
      </c>
      <c r="P1693" s="8" t="s">
        <v>8291</v>
      </c>
      <c r="Q1693" s="13" t="str">
        <f t="shared" si="187"/>
        <v>music</v>
      </c>
      <c r="R1693" s="13" t="str">
        <f t="shared" si="192"/>
        <v>faith</v>
      </c>
      <c r="S1693" s="6">
        <f t="shared" si="190"/>
        <v>2.9874526986656043</v>
      </c>
      <c r="T1693" s="10">
        <f t="shared" si="191"/>
        <v>264.26315789473682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1">
        <f t="shared" si="188"/>
        <v>42820.790972222218</v>
      </c>
      <c r="L1694" s="11">
        <f t="shared" si="189"/>
        <v>42787.94290509259</v>
      </c>
      <c r="M1694" t="b">
        <v>0</v>
      </c>
      <c r="N1694">
        <v>15</v>
      </c>
      <c r="O1694" t="b">
        <v>0</v>
      </c>
      <c r="P1694" s="8" t="s">
        <v>8291</v>
      </c>
      <c r="Q1694" s="13" t="str">
        <f t="shared" si="187"/>
        <v>music</v>
      </c>
      <c r="R1694" s="13" t="str">
        <f t="shared" si="192"/>
        <v>faith</v>
      </c>
      <c r="S1694" s="6">
        <f t="shared" si="190"/>
        <v>2.0920502092050208</v>
      </c>
      <c r="T1694" s="10">
        <f t="shared" si="191"/>
        <v>159.33333333333334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1">
        <f t="shared" si="188"/>
        <v>42834.624999999993</v>
      </c>
      <c r="L1695" s="11">
        <f t="shared" si="189"/>
        <v>42803.711944444447</v>
      </c>
      <c r="M1695" t="b">
        <v>0</v>
      </c>
      <c r="N1695">
        <v>8</v>
      </c>
      <c r="O1695" t="b">
        <v>0</v>
      </c>
      <c r="P1695" s="8" t="s">
        <v>8291</v>
      </c>
      <c r="Q1695" s="13" t="str">
        <f t="shared" si="187"/>
        <v>music</v>
      </c>
      <c r="R1695" s="13" t="str">
        <f t="shared" si="192"/>
        <v>faith</v>
      </c>
      <c r="S1695" s="6">
        <f t="shared" si="190"/>
        <v>10.714285714285714</v>
      </c>
      <c r="T1695" s="10">
        <f t="shared" si="191"/>
        <v>35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1">
        <f t="shared" si="188"/>
        <v>42820.98333333333</v>
      </c>
      <c r="L1696" s="11">
        <f t="shared" si="189"/>
        <v>42791.461504629631</v>
      </c>
      <c r="M1696" t="b">
        <v>0</v>
      </c>
      <c r="N1696">
        <v>1</v>
      </c>
      <c r="O1696" t="b">
        <v>0</v>
      </c>
      <c r="P1696" s="8" t="s">
        <v>8291</v>
      </c>
      <c r="Q1696" s="13" t="str">
        <f t="shared" si="187"/>
        <v>music</v>
      </c>
      <c r="R1696" s="13" t="str">
        <f t="shared" si="192"/>
        <v>faith</v>
      </c>
      <c r="S1696" s="6">
        <f t="shared" si="190"/>
        <v>2000</v>
      </c>
      <c r="T1696" s="10">
        <f t="shared" si="191"/>
        <v>5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1">
        <f t="shared" si="188"/>
        <v>42834.833333333336</v>
      </c>
      <c r="L1697" s="11">
        <f t="shared" si="189"/>
        <v>42800.823078703703</v>
      </c>
      <c r="M1697" t="b">
        <v>0</v>
      </c>
      <c r="N1697">
        <v>23</v>
      </c>
      <c r="O1697" t="b">
        <v>0</v>
      </c>
      <c r="P1697" s="8" t="s">
        <v>8291</v>
      </c>
      <c r="Q1697" s="13" t="str">
        <f t="shared" si="187"/>
        <v>music</v>
      </c>
      <c r="R1697" s="13" t="str">
        <f t="shared" si="192"/>
        <v>faith</v>
      </c>
      <c r="S1697" s="6">
        <f t="shared" si="190"/>
        <v>8.5409252669039137</v>
      </c>
      <c r="T1697" s="10">
        <f t="shared" si="191"/>
        <v>61.086956521739133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1">
        <f t="shared" si="188"/>
        <v>42825.819571759253</v>
      </c>
      <c r="L1698" s="11">
        <f t="shared" si="189"/>
        <v>42795.861238425925</v>
      </c>
      <c r="M1698" t="b">
        <v>0</v>
      </c>
      <c r="N1698">
        <v>0</v>
      </c>
      <c r="O1698" t="b">
        <v>0</v>
      </c>
      <c r="P1698" s="8" t="s">
        <v>8291</v>
      </c>
      <c r="Q1698" s="13" t="str">
        <f t="shared" si="187"/>
        <v>music</v>
      </c>
      <c r="R1698" s="13" t="str">
        <f t="shared" si="192"/>
        <v>faith</v>
      </c>
      <c r="S1698" s="6" t="str">
        <f t="shared" si="190"/>
        <v>N/A</v>
      </c>
      <c r="T1698" s="10" t="str">
        <f t="shared" si="191"/>
        <v>N/A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1">
        <f t="shared" si="188"/>
        <v>42834.782962962963</v>
      </c>
      <c r="L1699" s="11">
        <f t="shared" si="189"/>
        <v>42804.824629629627</v>
      </c>
      <c r="M1699" t="b">
        <v>0</v>
      </c>
      <c r="N1699">
        <v>22</v>
      </c>
      <c r="O1699" t="b">
        <v>0</v>
      </c>
      <c r="P1699" s="8" t="s">
        <v>8291</v>
      </c>
      <c r="Q1699" s="13" t="str">
        <f t="shared" si="187"/>
        <v>music</v>
      </c>
      <c r="R1699" s="13" t="str">
        <f t="shared" si="192"/>
        <v>faith</v>
      </c>
      <c r="S1699" s="6">
        <f t="shared" si="190"/>
        <v>4.9485352335708628</v>
      </c>
      <c r="T1699" s="10">
        <f t="shared" si="191"/>
        <v>114.81818181818181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1">
        <f t="shared" si="188"/>
        <v>42819.939583333333</v>
      </c>
      <c r="L1700" s="11">
        <f t="shared" si="189"/>
        <v>42795.999537037038</v>
      </c>
      <c r="M1700" t="b">
        <v>0</v>
      </c>
      <c r="N1700">
        <v>0</v>
      </c>
      <c r="O1700" t="b">
        <v>0</v>
      </c>
      <c r="P1700" s="8" t="s">
        <v>8291</v>
      </c>
      <c r="Q1700" s="13" t="str">
        <f t="shared" si="187"/>
        <v>music</v>
      </c>
      <c r="R1700" s="13" t="str">
        <f t="shared" si="192"/>
        <v>faith</v>
      </c>
      <c r="S1700" s="6" t="str">
        <f t="shared" si="190"/>
        <v>N/A</v>
      </c>
      <c r="T1700" s="10" t="str">
        <f t="shared" si="191"/>
        <v>N/A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1">
        <f t="shared" si="188"/>
        <v>42836.655613425923</v>
      </c>
      <c r="L1701" s="11">
        <f t="shared" si="189"/>
        <v>42806.655613425923</v>
      </c>
      <c r="M1701" t="b">
        <v>0</v>
      </c>
      <c r="N1701">
        <v>4</v>
      </c>
      <c r="O1701" t="b">
        <v>0</v>
      </c>
      <c r="P1701" s="8" t="s">
        <v>8291</v>
      </c>
      <c r="Q1701" s="13" t="str">
        <f t="shared" si="187"/>
        <v>music</v>
      </c>
      <c r="R1701" s="13" t="str">
        <f t="shared" si="192"/>
        <v>faith</v>
      </c>
      <c r="S1701" s="6">
        <f t="shared" si="190"/>
        <v>23.63425925925926</v>
      </c>
      <c r="T1701" s="10">
        <f t="shared" si="191"/>
        <v>54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1">
        <f t="shared" si="188"/>
        <v>42825.958333333336</v>
      </c>
      <c r="L1702" s="11">
        <f t="shared" si="189"/>
        <v>42795.863310185181</v>
      </c>
      <c r="M1702" t="b">
        <v>0</v>
      </c>
      <c r="N1702">
        <v>79</v>
      </c>
      <c r="O1702" t="b">
        <v>0</v>
      </c>
      <c r="P1702" s="8" t="s">
        <v>8291</v>
      </c>
      <c r="Q1702" s="13" t="str">
        <f t="shared" si="187"/>
        <v>music</v>
      </c>
      <c r="R1702" s="13" t="str">
        <f t="shared" si="192"/>
        <v>faith</v>
      </c>
      <c r="S1702" s="6">
        <f t="shared" si="190"/>
        <v>3.8372985418265539</v>
      </c>
      <c r="T1702" s="10">
        <f t="shared" si="191"/>
        <v>65.974683544303801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1">
        <f t="shared" si="188"/>
        <v>42019.456076388888</v>
      </c>
      <c r="L1703" s="11">
        <f t="shared" si="189"/>
        <v>41989.456076388888</v>
      </c>
      <c r="M1703" t="b">
        <v>0</v>
      </c>
      <c r="N1703">
        <v>2</v>
      </c>
      <c r="O1703" t="b">
        <v>0</v>
      </c>
      <c r="P1703" s="8" t="s">
        <v>8291</v>
      </c>
      <c r="Q1703" s="13" t="str">
        <f t="shared" si="187"/>
        <v>music</v>
      </c>
      <c r="R1703" s="13" t="str">
        <f t="shared" si="192"/>
        <v>faith</v>
      </c>
      <c r="S1703" s="6">
        <f t="shared" si="190"/>
        <v>505</v>
      </c>
      <c r="T1703" s="10">
        <f t="shared" si="191"/>
        <v>5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1">
        <f t="shared" si="188"/>
        <v>42093.619791666664</v>
      </c>
      <c r="L1704" s="11">
        <f t="shared" si="189"/>
        <v>42063.661458333336</v>
      </c>
      <c r="M1704" t="b">
        <v>0</v>
      </c>
      <c r="N1704">
        <v>1</v>
      </c>
      <c r="O1704" t="b">
        <v>0</v>
      </c>
      <c r="P1704" s="8" t="s">
        <v>8291</v>
      </c>
      <c r="Q1704" s="13" t="str">
        <f t="shared" si="187"/>
        <v>music</v>
      </c>
      <c r="R1704" s="13" t="str">
        <f t="shared" si="192"/>
        <v>faith</v>
      </c>
      <c r="S1704" s="6">
        <f t="shared" si="190"/>
        <v>16500</v>
      </c>
      <c r="T1704" s="10">
        <f t="shared" si="191"/>
        <v>1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1">
        <f t="shared" si="188"/>
        <v>42247.073344907403</v>
      </c>
      <c r="L1705" s="11">
        <f t="shared" si="189"/>
        <v>42187.073344907403</v>
      </c>
      <c r="M1705" t="b">
        <v>0</v>
      </c>
      <c r="N1705">
        <v>2</v>
      </c>
      <c r="O1705" t="b">
        <v>0</v>
      </c>
      <c r="P1705" s="8" t="s">
        <v>8291</v>
      </c>
      <c r="Q1705" s="13" t="str">
        <f t="shared" si="187"/>
        <v>music</v>
      </c>
      <c r="R1705" s="13" t="str">
        <f t="shared" si="192"/>
        <v>faith</v>
      </c>
      <c r="S1705" s="6">
        <f t="shared" si="190"/>
        <v>98.039215686274517</v>
      </c>
      <c r="T1705" s="10">
        <f t="shared" si="191"/>
        <v>25.5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1">
        <f t="shared" si="188"/>
        <v>42050.931400462963</v>
      </c>
      <c r="L1706" s="11">
        <f t="shared" si="189"/>
        <v>42020.931400462963</v>
      </c>
      <c r="M1706" t="b">
        <v>0</v>
      </c>
      <c r="N1706">
        <v>11</v>
      </c>
      <c r="O1706" t="b">
        <v>0</v>
      </c>
      <c r="P1706" s="8" t="s">
        <v>8291</v>
      </c>
      <c r="Q1706" s="13" t="str">
        <f t="shared" si="187"/>
        <v>music</v>
      </c>
      <c r="R1706" s="13" t="str">
        <f t="shared" si="192"/>
        <v>faith</v>
      </c>
      <c r="S1706" s="6">
        <f t="shared" si="190"/>
        <v>1.5360983102918586</v>
      </c>
      <c r="T1706" s="10">
        <f t="shared" si="191"/>
        <v>118.36363636363636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1">
        <f t="shared" si="188"/>
        <v>42256.458333333336</v>
      </c>
      <c r="L1707" s="11">
        <f t="shared" si="189"/>
        <v>42244.808402777773</v>
      </c>
      <c r="M1707" t="b">
        <v>0</v>
      </c>
      <c r="N1707">
        <v>0</v>
      </c>
      <c r="O1707" t="b">
        <v>0</v>
      </c>
      <c r="P1707" s="8" t="s">
        <v>8291</v>
      </c>
      <c r="Q1707" s="13" t="str">
        <f t="shared" si="187"/>
        <v>music</v>
      </c>
      <c r="R1707" s="13" t="str">
        <f t="shared" si="192"/>
        <v>faith</v>
      </c>
      <c r="S1707" s="6" t="str">
        <f t="shared" si="190"/>
        <v>N/A</v>
      </c>
      <c r="T1707" s="10" t="str">
        <f t="shared" si="191"/>
        <v>N/A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1">
        <f t="shared" si="188"/>
        <v>42239.098055555551</v>
      </c>
      <c r="L1708" s="11">
        <f t="shared" si="189"/>
        <v>42179.098055555551</v>
      </c>
      <c r="M1708" t="b">
        <v>0</v>
      </c>
      <c r="N1708">
        <v>0</v>
      </c>
      <c r="O1708" t="b">
        <v>0</v>
      </c>
      <c r="P1708" s="8" t="s">
        <v>8291</v>
      </c>
      <c r="Q1708" s="13" t="str">
        <f t="shared" si="187"/>
        <v>music</v>
      </c>
      <c r="R1708" s="13" t="str">
        <f t="shared" si="192"/>
        <v>faith</v>
      </c>
      <c r="S1708" s="6" t="str">
        <f t="shared" si="190"/>
        <v>N/A</v>
      </c>
      <c r="T1708" s="10" t="str">
        <f t="shared" si="191"/>
        <v>N/A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1">
        <f t="shared" si="188"/>
        <v>42457.471006944441</v>
      </c>
      <c r="L1709" s="11">
        <f t="shared" si="189"/>
        <v>42427.512673611105</v>
      </c>
      <c r="M1709" t="b">
        <v>0</v>
      </c>
      <c r="N1709">
        <v>9</v>
      </c>
      <c r="O1709" t="b">
        <v>0</v>
      </c>
      <c r="P1709" s="8" t="s">
        <v>8291</v>
      </c>
      <c r="Q1709" s="13" t="str">
        <f t="shared" si="187"/>
        <v>music</v>
      </c>
      <c r="R1709" s="13" t="str">
        <f t="shared" si="192"/>
        <v>faith</v>
      </c>
      <c r="S1709" s="6">
        <f t="shared" si="190"/>
        <v>10.266940451745381</v>
      </c>
      <c r="T1709" s="10">
        <f t="shared" si="191"/>
        <v>54.111111111111114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1">
        <f t="shared" si="188"/>
        <v>42491.658634259256</v>
      </c>
      <c r="L1710" s="11">
        <f t="shared" si="189"/>
        <v>42451.658634259256</v>
      </c>
      <c r="M1710" t="b">
        <v>0</v>
      </c>
      <c r="N1710">
        <v>0</v>
      </c>
      <c r="O1710" t="b">
        <v>0</v>
      </c>
      <c r="P1710" s="8" t="s">
        <v>8291</v>
      </c>
      <c r="Q1710" s="13" t="str">
        <f t="shared" si="187"/>
        <v>music</v>
      </c>
      <c r="R1710" s="13" t="str">
        <f t="shared" si="192"/>
        <v>faith</v>
      </c>
      <c r="S1710" s="6" t="str">
        <f t="shared" si="190"/>
        <v>N/A</v>
      </c>
      <c r="T1710" s="10" t="str">
        <f t="shared" si="191"/>
        <v>N/A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1">
        <f t="shared" si="188"/>
        <v>41882.610416666663</v>
      </c>
      <c r="L1711" s="11">
        <f t="shared" si="189"/>
        <v>41841.355486111112</v>
      </c>
      <c r="M1711" t="b">
        <v>0</v>
      </c>
      <c r="N1711">
        <v>4</v>
      </c>
      <c r="O1711" t="b">
        <v>0</v>
      </c>
      <c r="P1711" s="8" t="s">
        <v>8291</v>
      </c>
      <c r="Q1711" s="13" t="str">
        <f t="shared" si="187"/>
        <v>music</v>
      </c>
      <c r="R1711" s="13" t="str">
        <f t="shared" si="192"/>
        <v>faith</v>
      </c>
      <c r="S1711" s="6">
        <f t="shared" si="190"/>
        <v>20.588235294117649</v>
      </c>
      <c r="T1711" s="10">
        <f t="shared" si="191"/>
        <v>21.25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1">
        <f t="shared" si="188"/>
        <v>42387.333333333336</v>
      </c>
      <c r="L1712" s="11">
        <f t="shared" si="189"/>
        <v>42341.382962962962</v>
      </c>
      <c r="M1712" t="b">
        <v>0</v>
      </c>
      <c r="N1712">
        <v>1</v>
      </c>
      <c r="O1712" t="b">
        <v>0</v>
      </c>
      <c r="P1712" s="8" t="s">
        <v>8291</v>
      </c>
      <c r="Q1712" s="13" t="str">
        <f t="shared" si="187"/>
        <v>music</v>
      </c>
      <c r="R1712" s="13" t="str">
        <f t="shared" si="192"/>
        <v>faith</v>
      </c>
      <c r="S1712" s="6">
        <f t="shared" si="190"/>
        <v>147.05882352941177</v>
      </c>
      <c r="T1712" s="10">
        <f t="shared" si="191"/>
        <v>34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1">
        <f t="shared" si="188"/>
        <v>41883.437893518516</v>
      </c>
      <c r="L1713" s="11">
        <f t="shared" si="189"/>
        <v>41852.437893518516</v>
      </c>
      <c r="M1713" t="b">
        <v>0</v>
      </c>
      <c r="N1713">
        <v>2</v>
      </c>
      <c r="O1713" t="b">
        <v>0</v>
      </c>
      <c r="P1713" s="8" t="s">
        <v>8291</v>
      </c>
      <c r="Q1713" s="13" t="str">
        <f t="shared" si="187"/>
        <v>music</v>
      </c>
      <c r="R1713" s="13" t="str">
        <f t="shared" si="192"/>
        <v>faith</v>
      </c>
      <c r="S1713" s="6">
        <f t="shared" si="190"/>
        <v>9.5238095238095237</v>
      </c>
      <c r="T1713" s="10">
        <f t="shared" si="191"/>
        <v>525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1">
        <f t="shared" si="188"/>
        <v>42185.705474537033</v>
      </c>
      <c r="L1714" s="11">
        <f t="shared" si="189"/>
        <v>42125.705474537033</v>
      </c>
      <c r="M1714" t="b">
        <v>0</v>
      </c>
      <c r="N1714">
        <v>0</v>
      </c>
      <c r="O1714" t="b">
        <v>0</v>
      </c>
      <c r="P1714" s="8" t="s">
        <v>8291</v>
      </c>
      <c r="Q1714" s="13" t="str">
        <f t="shared" si="187"/>
        <v>music</v>
      </c>
      <c r="R1714" s="13" t="str">
        <f t="shared" si="192"/>
        <v>faith</v>
      </c>
      <c r="S1714" s="6" t="str">
        <f t="shared" si="190"/>
        <v>N/A</v>
      </c>
      <c r="T1714" s="10" t="str">
        <f t="shared" si="191"/>
        <v>N/A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1">
        <f t="shared" si="188"/>
        <v>41917.592731481483</v>
      </c>
      <c r="L1715" s="11">
        <f t="shared" si="189"/>
        <v>41887.592731481483</v>
      </c>
      <c r="M1715" t="b">
        <v>0</v>
      </c>
      <c r="N1715">
        <v>1</v>
      </c>
      <c r="O1715" t="b">
        <v>0</v>
      </c>
      <c r="P1715" s="8" t="s">
        <v>8291</v>
      </c>
      <c r="Q1715" s="13" t="str">
        <f t="shared" si="187"/>
        <v>music</v>
      </c>
      <c r="R1715" s="13" t="str">
        <f t="shared" ref="R1715:R1742" si="193">RIGHT(P1715,5)</f>
        <v>faith</v>
      </c>
      <c r="S1715" s="6">
        <f t="shared" si="190"/>
        <v>60</v>
      </c>
      <c r="T1715" s="10">
        <f t="shared" si="191"/>
        <v>50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1">
        <f t="shared" si="188"/>
        <v>42125.710196759253</v>
      </c>
      <c r="L1716" s="11">
        <f t="shared" si="189"/>
        <v>42095.710196759253</v>
      </c>
      <c r="M1716" t="b">
        <v>0</v>
      </c>
      <c r="N1716">
        <v>17</v>
      </c>
      <c r="O1716" t="b">
        <v>0</v>
      </c>
      <c r="P1716" s="8" t="s">
        <v>8291</v>
      </c>
      <c r="Q1716" s="13" t="str">
        <f t="shared" si="187"/>
        <v>music</v>
      </c>
      <c r="R1716" s="13" t="str">
        <f t="shared" si="193"/>
        <v>faith</v>
      </c>
      <c r="S1716" s="6">
        <f t="shared" si="190"/>
        <v>12.709710218607016</v>
      </c>
      <c r="T1716" s="10">
        <f t="shared" si="191"/>
        <v>115.70588235294117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1">
        <f t="shared" si="188"/>
        <v>42093.931944444441</v>
      </c>
      <c r="L1717" s="11">
        <f t="shared" si="189"/>
        <v>42064.009085648147</v>
      </c>
      <c r="M1717" t="b">
        <v>0</v>
      </c>
      <c r="N1717">
        <v>2</v>
      </c>
      <c r="O1717" t="b">
        <v>0</v>
      </c>
      <c r="P1717" s="8" t="s">
        <v>8291</v>
      </c>
      <c r="Q1717" s="13" t="str">
        <f t="shared" si="187"/>
        <v>music</v>
      </c>
      <c r="R1717" s="13" t="str">
        <f t="shared" si="193"/>
        <v>faith</v>
      </c>
      <c r="S1717" s="6">
        <f t="shared" si="190"/>
        <v>454.54545454545456</v>
      </c>
      <c r="T1717" s="10">
        <f t="shared" si="191"/>
        <v>5.5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1">
        <f t="shared" si="188"/>
        <v>42713.410868055558</v>
      </c>
      <c r="L1718" s="11">
        <f t="shared" si="189"/>
        <v>42673.369201388887</v>
      </c>
      <c r="M1718" t="b">
        <v>0</v>
      </c>
      <c r="N1718">
        <v>3</v>
      </c>
      <c r="O1718" t="b">
        <v>0</v>
      </c>
      <c r="P1718" s="8" t="s">
        <v>8291</v>
      </c>
      <c r="Q1718" s="13" t="str">
        <f t="shared" si="187"/>
        <v>music</v>
      </c>
      <c r="R1718" s="13" t="str">
        <f t="shared" si="193"/>
        <v>faith</v>
      </c>
      <c r="S1718" s="6">
        <f t="shared" si="190"/>
        <v>13.333333333333334</v>
      </c>
      <c r="T1718" s="10">
        <f t="shared" si="191"/>
        <v>50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1">
        <f t="shared" si="188"/>
        <v>42480.958333333336</v>
      </c>
      <c r="L1719" s="11">
        <f t="shared" si="189"/>
        <v>42460.773587962962</v>
      </c>
      <c r="M1719" t="b">
        <v>0</v>
      </c>
      <c r="N1719">
        <v>41</v>
      </c>
      <c r="O1719" t="b">
        <v>0</v>
      </c>
      <c r="P1719" s="8" t="s">
        <v>8291</v>
      </c>
      <c r="Q1719" s="13" t="str">
        <f t="shared" si="187"/>
        <v>music</v>
      </c>
      <c r="R1719" s="13" t="str">
        <f t="shared" si="193"/>
        <v>faith</v>
      </c>
      <c r="S1719" s="6">
        <f t="shared" si="190"/>
        <v>2.3405017921146953</v>
      </c>
      <c r="T1719" s="10">
        <f t="shared" si="191"/>
        <v>34.024390243902438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1">
        <f t="shared" si="188"/>
        <v>42503.999305555553</v>
      </c>
      <c r="L1720" s="11">
        <f t="shared" si="189"/>
        <v>42460.402187499996</v>
      </c>
      <c r="M1720" t="b">
        <v>0</v>
      </c>
      <c r="N1720">
        <v>2</v>
      </c>
      <c r="O1720" t="b">
        <v>0</v>
      </c>
      <c r="P1720" s="8" t="s">
        <v>8291</v>
      </c>
      <c r="Q1720" s="13" t="str">
        <f t="shared" si="187"/>
        <v>music</v>
      </c>
      <c r="R1720" s="13" t="str">
        <f t="shared" si="193"/>
        <v>faith</v>
      </c>
      <c r="S1720" s="6">
        <f t="shared" si="190"/>
        <v>466.66666666666669</v>
      </c>
      <c r="T1720" s="10">
        <f t="shared" si="191"/>
        <v>37.5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1">
        <f t="shared" si="188"/>
        <v>41899.326284722221</v>
      </c>
      <c r="L1721" s="11">
        <f t="shared" si="189"/>
        <v>41869.326284722221</v>
      </c>
      <c r="M1721" t="b">
        <v>0</v>
      </c>
      <c r="N1721">
        <v>3</v>
      </c>
      <c r="O1721" t="b">
        <v>0</v>
      </c>
      <c r="P1721" s="8" t="s">
        <v>8291</v>
      </c>
      <c r="Q1721" s="13" t="str">
        <f t="shared" si="187"/>
        <v>music</v>
      </c>
      <c r="R1721" s="13" t="str">
        <f t="shared" si="193"/>
        <v>faith</v>
      </c>
      <c r="S1721" s="6">
        <f t="shared" si="190"/>
        <v>114.28571428571429</v>
      </c>
      <c r="T1721" s="10">
        <f t="shared" si="191"/>
        <v>11.666666666666666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1">
        <f t="shared" si="188"/>
        <v>41952.616562499999</v>
      </c>
      <c r="L1722" s="11">
        <f t="shared" si="189"/>
        <v>41922.574895833335</v>
      </c>
      <c r="M1722" t="b">
        <v>0</v>
      </c>
      <c r="N1722">
        <v>8</v>
      </c>
      <c r="O1722" t="b">
        <v>0</v>
      </c>
      <c r="P1722" s="8" t="s">
        <v>8291</v>
      </c>
      <c r="Q1722" s="13" t="str">
        <f t="shared" si="187"/>
        <v>music</v>
      </c>
      <c r="R1722" s="13" t="str">
        <f t="shared" si="193"/>
        <v>faith</v>
      </c>
      <c r="S1722" s="6">
        <f t="shared" si="190"/>
        <v>17.777777777777779</v>
      </c>
      <c r="T1722" s="10">
        <f t="shared" si="191"/>
        <v>28.125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1">
        <f t="shared" si="188"/>
        <v>42349.25304398148</v>
      </c>
      <c r="L1723" s="11">
        <f t="shared" si="189"/>
        <v>42319.25304398148</v>
      </c>
      <c r="M1723" t="b">
        <v>0</v>
      </c>
      <c r="N1723">
        <v>0</v>
      </c>
      <c r="O1723" t="b">
        <v>0</v>
      </c>
      <c r="P1723" s="8" t="s">
        <v>8291</v>
      </c>
      <c r="Q1723" s="13" t="str">
        <f t="shared" si="187"/>
        <v>music</v>
      </c>
      <c r="R1723" s="13" t="str">
        <f t="shared" si="193"/>
        <v>faith</v>
      </c>
      <c r="S1723" s="6" t="str">
        <f t="shared" si="190"/>
        <v>N/A</v>
      </c>
      <c r="T1723" s="10" t="str">
        <f t="shared" si="191"/>
        <v>N/A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1">
        <f t="shared" si="188"/>
        <v>42462.798611111109</v>
      </c>
      <c r="L1724" s="11">
        <f t="shared" si="189"/>
        <v>42425.752650462957</v>
      </c>
      <c r="M1724" t="b">
        <v>0</v>
      </c>
      <c r="N1724">
        <v>1</v>
      </c>
      <c r="O1724" t="b">
        <v>0</v>
      </c>
      <c r="P1724" s="8" t="s">
        <v>8291</v>
      </c>
      <c r="Q1724" s="13" t="str">
        <f t="shared" si="187"/>
        <v>music</v>
      </c>
      <c r="R1724" s="13" t="str">
        <f t="shared" si="193"/>
        <v>faith</v>
      </c>
      <c r="S1724" s="6">
        <f t="shared" si="190"/>
        <v>2880</v>
      </c>
      <c r="T1724" s="10">
        <f t="shared" si="191"/>
        <v>1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1">
        <f t="shared" si="188"/>
        <v>42186.041666666664</v>
      </c>
      <c r="L1725" s="11">
        <f t="shared" si="189"/>
        <v>42129.617071759254</v>
      </c>
      <c r="M1725" t="b">
        <v>0</v>
      </c>
      <c r="N1725">
        <v>3</v>
      </c>
      <c r="O1725" t="b">
        <v>0</v>
      </c>
      <c r="P1725" s="8" t="s">
        <v>8291</v>
      </c>
      <c r="Q1725" s="13" t="str">
        <f t="shared" si="187"/>
        <v>music</v>
      </c>
      <c r="R1725" s="13" t="str">
        <f t="shared" si="193"/>
        <v>faith</v>
      </c>
      <c r="S1725" s="6">
        <f t="shared" si="190"/>
        <v>15.384615384615385</v>
      </c>
      <c r="T1725" s="10">
        <f t="shared" si="191"/>
        <v>216.66666666666666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1">
        <f t="shared" si="188"/>
        <v>41942.724097222221</v>
      </c>
      <c r="L1726" s="11">
        <f t="shared" si="189"/>
        <v>41912.724097222221</v>
      </c>
      <c r="M1726" t="b">
        <v>0</v>
      </c>
      <c r="N1726">
        <v>4</v>
      </c>
      <c r="O1726" t="b">
        <v>0</v>
      </c>
      <c r="P1726" s="8" t="s">
        <v>8291</v>
      </c>
      <c r="Q1726" s="13" t="str">
        <f t="shared" si="187"/>
        <v>music</v>
      </c>
      <c r="R1726" s="13" t="str">
        <f t="shared" si="193"/>
        <v>faith</v>
      </c>
      <c r="S1726" s="6">
        <f t="shared" si="190"/>
        <v>171.42857142857142</v>
      </c>
      <c r="T1726" s="10">
        <f t="shared" si="191"/>
        <v>8.75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1">
        <f t="shared" si="188"/>
        <v>41875.759826388887</v>
      </c>
      <c r="L1727" s="11">
        <f t="shared" si="189"/>
        <v>41845.759826388887</v>
      </c>
      <c r="M1727" t="b">
        <v>0</v>
      </c>
      <c r="N1727">
        <v>9</v>
      </c>
      <c r="O1727" t="b">
        <v>0</v>
      </c>
      <c r="P1727" s="8" t="s">
        <v>8291</v>
      </c>
      <c r="Q1727" s="13" t="str">
        <f t="shared" si="187"/>
        <v>music</v>
      </c>
      <c r="R1727" s="13" t="str">
        <f t="shared" si="193"/>
        <v>faith</v>
      </c>
      <c r="S1727" s="6">
        <f t="shared" si="190"/>
        <v>9.8214285714285712</v>
      </c>
      <c r="T1727" s="10">
        <f t="shared" si="191"/>
        <v>62.222222222222221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1">
        <f t="shared" si="188"/>
        <v>41817.711388888885</v>
      </c>
      <c r="L1728" s="11">
        <f t="shared" si="189"/>
        <v>41788.711388888885</v>
      </c>
      <c r="M1728" t="b">
        <v>0</v>
      </c>
      <c r="N1728">
        <v>16</v>
      </c>
      <c r="O1728" t="b">
        <v>0</v>
      </c>
      <c r="P1728" s="8" t="s">
        <v>8291</v>
      </c>
      <c r="Q1728" s="13" t="str">
        <f t="shared" si="187"/>
        <v>music</v>
      </c>
      <c r="R1728" s="13" t="str">
        <f t="shared" si="193"/>
        <v>faith</v>
      </c>
      <c r="S1728" s="6">
        <f t="shared" si="190"/>
        <v>2.9599271402550089</v>
      </c>
      <c r="T1728" s="10">
        <f t="shared" si="191"/>
        <v>137.25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1">
        <f t="shared" si="188"/>
        <v>42099.249999999993</v>
      </c>
      <c r="L1729" s="11">
        <f t="shared" si="189"/>
        <v>42044.719641203701</v>
      </c>
      <c r="M1729" t="b">
        <v>0</v>
      </c>
      <c r="N1729">
        <v>1</v>
      </c>
      <c r="O1729" t="b">
        <v>0</v>
      </c>
      <c r="P1729" s="8" t="s">
        <v>8291</v>
      </c>
      <c r="Q1729" s="13" t="str">
        <f t="shared" si="187"/>
        <v>music</v>
      </c>
      <c r="R1729" s="13" t="str">
        <f t="shared" si="193"/>
        <v>faith</v>
      </c>
      <c r="S1729" s="6">
        <f t="shared" si="190"/>
        <v>3000</v>
      </c>
      <c r="T1729" s="10">
        <f t="shared" si="191"/>
        <v>1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1">
        <f t="shared" si="188"/>
        <v>42298.417523148142</v>
      </c>
      <c r="L1730" s="11">
        <f t="shared" si="189"/>
        <v>42268.417523148142</v>
      </c>
      <c r="M1730" t="b">
        <v>0</v>
      </c>
      <c r="N1730">
        <v>7</v>
      </c>
      <c r="O1730" t="b">
        <v>0</v>
      </c>
      <c r="P1730" s="8" t="s">
        <v>8291</v>
      </c>
      <c r="Q1730" s="13" t="str">
        <f t="shared" si="187"/>
        <v>music</v>
      </c>
      <c r="R1730" s="13" t="str">
        <f t="shared" si="193"/>
        <v>faith</v>
      </c>
      <c r="S1730" s="6">
        <f t="shared" si="190"/>
        <v>1.4619883040935673</v>
      </c>
      <c r="T1730" s="10">
        <f t="shared" si="191"/>
        <v>122.14285714285714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1">
        <f t="shared" si="188"/>
        <v>42530.843819444439</v>
      </c>
      <c r="L1731" s="11">
        <f t="shared" si="189"/>
        <v>42470.843819444439</v>
      </c>
      <c r="M1731" t="b">
        <v>0</v>
      </c>
      <c r="N1731">
        <v>0</v>
      </c>
      <c r="O1731" t="b">
        <v>0</v>
      </c>
      <c r="P1731" s="8" t="s">
        <v>8291</v>
      </c>
      <c r="Q1731" s="13" t="str">
        <f t="shared" ref="Q1731:Q1794" si="194">LEFT(P1731, SEARCH("/", P1731)-1)</f>
        <v>music</v>
      </c>
      <c r="R1731" s="13" t="str">
        <f t="shared" si="193"/>
        <v>faith</v>
      </c>
      <c r="S1731" s="6" t="str">
        <f t="shared" si="190"/>
        <v>N/A</v>
      </c>
      <c r="T1731" s="10" t="str">
        <f t="shared" si="191"/>
        <v>N/A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1">
        <f t="shared" si="188"/>
        <v>42301.879432870366</v>
      </c>
      <c r="L1732" s="11">
        <f t="shared" si="189"/>
        <v>42271.879432870366</v>
      </c>
      <c r="M1732" t="b">
        <v>0</v>
      </c>
      <c r="N1732">
        <v>0</v>
      </c>
      <c r="O1732" t="b">
        <v>0</v>
      </c>
      <c r="P1732" s="8" t="s">
        <v>8291</v>
      </c>
      <c r="Q1732" s="13" t="str">
        <f t="shared" si="194"/>
        <v>music</v>
      </c>
      <c r="R1732" s="13" t="str">
        <f t="shared" si="193"/>
        <v>faith</v>
      </c>
      <c r="S1732" s="6" t="str">
        <f t="shared" si="190"/>
        <v>N/A</v>
      </c>
      <c r="T1732" s="10" t="str">
        <f t="shared" si="191"/>
        <v>N/A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1">
        <f t="shared" si="188"/>
        <v>42166.416666666664</v>
      </c>
      <c r="L1733" s="11">
        <f t="shared" si="189"/>
        <v>42152.698518518511</v>
      </c>
      <c r="M1733" t="b">
        <v>0</v>
      </c>
      <c r="N1733">
        <v>0</v>
      </c>
      <c r="O1733" t="b">
        <v>0</v>
      </c>
      <c r="P1733" s="8" t="s">
        <v>8291</v>
      </c>
      <c r="Q1733" s="13" t="str">
        <f t="shared" si="194"/>
        <v>music</v>
      </c>
      <c r="R1733" s="13" t="str">
        <f t="shared" si="193"/>
        <v>faith</v>
      </c>
      <c r="S1733" s="6" t="str">
        <f t="shared" si="190"/>
        <v>N/A</v>
      </c>
      <c r="T1733" s="10" t="str">
        <f t="shared" si="191"/>
        <v>N/A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1">
        <f t="shared" si="188"/>
        <v>42384.999999999993</v>
      </c>
      <c r="L1734" s="11">
        <f t="shared" si="189"/>
        <v>42325.475474537037</v>
      </c>
      <c r="M1734" t="b">
        <v>0</v>
      </c>
      <c r="N1734">
        <v>0</v>
      </c>
      <c r="O1734" t="b">
        <v>0</v>
      </c>
      <c r="P1734" s="8" t="s">
        <v>8291</v>
      </c>
      <c r="Q1734" s="13" t="str">
        <f t="shared" si="194"/>
        <v>music</v>
      </c>
      <c r="R1734" s="13" t="str">
        <f t="shared" si="193"/>
        <v>faith</v>
      </c>
      <c r="S1734" s="6" t="str">
        <f t="shared" si="190"/>
        <v>N/A</v>
      </c>
      <c r="T1734" s="10" t="str">
        <f t="shared" si="191"/>
        <v>N/A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1">
        <f t="shared" si="188"/>
        <v>42626.687499999993</v>
      </c>
      <c r="L1735" s="11">
        <f t="shared" si="189"/>
        <v>42614.467291666668</v>
      </c>
      <c r="M1735" t="b">
        <v>0</v>
      </c>
      <c r="N1735">
        <v>0</v>
      </c>
      <c r="O1735" t="b">
        <v>0</v>
      </c>
      <c r="P1735" s="8" t="s">
        <v>8291</v>
      </c>
      <c r="Q1735" s="13" t="str">
        <f t="shared" si="194"/>
        <v>music</v>
      </c>
      <c r="R1735" s="13" t="str">
        <f t="shared" si="193"/>
        <v>faith</v>
      </c>
      <c r="S1735" s="6" t="str">
        <f t="shared" si="190"/>
        <v>N/A</v>
      </c>
      <c r="T1735" s="10" t="str">
        <f t="shared" si="191"/>
        <v>N/A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1">
        <f t="shared" si="188"/>
        <v>42131.828194444439</v>
      </c>
      <c r="L1736" s="11">
        <f t="shared" si="189"/>
        <v>42101.828194444439</v>
      </c>
      <c r="M1736" t="b">
        <v>0</v>
      </c>
      <c r="N1736">
        <v>1</v>
      </c>
      <c r="O1736" t="b">
        <v>0</v>
      </c>
      <c r="P1736" s="8" t="s">
        <v>8291</v>
      </c>
      <c r="Q1736" s="13" t="str">
        <f t="shared" si="194"/>
        <v>music</v>
      </c>
      <c r="R1736" s="13" t="str">
        <f t="shared" si="193"/>
        <v>faith</v>
      </c>
      <c r="S1736" s="6">
        <f t="shared" si="190"/>
        <v>4500</v>
      </c>
      <c r="T1736" s="10">
        <f t="shared" si="191"/>
        <v>1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1">
        <f t="shared" si="188"/>
        <v>42589.605844907404</v>
      </c>
      <c r="L1737" s="11">
        <f t="shared" si="189"/>
        <v>42559.605844907404</v>
      </c>
      <c r="M1737" t="b">
        <v>0</v>
      </c>
      <c r="N1737">
        <v>2</v>
      </c>
      <c r="O1737" t="b">
        <v>0</v>
      </c>
      <c r="P1737" s="8" t="s">
        <v>8291</v>
      </c>
      <c r="Q1737" s="13" t="str">
        <f t="shared" si="194"/>
        <v>music</v>
      </c>
      <c r="R1737" s="13" t="str">
        <f t="shared" si="193"/>
        <v>faith</v>
      </c>
      <c r="S1737" s="6">
        <f t="shared" si="190"/>
        <v>9.0909090909090917</v>
      </c>
      <c r="T1737" s="10">
        <f t="shared" si="191"/>
        <v>55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1">
        <f t="shared" ref="K1738:K1801" si="195">(I1738/86400)+25569+(-5/24)</f>
        <v>42316.694826388884</v>
      </c>
      <c r="L1738" s="11">
        <f t="shared" ref="L1738:L1801" si="196">(J1738/86400)+25569+(-5/24)</f>
        <v>42286.65315972222</v>
      </c>
      <c r="M1738" t="b">
        <v>0</v>
      </c>
      <c r="N1738">
        <v>1</v>
      </c>
      <c r="O1738" t="b">
        <v>0</v>
      </c>
      <c r="P1738" s="8" t="s">
        <v>8291</v>
      </c>
      <c r="Q1738" s="13" t="str">
        <f t="shared" si="194"/>
        <v>music</v>
      </c>
      <c r="R1738" s="13" t="str">
        <f t="shared" si="193"/>
        <v>faith</v>
      </c>
      <c r="S1738" s="6">
        <f t="shared" ref="S1738:S1801" si="197">IFERROR(D1738/E1738,"N/A")</f>
        <v>136.36363636363637</v>
      </c>
      <c r="T1738" s="10">
        <f t="shared" ref="T1738:T1801" si="198">IFERROR(E1738/N1738,"N/A")</f>
        <v>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1">
        <f t="shared" si="195"/>
        <v>42205.740648148145</v>
      </c>
      <c r="L1739" s="11">
        <f t="shared" si="196"/>
        <v>42175.740648148145</v>
      </c>
      <c r="M1739" t="b">
        <v>0</v>
      </c>
      <c r="N1739">
        <v>15</v>
      </c>
      <c r="O1739" t="b">
        <v>0</v>
      </c>
      <c r="P1739" s="8" t="s">
        <v>8291</v>
      </c>
      <c r="Q1739" s="13" t="str">
        <f t="shared" si="194"/>
        <v>music</v>
      </c>
      <c r="R1739" s="13" t="str">
        <f t="shared" si="193"/>
        <v>faith</v>
      </c>
      <c r="S1739" s="6">
        <f t="shared" si="197"/>
        <v>4.7058823529411766</v>
      </c>
      <c r="T1739" s="10">
        <f t="shared" si="198"/>
        <v>56.666666666666664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1">
        <f t="shared" si="195"/>
        <v>41914.665995370371</v>
      </c>
      <c r="L1740" s="11">
        <f t="shared" si="196"/>
        <v>41884.665995370371</v>
      </c>
      <c r="M1740" t="b">
        <v>0</v>
      </c>
      <c r="N1740">
        <v>1</v>
      </c>
      <c r="O1740" t="b">
        <v>0</v>
      </c>
      <c r="P1740" s="8" t="s">
        <v>8291</v>
      </c>
      <c r="Q1740" s="13" t="str">
        <f t="shared" si="194"/>
        <v>music</v>
      </c>
      <c r="R1740" s="13" t="str">
        <f t="shared" si="193"/>
        <v>faith</v>
      </c>
      <c r="S1740" s="6">
        <f t="shared" si="197"/>
        <v>250</v>
      </c>
      <c r="T1740" s="10">
        <f t="shared" si="198"/>
        <v>20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1">
        <f t="shared" si="195"/>
        <v>42494.624212962961</v>
      </c>
      <c r="L1741" s="11">
        <f t="shared" si="196"/>
        <v>42435.665879629632</v>
      </c>
      <c r="M1741" t="b">
        <v>0</v>
      </c>
      <c r="N1741">
        <v>1</v>
      </c>
      <c r="O1741" t="b">
        <v>0</v>
      </c>
      <c r="P1741" s="8" t="s">
        <v>8291</v>
      </c>
      <c r="Q1741" s="13" t="str">
        <f t="shared" si="194"/>
        <v>music</v>
      </c>
      <c r="R1741" s="13" t="str">
        <f t="shared" si="193"/>
        <v>faith</v>
      </c>
      <c r="S1741" s="6">
        <f t="shared" si="197"/>
        <v>1000</v>
      </c>
      <c r="T1741" s="10">
        <f t="shared" si="198"/>
        <v>1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1">
        <f t="shared" si="195"/>
        <v>42201.609050925923</v>
      </c>
      <c r="L1742" s="11">
        <f t="shared" si="196"/>
        <v>42171.609050925923</v>
      </c>
      <c r="M1742" t="b">
        <v>0</v>
      </c>
      <c r="N1742">
        <v>0</v>
      </c>
      <c r="O1742" t="b">
        <v>0</v>
      </c>
      <c r="P1742" s="8" t="s">
        <v>8291</v>
      </c>
      <c r="Q1742" s="13" t="str">
        <f t="shared" si="194"/>
        <v>music</v>
      </c>
      <c r="R1742" s="13" t="str">
        <f t="shared" si="193"/>
        <v>faith</v>
      </c>
      <c r="S1742" s="6" t="str">
        <f t="shared" si="197"/>
        <v>N/A</v>
      </c>
      <c r="T1742" s="10" t="str">
        <f t="shared" si="198"/>
        <v>N/A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1">
        <f t="shared" si="195"/>
        <v>42165.419803240737</v>
      </c>
      <c r="L1743" s="11">
        <f t="shared" si="196"/>
        <v>42120.419803240737</v>
      </c>
      <c r="M1743" t="b">
        <v>0</v>
      </c>
      <c r="N1743">
        <v>52</v>
      </c>
      <c r="O1743" t="b">
        <v>1</v>
      </c>
      <c r="P1743" s="8" t="s">
        <v>8283</v>
      </c>
      <c r="Q1743" s="13" t="str">
        <f t="shared" si="194"/>
        <v>photography</v>
      </c>
      <c r="R1743" s="13" t="str">
        <f t="shared" ref="R1743:R1774" si="199">RIGHT(P1743,10)</f>
        <v>photobooks</v>
      </c>
      <c r="S1743" s="6">
        <f t="shared" si="197"/>
        <v>0.90225563909774431</v>
      </c>
      <c r="T1743" s="10">
        <f t="shared" si="198"/>
        <v>25.576923076923077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1">
        <f t="shared" si="195"/>
        <v>42742.666666666664</v>
      </c>
      <c r="L1744" s="11">
        <f t="shared" si="196"/>
        <v>42710.668634259258</v>
      </c>
      <c r="M1744" t="b">
        <v>0</v>
      </c>
      <c r="N1744">
        <v>34</v>
      </c>
      <c r="O1744" t="b">
        <v>1</v>
      </c>
      <c r="P1744" s="8" t="s">
        <v>8283</v>
      </c>
      <c r="Q1744" s="13" t="str">
        <f t="shared" si="194"/>
        <v>photography</v>
      </c>
      <c r="R1744" s="13" t="str">
        <f t="shared" si="199"/>
        <v>photobooks</v>
      </c>
      <c r="S1744" s="6">
        <f t="shared" si="197"/>
        <v>0.91954022988505746</v>
      </c>
      <c r="T1744" s="10">
        <f t="shared" si="198"/>
        <v>63.970588235294116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1">
        <f t="shared" si="195"/>
        <v>42608.957638888889</v>
      </c>
      <c r="L1745" s="11">
        <f t="shared" si="196"/>
        <v>42586.717303240737</v>
      </c>
      <c r="M1745" t="b">
        <v>0</v>
      </c>
      <c r="N1745">
        <v>67</v>
      </c>
      <c r="O1745" t="b">
        <v>1</v>
      </c>
      <c r="P1745" s="8" t="s">
        <v>8283</v>
      </c>
      <c r="Q1745" s="13" t="str">
        <f t="shared" si="194"/>
        <v>photography</v>
      </c>
      <c r="R1745" s="13" t="str">
        <f t="shared" si="199"/>
        <v>photobooks</v>
      </c>
      <c r="S1745" s="6">
        <f t="shared" si="197"/>
        <v>0.99585062240663902</v>
      </c>
      <c r="T1745" s="10">
        <f t="shared" si="198"/>
        <v>89.925373134328353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1">
        <f t="shared" si="195"/>
        <v>42071.355057870365</v>
      </c>
      <c r="L1746" s="11">
        <f t="shared" si="196"/>
        <v>42026.396724537037</v>
      </c>
      <c r="M1746" t="b">
        <v>0</v>
      </c>
      <c r="N1746">
        <v>70</v>
      </c>
      <c r="O1746" t="b">
        <v>1</v>
      </c>
      <c r="P1746" s="8" t="s">
        <v>8283</v>
      </c>
      <c r="Q1746" s="13" t="str">
        <f t="shared" si="194"/>
        <v>photography</v>
      </c>
      <c r="R1746" s="13" t="str">
        <f t="shared" si="199"/>
        <v>photobooks</v>
      </c>
      <c r="S1746" s="6">
        <f t="shared" si="197"/>
        <v>0.84420567920184186</v>
      </c>
      <c r="T1746" s="10">
        <f t="shared" si="198"/>
        <v>93.071428571428569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1">
        <f t="shared" si="195"/>
        <v>42725.874999999993</v>
      </c>
      <c r="L1747" s="11">
        <f t="shared" si="196"/>
        <v>42690.051365740735</v>
      </c>
      <c r="M1747" t="b">
        <v>0</v>
      </c>
      <c r="N1747">
        <v>89</v>
      </c>
      <c r="O1747" t="b">
        <v>1</v>
      </c>
      <c r="P1747" s="8" t="s">
        <v>8283</v>
      </c>
      <c r="Q1747" s="13" t="str">
        <f t="shared" si="194"/>
        <v>photography</v>
      </c>
      <c r="R1747" s="13" t="str">
        <f t="shared" si="199"/>
        <v>photobooks</v>
      </c>
      <c r="S1747" s="6">
        <f t="shared" si="197"/>
        <v>0.87708307229670468</v>
      </c>
      <c r="T1747" s="10">
        <f t="shared" si="198"/>
        <v>89.674157303370791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1">
        <f t="shared" si="195"/>
        <v>42697.874999999993</v>
      </c>
      <c r="L1748" s="11">
        <f t="shared" si="196"/>
        <v>42667.968368055554</v>
      </c>
      <c r="M1748" t="b">
        <v>0</v>
      </c>
      <c r="N1748">
        <v>107</v>
      </c>
      <c r="O1748" t="b">
        <v>1</v>
      </c>
      <c r="P1748" s="8" t="s">
        <v>8283</v>
      </c>
      <c r="Q1748" s="13" t="str">
        <f t="shared" si="194"/>
        <v>photography</v>
      </c>
      <c r="R1748" s="13" t="str">
        <f t="shared" si="199"/>
        <v>photobooks</v>
      </c>
      <c r="S1748" s="6">
        <f t="shared" si="197"/>
        <v>0.67521944632005404</v>
      </c>
      <c r="T1748" s="10">
        <f t="shared" si="198"/>
        <v>207.61682242990653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1">
        <f t="shared" si="195"/>
        <v>42321.416666666664</v>
      </c>
      <c r="L1749" s="11">
        <f t="shared" si="196"/>
        <v>42292.22719907407</v>
      </c>
      <c r="M1749" t="b">
        <v>0</v>
      </c>
      <c r="N1749">
        <v>159</v>
      </c>
      <c r="O1749" t="b">
        <v>1</v>
      </c>
      <c r="P1749" s="8" t="s">
        <v>8283</v>
      </c>
      <c r="Q1749" s="13" t="str">
        <f t="shared" si="194"/>
        <v>photography</v>
      </c>
      <c r="R1749" s="13" t="str">
        <f t="shared" si="199"/>
        <v>photobooks</v>
      </c>
      <c r="S1749" s="6">
        <f t="shared" si="197"/>
        <v>0.95278424730044464</v>
      </c>
      <c r="T1749" s="10">
        <f t="shared" si="198"/>
        <v>59.408805031446541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1">
        <f t="shared" si="195"/>
        <v>42249.742395833331</v>
      </c>
      <c r="L1750" s="11">
        <f t="shared" si="196"/>
        <v>42219.742395833331</v>
      </c>
      <c r="M1750" t="b">
        <v>0</v>
      </c>
      <c r="N1750">
        <v>181</v>
      </c>
      <c r="O1750" t="b">
        <v>1</v>
      </c>
      <c r="P1750" s="8" t="s">
        <v>8283</v>
      </c>
      <c r="Q1750" s="13" t="str">
        <f t="shared" si="194"/>
        <v>photography</v>
      </c>
      <c r="R1750" s="13" t="str">
        <f t="shared" si="199"/>
        <v>photobooks</v>
      </c>
      <c r="S1750" s="6">
        <f t="shared" si="197"/>
        <v>0.76953858466463509</v>
      </c>
      <c r="T1750" s="10">
        <f t="shared" si="198"/>
        <v>358.97237569060775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1">
        <f t="shared" si="195"/>
        <v>42795.583333333336</v>
      </c>
      <c r="L1751" s="11">
        <f t="shared" si="196"/>
        <v>42758.767604166664</v>
      </c>
      <c r="M1751" t="b">
        <v>0</v>
      </c>
      <c r="N1751">
        <v>131</v>
      </c>
      <c r="O1751" t="b">
        <v>1</v>
      </c>
      <c r="P1751" s="8" t="s">
        <v>8283</v>
      </c>
      <c r="Q1751" s="13" t="str">
        <f t="shared" si="194"/>
        <v>photography</v>
      </c>
      <c r="R1751" s="13" t="str">
        <f t="shared" si="199"/>
        <v>photobooks</v>
      </c>
      <c r="S1751" s="6">
        <f t="shared" si="197"/>
        <v>0.8097981547882841</v>
      </c>
      <c r="T1751" s="10">
        <f t="shared" si="198"/>
        <v>94.736641221374043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1">
        <f t="shared" si="195"/>
        <v>42479.628518518519</v>
      </c>
      <c r="L1752" s="11">
        <f t="shared" si="196"/>
        <v>42454.628518518519</v>
      </c>
      <c r="M1752" t="b">
        <v>0</v>
      </c>
      <c r="N1752">
        <v>125</v>
      </c>
      <c r="O1752" t="b">
        <v>1</v>
      </c>
      <c r="P1752" s="8" t="s">
        <v>8283</v>
      </c>
      <c r="Q1752" s="13" t="str">
        <f t="shared" si="194"/>
        <v>photography</v>
      </c>
      <c r="R1752" s="13" t="str">
        <f t="shared" si="199"/>
        <v>photobooks</v>
      </c>
      <c r="S1752" s="6">
        <f t="shared" si="197"/>
        <v>0.49598254141454223</v>
      </c>
      <c r="T1752" s="10">
        <f t="shared" si="198"/>
        <v>80.647999999999996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1">
        <f t="shared" si="195"/>
        <v>42082.5315162037</v>
      </c>
      <c r="L1753" s="11">
        <f t="shared" si="196"/>
        <v>42052.573182870365</v>
      </c>
      <c r="M1753" t="b">
        <v>0</v>
      </c>
      <c r="N1753">
        <v>61</v>
      </c>
      <c r="O1753" t="b">
        <v>1</v>
      </c>
      <c r="P1753" s="8" t="s">
        <v>8283</v>
      </c>
      <c r="Q1753" s="13" t="str">
        <f t="shared" si="194"/>
        <v>photography</v>
      </c>
      <c r="R1753" s="13" t="str">
        <f t="shared" si="199"/>
        <v>photobooks</v>
      </c>
      <c r="S1753" s="6">
        <f t="shared" si="197"/>
        <v>0.97181729834791064</v>
      </c>
      <c r="T1753" s="10">
        <f t="shared" si="198"/>
        <v>168.68852459016392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1">
        <f t="shared" si="195"/>
        <v>42657.044930555552</v>
      </c>
      <c r="L1754" s="11">
        <f t="shared" si="196"/>
        <v>42627.044930555552</v>
      </c>
      <c r="M1754" t="b">
        <v>0</v>
      </c>
      <c r="N1754">
        <v>90</v>
      </c>
      <c r="O1754" t="b">
        <v>1</v>
      </c>
      <c r="P1754" s="8" t="s">
        <v>8283</v>
      </c>
      <c r="Q1754" s="13" t="str">
        <f t="shared" si="194"/>
        <v>photography</v>
      </c>
      <c r="R1754" s="13" t="str">
        <f t="shared" si="199"/>
        <v>photobooks</v>
      </c>
      <c r="S1754" s="6">
        <f t="shared" si="197"/>
        <v>0.38436899423446508</v>
      </c>
      <c r="T1754" s="10">
        <f t="shared" si="198"/>
        <v>34.68888888888889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1">
        <f t="shared" si="195"/>
        <v>42450.499629629623</v>
      </c>
      <c r="L1755" s="11">
        <f t="shared" si="196"/>
        <v>42420.541296296295</v>
      </c>
      <c r="M1755" t="b">
        <v>0</v>
      </c>
      <c r="N1755">
        <v>35</v>
      </c>
      <c r="O1755" t="b">
        <v>1</v>
      </c>
      <c r="P1755" s="8" t="s">
        <v>8283</v>
      </c>
      <c r="Q1755" s="13" t="str">
        <f t="shared" si="194"/>
        <v>photography</v>
      </c>
      <c r="R1755" s="13" t="str">
        <f t="shared" si="199"/>
        <v>photobooks</v>
      </c>
      <c r="S1755" s="6">
        <f t="shared" si="197"/>
        <v>0.92592592592592593</v>
      </c>
      <c r="T1755" s="10">
        <f t="shared" si="198"/>
        <v>462.85714285714283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1">
        <f t="shared" si="195"/>
        <v>42097.626770833333</v>
      </c>
      <c r="L1756" s="11">
        <f t="shared" si="196"/>
        <v>42067.668437499997</v>
      </c>
      <c r="M1756" t="b">
        <v>0</v>
      </c>
      <c r="N1756">
        <v>90</v>
      </c>
      <c r="O1756" t="b">
        <v>1</v>
      </c>
      <c r="P1756" s="8" t="s">
        <v>8283</v>
      </c>
      <c r="Q1756" s="13" t="str">
        <f t="shared" si="194"/>
        <v>photography</v>
      </c>
      <c r="R1756" s="13" t="str">
        <f t="shared" si="199"/>
        <v>photobooks</v>
      </c>
      <c r="S1756" s="6">
        <f t="shared" si="197"/>
        <v>0.90473656200106445</v>
      </c>
      <c r="T1756" s="10">
        <f t="shared" si="198"/>
        <v>104.38888888888889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1">
        <f t="shared" si="195"/>
        <v>42282.580567129626</v>
      </c>
      <c r="L1757" s="11">
        <f t="shared" si="196"/>
        <v>42252.580567129626</v>
      </c>
      <c r="M1757" t="b">
        <v>0</v>
      </c>
      <c r="N1757">
        <v>4</v>
      </c>
      <c r="O1757" t="b">
        <v>1</v>
      </c>
      <c r="P1757" s="8" t="s">
        <v>8283</v>
      </c>
      <c r="Q1757" s="13" t="str">
        <f t="shared" si="194"/>
        <v>photography</v>
      </c>
      <c r="R1757" s="13" t="str">
        <f t="shared" si="199"/>
        <v>photobooks</v>
      </c>
      <c r="S1757" s="6">
        <f t="shared" si="197"/>
        <v>0.83333333333333337</v>
      </c>
      <c r="T1757" s="10">
        <f t="shared" si="198"/>
        <v>7.5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1">
        <f t="shared" si="195"/>
        <v>42610.959131944437</v>
      </c>
      <c r="L1758" s="11">
        <f t="shared" si="196"/>
        <v>42570.959131944437</v>
      </c>
      <c r="M1758" t="b">
        <v>0</v>
      </c>
      <c r="N1758">
        <v>120</v>
      </c>
      <c r="O1758" t="b">
        <v>1</v>
      </c>
      <c r="P1758" s="8" t="s">
        <v>8283</v>
      </c>
      <c r="Q1758" s="13" t="str">
        <f t="shared" si="194"/>
        <v>photography</v>
      </c>
      <c r="R1758" s="13" t="str">
        <f t="shared" si="199"/>
        <v>photobooks</v>
      </c>
      <c r="S1758" s="6">
        <f t="shared" si="197"/>
        <v>0.97248744607115067</v>
      </c>
      <c r="T1758" s="10">
        <f t="shared" si="198"/>
        <v>47.13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1">
        <f t="shared" si="195"/>
        <v>42763.603472222218</v>
      </c>
      <c r="L1759" s="11">
        <f t="shared" si="196"/>
        <v>42733.619016203702</v>
      </c>
      <c r="M1759" t="b">
        <v>0</v>
      </c>
      <c r="N1759">
        <v>14</v>
      </c>
      <c r="O1759" t="b">
        <v>1</v>
      </c>
      <c r="P1759" s="8" t="s">
        <v>8283</v>
      </c>
      <c r="Q1759" s="13" t="str">
        <f t="shared" si="194"/>
        <v>photography</v>
      </c>
      <c r="R1759" s="13" t="str">
        <f t="shared" si="199"/>
        <v>photobooks</v>
      </c>
      <c r="S1759" s="6">
        <f t="shared" si="197"/>
        <v>0.86206896551724133</v>
      </c>
      <c r="T1759" s="10">
        <f t="shared" si="198"/>
        <v>414.28571428571428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1">
        <f t="shared" si="195"/>
        <v>42565.74759259259</v>
      </c>
      <c r="L1760" s="11">
        <f t="shared" si="196"/>
        <v>42505.74759259259</v>
      </c>
      <c r="M1760" t="b">
        <v>0</v>
      </c>
      <c r="N1760">
        <v>27</v>
      </c>
      <c r="O1760" t="b">
        <v>1</v>
      </c>
      <c r="P1760" s="8" t="s">
        <v>8283</v>
      </c>
      <c r="Q1760" s="13" t="str">
        <f t="shared" si="194"/>
        <v>photography</v>
      </c>
      <c r="R1760" s="13" t="str">
        <f t="shared" si="199"/>
        <v>photobooks</v>
      </c>
      <c r="S1760" s="6">
        <f t="shared" si="197"/>
        <v>0.87183958151700092</v>
      </c>
      <c r="T1760" s="10">
        <f t="shared" si="198"/>
        <v>42.481481481481481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1">
        <f t="shared" si="195"/>
        <v>42088.579039351847</v>
      </c>
      <c r="L1761" s="11">
        <f t="shared" si="196"/>
        <v>42068.620706018519</v>
      </c>
      <c r="M1761" t="b">
        <v>0</v>
      </c>
      <c r="N1761">
        <v>49</v>
      </c>
      <c r="O1761" t="b">
        <v>1</v>
      </c>
      <c r="P1761" s="8" t="s">
        <v>8283</v>
      </c>
      <c r="Q1761" s="13" t="str">
        <f t="shared" si="194"/>
        <v>photography</v>
      </c>
      <c r="R1761" s="13" t="str">
        <f t="shared" si="199"/>
        <v>photobooks</v>
      </c>
      <c r="S1761" s="6">
        <f t="shared" si="197"/>
        <v>0.93808630393996251</v>
      </c>
      <c r="T1761" s="10">
        <f t="shared" si="198"/>
        <v>108.77551020408163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1">
        <f t="shared" si="195"/>
        <v>42425.464270833334</v>
      </c>
      <c r="L1762" s="11">
        <f t="shared" si="196"/>
        <v>42405.464270833334</v>
      </c>
      <c r="M1762" t="b">
        <v>0</v>
      </c>
      <c r="N1762">
        <v>102</v>
      </c>
      <c r="O1762" t="b">
        <v>1</v>
      </c>
      <c r="P1762" s="8" t="s">
        <v>8283</v>
      </c>
      <c r="Q1762" s="13" t="str">
        <f t="shared" si="194"/>
        <v>photography</v>
      </c>
      <c r="R1762" s="13" t="str">
        <f t="shared" si="199"/>
        <v>photobooks</v>
      </c>
      <c r="S1762" s="6">
        <f t="shared" si="197"/>
        <v>0.60444874274661509</v>
      </c>
      <c r="T1762" s="10">
        <f t="shared" si="198"/>
        <v>81.098039215686271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1">
        <f t="shared" si="195"/>
        <v>42259.359490740739</v>
      </c>
      <c r="L1763" s="11">
        <f t="shared" si="196"/>
        <v>42209.359490740739</v>
      </c>
      <c r="M1763" t="b">
        <v>0</v>
      </c>
      <c r="N1763">
        <v>3</v>
      </c>
      <c r="O1763" t="b">
        <v>1</v>
      </c>
      <c r="P1763" s="8" t="s">
        <v>8283</v>
      </c>
      <c r="Q1763" s="13" t="str">
        <f t="shared" si="194"/>
        <v>photography</v>
      </c>
      <c r="R1763" s="13" t="str">
        <f t="shared" si="199"/>
        <v>photobooks</v>
      </c>
      <c r="S1763" s="6">
        <f t="shared" si="197"/>
        <v>0.64516129032258063</v>
      </c>
      <c r="T1763" s="10">
        <f t="shared" si="198"/>
        <v>51.666666666666664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1">
        <f t="shared" si="195"/>
        <v>42440.773668981477</v>
      </c>
      <c r="L1764" s="11">
        <f t="shared" si="196"/>
        <v>42410.773668981477</v>
      </c>
      <c r="M1764" t="b">
        <v>0</v>
      </c>
      <c r="N1764">
        <v>25</v>
      </c>
      <c r="O1764" t="b">
        <v>1</v>
      </c>
      <c r="P1764" s="8" t="s">
        <v>8283</v>
      </c>
      <c r="Q1764" s="13" t="str">
        <f t="shared" si="194"/>
        <v>photography</v>
      </c>
      <c r="R1764" s="13" t="str">
        <f t="shared" si="199"/>
        <v>photobooks</v>
      </c>
      <c r="S1764" s="6">
        <f t="shared" si="197"/>
        <v>0.11299435028248588</v>
      </c>
      <c r="T1764" s="10">
        <f t="shared" si="198"/>
        <v>35.4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1">
        <f t="shared" si="195"/>
        <v>42666.660185185181</v>
      </c>
      <c r="L1765" s="11">
        <f t="shared" si="196"/>
        <v>42636.660185185181</v>
      </c>
      <c r="M1765" t="b">
        <v>0</v>
      </c>
      <c r="N1765">
        <v>118</v>
      </c>
      <c r="O1765" t="b">
        <v>1</v>
      </c>
      <c r="P1765" s="8" t="s">
        <v>8283</v>
      </c>
      <c r="Q1765" s="13" t="str">
        <f t="shared" si="194"/>
        <v>photography</v>
      </c>
      <c r="R1765" s="13" t="str">
        <f t="shared" si="199"/>
        <v>photobooks</v>
      </c>
      <c r="S1765" s="6">
        <f t="shared" si="197"/>
        <v>0.98127402077030013</v>
      </c>
      <c r="T1765" s="10">
        <f t="shared" si="198"/>
        <v>103.63559322033899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1">
        <f t="shared" si="195"/>
        <v>41854.27753472222</v>
      </c>
      <c r="L1766" s="11">
        <f t="shared" si="196"/>
        <v>41825.27753472222</v>
      </c>
      <c r="M1766" t="b">
        <v>1</v>
      </c>
      <c r="N1766">
        <v>39</v>
      </c>
      <c r="O1766" t="b">
        <v>0</v>
      </c>
      <c r="P1766" s="8" t="s">
        <v>8283</v>
      </c>
      <c r="Q1766" s="13" t="str">
        <f t="shared" si="194"/>
        <v>photography</v>
      </c>
      <c r="R1766" s="13" t="str">
        <f t="shared" si="199"/>
        <v>photobooks</v>
      </c>
      <c r="S1766" s="6">
        <f t="shared" si="197"/>
        <v>5.1020408163265305</v>
      </c>
      <c r="T1766" s="10">
        <f t="shared" si="198"/>
        <v>55.282051282051285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1">
        <f t="shared" si="195"/>
        <v>41864.772129629629</v>
      </c>
      <c r="L1767" s="11">
        <f t="shared" si="196"/>
        <v>41834.772129629629</v>
      </c>
      <c r="M1767" t="b">
        <v>1</v>
      </c>
      <c r="N1767">
        <v>103</v>
      </c>
      <c r="O1767" t="b">
        <v>0</v>
      </c>
      <c r="P1767" s="8" t="s">
        <v>8283</v>
      </c>
      <c r="Q1767" s="13" t="str">
        <f t="shared" si="194"/>
        <v>photography</v>
      </c>
      <c r="R1767" s="13" t="str">
        <f t="shared" si="199"/>
        <v>photobooks</v>
      </c>
      <c r="S1767" s="6">
        <f t="shared" si="197"/>
        <v>1.6815811705957373</v>
      </c>
      <c r="T1767" s="10">
        <f t="shared" si="198"/>
        <v>72.16970873786407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1">
        <f t="shared" si="195"/>
        <v>41876.65148148148</v>
      </c>
      <c r="L1768" s="11">
        <f t="shared" si="196"/>
        <v>41855.65148148148</v>
      </c>
      <c r="M1768" t="b">
        <v>1</v>
      </c>
      <c r="N1768">
        <v>0</v>
      </c>
      <c r="O1768" t="b">
        <v>0</v>
      </c>
      <c r="P1768" s="8" t="s">
        <v>8283</v>
      </c>
      <c r="Q1768" s="13" t="str">
        <f t="shared" si="194"/>
        <v>photography</v>
      </c>
      <c r="R1768" s="13" t="str">
        <f t="shared" si="199"/>
        <v>photobooks</v>
      </c>
      <c r="S1768" s="6" t="str">
        <f t="shared" si="197"/>
        <v>N/A</v>
      </c>
      <c r="T1768" s="10" t="str">
        <f t="shared" si="198"/>
        <v>N/A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1">
        <f t="shared" si="195"/>
        <v>41854.450046296297</v>
      </c>
      <c r="L1769" s="11">
        <f t="shared" si="196"/>
        <v>41824.450046296297</v>
      </c>
      <c r="M1769" t="b">
        <v>1</v>
      </c>
      <c r="N1769">
        <v>39</v>
      </c>
      <c r="O1769" t="b">
        <v>0</v>
      </c>
      <c r="P1769" s="8" t="s">
        <v>8283</v>
      </c>
      <c r="Q1769" s="13" t="str">
        <f t="shared" si="194"/>
        <v>photography</v>
      </c>
      <c r="R1769" s="13" t="str">
        <f t="shared" si="199"/>
        <v>photobooks</v>
      </c>
      <c r="S1769" s="6">
        <f t="shared" si="197"/>
        <v>2.1872265966754156</v>
      </c>
      <c r="T1769" s="10">
        <f t="shared" si="198"/>
        <v>58.615384615384613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1">
        <f t="shared" si="195"/>
        <v>41909.352361111109</v>
      </c>
      <c r="L1770" s="11">
        <f t="shared" si="196"/>
        <v>41849.352361111109</v>
      </c>
      <c r="M1770" t="b">
        <v>1</v>
      </c>
      <c r="N1770">
        <v>15</v>
      </c>
      <c r="O1770" t="b">
        <v>0</v>
      </c>
      <c r="P1770" s="8" t="s">
        <v>8283</v>
      </c>
      <c r="Q1770" s="13" t="str">
        <f t="shared" si="194"/>
        <v>photography</v>
      </c>
      <c r="R1770" s="13" t="str">
        <f t="shared" si="199"/>
        <v>photobooks</v>
      </c>
      <c r="S1770" s="6">
        <f t="shared" si="197"/>
        <v>26.737967914438503</v>
      </c>
      <c r="T1770" s="10">
        <f t="shared" si="198"/>
        <v>12.466666666666667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1">
        <f t="shared" si="195"/>
        <v>42017.610636574071</v>
      </c>
      <c r="L1771" s="11">
        <f t="shared" si="196"/>
        <v>41987.610636574071</v>
      </c>
      <c r="M1771" t="b">
        <v>1</v>
      </c>
      <c r="N1771">
        <v>22</v>
      </c>
      <c r="O1771" t="b">
        <v>0</v>
      </c>
      <c r="P1771" s="8" t="s">
        <v>8283</v>
      </c>
      <c r="Q1771" s="13" t="str">
        <f t="shared" si="194"/>
        <v>photography</v>
      </c>
      <c r="R1771" s="13" t="str">
        <f t="shared" si="199"/>
        <v>photobooks</v>
      </c>
      <c r="S1771" s="6">
        <f t="shared" si="197"/>
        <v>37.002775208140612</v>
      </c>
      <c r="T1771" s="10">
        <f t="shared" si="198"/>
        <v>49.136363636363633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1">
        <f t="shared" si="195"/>
        <v>41926.571689814817</v>
      </c>
      <c r="L1772" s="11">
        <f t="shared" si="196"/>
        <v>41891.571689814817</v>
      </c>
      <c r="M1772" t="b">
        <v>1</v>
      </c>
      <c r="N1772">
        <v>92</v>
      </c>
      <c r="O1772" t="b">
        <v>0</v>
      </c>
      <c r="P1772" s="8" t="s">
        <v>8283</v>
      </c>
      <c r="Q1772" s="13" t="str">
        <f t="shared" si="194"/>
        <v>photography</v>
      </c>
      <c r="R1772" s="13" t="str">
        <f t="shared" si="199"/>
        <v>photobooks</v>
      </c>
      <c r="S1772" s="6">
        <f t="shared" si="197"/>
        <v>1.7694641051567239</v>
      </c>
      <c r="T1772" s="10">
        <f t="shared" si="198"/>
        <v>150.5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1">
        <f t="shared" si="195"/>
        <v>41935.771296296291</v>
      </c>
      <c r="L1773" s="11">
        <f t="shared" si="196"/>
        <v>41905.771296296291</v>
      </c>
      <c r="M1773" t="b">
        <v>1</v>
      </c>
      <c r="N1773">
        <v>25</v>
      </c>
      <c r="O1773" t="b">
        <v>0</v>
      </c>
      <c r="P1773" s="8" t="s">
        <v>8283</v>
      </c>
      <c r="Q1773" s="13" t="str">
        <f t="shared" si="194"/>
        <v>photography</v>
      </c>
      <c r="R1773" s="13" t="str">
        <f t="shared" si="199"/>
        <v>photobooks</v>
      </c>
      <c r="S1773" s="6">
        <f t="shared" si="197"/>
        <v>4.6927374301675977</v>
      </c>
      <c r="T1773" s="10">
        <f t="shared" si="198"/>
        <v>35.799999999999997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1">
        <f t="shared" si="195"/>
        <v>41826.509675925925</v>
      </c>
      <c r="L1774" s="11">
        <f t="shared" si="196"/>
        <v>41766.509675925925</v>
      </c>
      <c r="M1774" t="b">
        <v>1</v>
      </c>
      <c r="N1774">
        <v>19</v>
      </c>
      <c r="O1774" t="b">
        <v>0</v>
      </c>
      <c r="P1774" s="8" t="s">
        <v>8283</v>
      </c>
      <c r="Q1774" s="13" t="str">
        <f t="shared" si="194"/>
        <v>photography</v>
      </c>
      <c r="R1774" s="13" t="str">
        <f t="shared" si="199"/>
        <v>photobooks</v>
      </c>
      <c r="S1774" s="6">
        <f t="shared" si="197"/>
        <v>6.4102564102564106</v>
      </c>
      <c r="T1774" s="10">
        <f t="shared" si="198"/>
        <v>45.157894736842103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1">
        <f t="shared" si="195"/>
        <v>42023.552060185182</v>
      </c>
      <c r="L1775" s="11">
        <f t="shared" si="196"/>
        <v>41978.552060185182</v>
      </c>
      <c r="M1775" t="b">
        <v>1</v>
      </c>
      <c r="N1775">
        <v>19</v>
      </c>
      <c r="O1775" t="b">
        <v>0</v>
      </c>
      <c r="P1775" s="8" t="s">
        <v>8283</v>
      </c>
      <c r="Q1775" s="13" t="str">
        <f t="shared" si="194"/>
        <v>photography</v>
      </c>
      <c r="R1775" s="13" t="str">
        <f t="shared" ref="R1775:R1806" si="200">RIGHT(P1775,10)</f>
        <v>photobooks</v>
      </c>
      <c r="S1775" s="6">
        <f t="shared" si="197"/>
        <v>15.982951518380395</v>
      </c>
      <c r="T1775" s="10">
        <f t="shared" si="198"/>
        <v>98.78947368421052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1">
        <f t="shared" si="195"/>
        <v>41972.415972222218</v>
      </c>
      <c r="L1776" s="11">
        <f t="shared" si="196"/>
        <v>41930.010324074072</v>
      </c>
      <c r="M1776" t="b">
        <v>1</v>
      </c>
      <c r="N1776">
        <v>13</v>
      </c>
      <c r="O1776" t="b">
        <v>0</v>
      </c>
      <c r="P1776" s="8" t="s">
        <v>8283</v>
      </c>
      <c r="Q1776" s="13" t="str">
        <f t="shared" si="194"/>
        <v>photography</v>
      </c>
      <c r="R1776" s="13" t="str">
        <f t="shared" si="200"/>
        <v>photobooks</v>
      </c>
      <c r="S1776" s="6">
        <f t="shared" si="197"/>
        <v>2.1777003484320558</v>
      </c>
      <c r="T1776" s="10">
        <f t="shared" si="198"/>
        <v>88.307692307692307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1">
        <f t="shared" si="195"/>
        <v>41936.768055555549</v>
      </c>
      <c r="L1777" s="11">
        <f t="shared" si="196"/>
        <v>41891.768055555549</v>
      </c>
      <c r="M1777" t="b">
        <v>1</v>
      </c>
      <c r="N1777">
        <v>124</v>
      </c>
      <c r="O1777" t="b">
        <v>0</v>
      </c>
      <c r="P1777" s="8" t="s">
        <v>8283</v>
      </c>
      <c r="Q1777" s="13" t="str">
        <f t="shared" si="194"/>
        <v>photography</v>
      </c>
      <c r="R1777" s="13" t="str">
        <f t="shared" si="200"/>
        <v>photobooks</v>
      </c>
      <c r="S1777" s="6">
        <f t="shared" si="197"/>
        <v>1.536062009641743</v>
      </c>
      <c r="T1777" s="10">
        <f t="shared" si="198"/>
        <v>170.62903225806451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1">
        <f t="shared" si="195"/>
        <v>41941.748506944445</v>
      </c>
      <c r="L1778" s="11">
        <f t="shared" si="196"/>
        <v>41905.748506944445</v>
      </c>
      <c r="M1778" t="b">
        <v>1</v>
      </c>
      <c r="N1778">
        <v>4</v>
      </c>
      <c r="O1778" t="b">
        <v>0</v>
      </c>
      <c r="P1778" s="8" t="s">
        <v>8283</v>
      </c>
      <c r="Q1778" s="13" t="str">
        <f t="shared" si="194"/>
        <v>photography</v>
      </c>
      <c r="R1778" s="13" t="str">
        <f t="shared" si="200"/>
        <v>photobooks</v>
      </c>
      <c r="S1778" s="6">
        <f t="shared" si="197"/>
        <v>14.925373134328359</v>
      </c>
      <c r="T1778" s="10">
        <f t="shared" si="198"/>
        <v>83.75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1">
        <f t="shared" si="195"/>
        <v>42055.14876157407</v>
      </c>
      <c r="L1779" s="11">
        <f t="shared" si="196"/>
        <v>42025.14876157407</v>
      </c>
      <c r="M1779" t="b">
        <v>1</v>
      </c>
      <c r="N1779">
        <v>10</v>
      </c>
      <c r="O1779" t="b">
        <v>0</v>
      </c>
      <c r="P1779" s="8" t="s">
        <v>8283</v>
      </c>
      <c r="Q1779" s="13" t="str">
        <f t="shared" si="194"/>
        <v>photography</v>
      </c>
      <c r="R1779" s="13" t="str">
        <f t="shared" si="200"/>
        <v>photobooks</v>
      </c>
      <c r="S1779" s="6">
        <f t="shared" si="197"/>
        <v>7.3732718894009217</v>
      </c>
      <c r="T1779" s="10">
        <f t="shared" si="198"/>
        <v>65.099999999999994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1">
        <f t="shared" si="195"/>
        <v>42090.613368055558</v>
      </c>
      <c r="L1780" s="11">
        <f t="shared" si="196"/>
        <v>42045.655034722215</v>
      </c>
      <c r="M1780" t="b">
        <v>1</v>
      </c>
      <c r="N1780">
        <v>15</v>
      </c>
      <c r="O1780" t="b">
        <v>0</v>
      </c>
      <c r="P1780" s="8" t="s">
        <v>8283</v>
      </c>
      <c r="Q1780" s="13" t="str">
        <f t="shared" si="194"/>
        <v>photography</v>
      </c>
      <c r="R1780" s="13" t="str">
        <f t="shared" si="200"/>
        <v>photobooks</v>
      </c>
      <c r="S1780" s="6">
        <f t="shared" si="197"/>
        <v>50.251256281407038</v>
      </c>
      <c r="T1780" s="10">
        <f t="shared" si="198"/>
        <v>66.333333333333329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1">
        <f t="shared" si="195"/>
        <v>42615.483564814807</v>
      </c>
      <c r="L1781" s="11">
        <f t="shared" si="196"/>
        <v>42585.483564814807</v>
      </c>
      <c r="M1781" t="b">
        <v>1</v>
      </c>
      <c r="N1781">
        <v>38</v>
      </c>
      <c r="O1781" t="b">
        <v>0</v>
      </c>
      <c r="P1781" s="8" t="s">
        <v>8283</v>
      </c>
      <c r="Q1781" s="13" t="str">
        <f t="shared" si="194"/>
        <v>photography</v>
      </c>
      <c r="R1781" s="13" t="str">
        <f t="shared" si="200"/>
        <v>photobooks</v>
      </c>
      <c r="S1781" s="6">
        <f t="shared" si="197"/>
        <v>2.7596588058203713</v>
      </c>
      <c r="T1781" s="10">
        <f t="shared" si="198"/>
        <v>104.89473684210526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1">
        <f t="shared" si="195"/>
        <v>42553.392476851848</v>
      </c>
      <c r="L1782" s="11">
        <f t="shared" si="196"/>
        <v>42493.392476851848</v>
      </c>
      <c r="M1782" t="b">
        <v>1</v>
      </c>
      <c r="N1782">
        <v>152</v>
      </c>
      <c r="O1782" t="b">
        <v>0</v>
      </c>
      <c r="P1782" s="8" t="s">
        <v>8283</v>
      </c>
      <c r="Q1782" s="13" t="str">
        <f t="shared" si="194"/>
        <v>photography</v>
      </c>
      <c r="R1782" s="13" t="str">
        <f t="shared" si="200"/>
        <v>photobooks</v>
      </c>
      <c r="S1782" s="6">
        <f t="shared" si="197"/>
        <v>2.5161452654533254</v>
      </c>
      <c r="T1782" s="10">
        <f t="shared" si="198"/>
        <v>78.440789473684205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1">
        <f t="shared" si="195"/>
        <v>42628.409085648142</v>
      </c>
      <c r="L1783" s="11">
        <f t="shared" si="196"/>
        <v>42597.409085648142</v>
      </c>
      <c r="M1783" t="b">
        <v>1</v>
      </c>
      <c r="N1783">
        <v>24</v>
      </c>
      <c r="O1783" t="b">
        <v>0</v>
      </c>
      <c r="P1783" s="8" t="s">
        <v>8283</v>
      </c>
      <c r="Q1783" s="13" t="str">
        <f t="shared" si="194"/>
        <v>photography</v>
      </c>
      <c r="R1783" s="13" t="str">
        <f t="shared" si="200"/>
        <v>photobooks</v>
      </c>
      <c r="S1783" s="6">
        <f t="shared" si="197"/>
        <v>3.881439661256175</v>
      </c>
      <c r="T1783" s="10">
        <f t="shared" si="198"/>
        <v>59.041666666666664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1">
        <f t="shared" si="195"/>
        <v>42421.366770833331</v>
      </c>
      <c r="L1784" s="11">
        <f t="shared" si="196"/>
        <v>42388.366770833331</v>
      </c>
      <c r="M1784" t="b">
        <v>1</v>
      </c>
      <c r="N1784">
        <v>76</v>
      </c>
      <c r="O1784" t="b">
        <v>0</v>
      </c>
      <c r="P1784" s="8" t="s">
        <v>8283</v>
      </c>
      <c r="Q1784" s="13" t="str">
        <f t="shared" si="194"/>
        <v>photography</v>
      </c>
      <c r="R1784" s="13" t="str">
        <f t="shared" si="200"/>
        <v>photobooks</v>
      </c>
      <c r="S1784" s="6">
        <f t="shared" si="197"/>
        <v>6.4551825894503869</v>
      </c>
      <c r="T1784" s="10">
        <f t="shared" si="198"/>
        <v>71.34210526315789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1">
        <f t="shared" si="195"/>
        <v>42145.741643518515</v>
      </c>
      <c r="L1785" s="11">
        <f t="shared" si="196"/>
        <v>42115.741643518515</v>
      </c>
      <c r="M1785" t="b">
        <v>1</v>
      </c>
      <c r="N1785">
        <v>185</v>
      </c>
      <c r="O1785" t="b">
        <v>0</v>
      </c>
      <c r="P1785" s="8" t="s">
        <v>8283</v>
      </c>
      <c r="Q1785" s="13" t="str">
        <f t="shared" si="194"/>
        <v>photography</v>
      </c>
      <c r="R1785" s="13" t="str">
        <f t="shared" si="200"/>
        <v>photobooks</v>
      </c>
      <c r="S1785" s="6">
        <f t="shared" si="197"/>
        <v>4.2207449614857024</v>
      </c>
      <c r="T1785" s="10">
        <f t="shared" si="198"/>
        <v>51.227027027027027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1">
        <f t="shared" si="195"/>
        <v>42034.934027777774</v>
      </c>
      <c r="L1786" s="11">
        <f t="shared" si="196"/>
        <v>42003.447222222218</v>
      </c>
      <c r="M1786" t="b">
        <v>1</v>
      </c>
      <c r="N1786">
        <v>33</v>
      </c>
      <c r="O1786" t="b">
        <v>0</v>
      </c>
      <c r="P1786" s="8" t="s">
        <v>8283</v>
      </c>
      <c r="Q1786" s="13" t="str">
        <f t="shared" si="194"/>
        <v>photography</v>
      </c>
      <c r="R1786" s="13" t="str">
        <f t="shared" si="200"/>
        <v>photobooks</v>
      </c>
      <c r="S1786" s="6">
        <f t="shared" si="197"/>
        <v>2.5150905432595572</v>
      </c>
      <c r="T1786" s="10">
        <f t="shared" si="198"/>
        <v>60.242424242424242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1">
        <f t="shared" si="195"/>
        <v>41927.791666666664</v>
      </c>
      <c r="L1787" s="11">
        <f t="shared" si="196"/>
        <v>41896.926562499997</v>
      </c>
      <c r="M1787" t="b">
        <v>1</v>
      </c>
      <c r="N1787">
        <v>108</v>
      </c>
      <c r="O1787" t="b">
        <v>0</v>
      </c>
      <c r="P1787" s="8" t="s">
        <v>8283</v>
      </c>
      <c r="Q1787" s="13" t="str">
        <f t="shared" si="194"/>
        <v>photography</v>
      </c>
      <c r="R1787" s="13" t="str">
        <f t="shared" si="200"/>
        <v>photobooks</v>
      </c>
      <c r="S1787" s="6">
        <f t="shared" si="197"/>
        <v>4.9453946012775605</v>
      </c>
      <c r="T1787" s="10">
        <f t="shared" si="198"/>
        <v>44.935185185185183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1">
        <f t="shared" si="195"/>
        <v>41988.342326388891</v>
      </c>
      <c r="L1788" s="11">
        <f t="shared" si="196"/>
        <v>41958.342326388891</v>
      </c>
      <c r="M1788" t="b">
        <v>1</v>
      </c>
      <c r="N1788">
        <v>29</v>
      </c>
      <c r="O1788" t="b">
        <v>0</v>
      </c>
      <c r="P1788" s="8" t="s">
        <v>8283</v>
      </c>
      <c r="Q1788" s="13" t="str">
        <f t="shared" si="194"/>
        <v>photography</v>
      </c>
      <c r="R1788" s="13" t="str">
        <f t="shared" si="200"/>
        <v>photobooks</v>
      </c>
      <c r="S1788" s="6">
        <f t="shared" si="197"/>
        <v>2.0994475138121547</v>
      </c>
      <c r="T1788" s="10">
        <f t="shared" si="198"/>
        <v>31.206896551724139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1">
        <f t="shared" si="195"/>
        <v>42098.40552083333</v>
      </c>
      <c r="L1789" s="11">
        <f t="shared" si="196"/>
        <v>42068.447187499994</v>
      </c>
      <c r="M1789" t="b">
        <v>1</v>
      </c>
      <c r="N1789">
        <v>24</v>
      </c>
      <c r="O1789" t="b">
        <v>0</v>
      </c>
      <c r="P1789" s="8" t="s">
        <v>8283</v>
      </c>
      <c r="Q1789" s="13" t="str">
        <f t="shared" si="194"/>
        <v>photography</v>
      </c>
      <c r="R1789" s="13" t="str">
        <f t="shared" si="200"/>
        <v>photobooks</v>
      </c>
      <c r="S1789" s="6">
        <f t="shared" si="197"/>
        <v>6.5231572080887146</v>
      </c>
      <c r="T1789" s="10">
        <f t="shared" si="198"/>
        <v>63.875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1">
        <f t="shared" si="195"/>
        <v>41943.740069444444</v>
      </c>
      <c r="L1790" s="11">
        <f t="shared" si="196"/>
        <v>41913.740069444444</v>
      </c>
      <c r="M1790" t="b">
        <v>1</v>
      </c>
      <c r="N1790">
        <v>4</v>
      </c>
      <c r="O1790" t="b">
        <v>0</v>
      </c>
      <c r="P1790" s="8" t="s">
        <v>8283</v>
      </c>
      <c r="Q1790" s="13" t="str">
        <f t="shared" si="194"/>
        <v>photography</v>
      </c>
      <c r="R1790" s="13" t="str">
        <f t="shared" si="200"/>
        <v>photobooks</v>
      </c>
      <c r="S1790" s="6">
        <f t="shared" si="197"/>
        <v>72.368421052631575</v>
      </c>
      <c r="T1790" s="10">
        <f t="shared" si="198"/>
        <v>19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1">
        <f t="shared" si="195"/>
        <v>42016.041701388887</v>
      </c>
      <c r="L1791" s="11">
        <f t="shared" si="196"/>
        <v>41956.041701388887</v>
      </c>
      <c r="M1791" t="b">
        <v>1</v>
      </c>
      <c r="N1791">
        <v>4</v>
      </c>
      <c r="O1791" t="b">
        <v>0</v>
      </c>
      <c r="P1791" s="8" t="s">
        <v>8283</v>
      </c>
      <c r="Q1791" s="13" t="str">
        <f t="shared" si="194"/>
        <v>photography</v>
      </c>
      <c r="R1791" s="13" t="str">
        <f t="shared" si="200"/>
        <v>photobooks</v>
      </c>
      <c r="S1791" s="6">
        <f t="shared" si="197"/>
        <v>200</v>
      </c>
      <c r="T1791" s="10">
        <f t="shared" si="198"/>
        <v>10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1">
        <f t="shared" si="195"/>
        <v>42040.466180555552</v>
      </c>
      <c r="L1792" s="11">
        <f t="shared" si="196"/>
        <v>42010.466180555552</v>
      </c>
      <c r="M1792" t="b">
        <v>1</v>
      </c>
      <c r="N1792">
        <v>15</v>
      </c>
      <c r="O1792" t="b">
        <v>0</v>
      </c>
      <c r="P1792" s="8" t="s">
        <v>8283</v>
      </c>
      <c r="Q1792" s="13" t="str">
        <f t="shared" si="194"/>
        <v>photography</v>
      </c>
      <c r="R1792" s="13" t="str">
        <f t="shared" si="200"/>
        <v>photobooks</v>
      </c>
      <c r="S1792" s="6">
        <f t="shared" si="197"/>
        <v>20.171149144254279</v>
      </c>
      <c r="T1792" s="10">
        <f t="shared" si="198"/>
        <v>109.06666666666666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1">
        <f t="shared" si="195"/>
        <v>42033.532002314816</v>
      </c>
      <c r="L1793" s="11">
        <f t="shared" si="196"/>
        <v>41973.532002314816</v>
      </c>
      <c r="M1793" t="b">
        <v>1</v>
      </c>
      <c r="N1793">
        <v>4</v>
      </c>
      <c r="O1793" t="b">
        <v>0</v>
      </c>
      <c r="P1793" s="8" t="s">
        <v>8283</v>
      </c>
      <c r="Q1793" s="13" t="str">
        <f t="shared" si="194"/>
        <v>photography</v>
      </c>
      <c r="R1793" s="13" t="str">
        <f t="shared" si="200"/>
        <v>photobooks</v>
      </c>
      <c r="S1793" s="6">
        <f t="shared" si="197"/>
        <v>28.037383177570092</v>
      </c>
      <c r="T1793" s="10">
        <f t="shared" si="198"/>
        <v>26.75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1">
        <f t="shared" si="195"/>
        <v>42226.082638888889</v>
      </c>
      <c r="L1794" s="11">
        <f t="shared" si="196"/>
        <v>42188.822708333326</v>
      </c>
      <c r="M1794" t="b">
        <v>1</v>
      </c>
      <c r="N1794">
        <v>139</v>
      </c>
      <c r="O1794" t="b">
        <v>0</v>
      </c>
      <c r="P1794" s="8" t="s">
        <v>8283</v>
      </c>
      <c r="Q1794" s="13" t="str">
        <f t="shared" si="194"/>
        <v>photography</v>
      </c>
      <c r="R1794" s="13" t="str">
        <f t="shared" si="200"/>
        <v>photobooks</v>
      </c>
      <c r="S1794" s="6">
        <f t="shared" si="197"/>
        <v>1.6360185851711275</v>
      </c>
      <c r="T1794" s="10">
        <f t="shared" si="198"/>
        <v>109.93525179856115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1">
        <f t="shared" si="195"/>
        <v>41970.724999999999</v>
      </c>
      <c r="L1795" s="11">
        <f t="shared" si="196"/>
        <v>41940.683333333327</v>
      </c>
      <c r="M1795" t="b">
        <v>1</v>
      </c>
      <c r="N1795">
        <v>2</v>
      </c>
      <c r="O1795" t="b">
        <v>0</v>
      </c>
      <c r="P1795" s="8" t="s">
        <v>8283</v>
      </c>
      <c r="Q1795" s="13" t="str">
        <f t="shared" ref="Q1795:Q1858" si="201">LEFT(P1795, SEARCH("/", P1795)-1)</f>
        <v>photography</v>
      </c>
      <c r="R1795" s="13" t="str">
        <f t="shared" si="200"/>
        <v>photobooks</v>
      </c>
      <c r="S1795" s="6">
        <f t="shared" si="197"/>
        <v>75</v>
      </c>
      <c r="T1795" s="10">
        <f t="shared" si="198"/>
        <v>20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1">
        <f t="shared" si="195"/>
        <v>42046.342847222222</v>
      </c>
      <c r="L1796" s="11">
        <f t="shared" si="196"/>
        <v>42011.342847222222</v>
      </c>
      <c r="M1796" t="b">
        <v>1</v>
      </c>
      <c r="N1796">
        <v>18</v>
      </c>
      <c r="O1796" t="b">
        <v>0</v>
      </c>
      <c r="P1796" s="8" t="s">
        <v>8283</v>
      </c>
      <c r="Q1796" s="13" t="str">
        <f t="shared" si="201"/>
        <v>photography</v>
      </c>
      <c r="R1796" s="13" t="str">
        <f t="shared" si="200"/>
        <v>photobooks</v>
      </c>
      <c r="S1796" s="6">
        <f t="shared" si="197"/>
        <v>9.0270812437311942</v>
      </c>
      <c r="T1796" s="10">
        <f t="shared" si="198"/>
        <v>55.388888888888886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1">
        <f t="shared" si="195"/>
        <v>42657.458333333336</v>
      </c>
      <c r="L1797" s="11">
        <f t="shared" si="196"/>
        <v>42628.080335648141</v>
      </c>
      <c r="M1797" t="b">
        <v>1</v>
      </c>
      <c r="N1797">
        <v>81</v>
      </c>
      <c r="O1797" t="b">
        <v>0</v>
      </c>
      <c r="P1797" s="8" t="s">
        <v>8283</v>
      </c>
      <c r="Q1797" s="13" t="str">
        <f t="shared" si="201"/>
        <v>photography</v>
      </c>
      <c r="R1797" s="13" t="str">
        <f t="shared" si="200"/>
        <v>photobooks</v>
      </c>
      <c r="S1797" s="6">
        <f t="shared" si="197"/>
        <v>2.5815969020837173</v>
      </c>
      <c r="T1797" s="10">
        <f t="shared" si="198"/>
        <v>133.90123456790124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1">
        <f t="shared" si="195"/>
        <v>42575.231087962959</v>
      </c>
      <c r="L1798" s="11">
        <f t="shared" si="196"/>
        <v>42515.231087962959</v>
      </c>
      <c r="M1798" t="b">
        <v>1</v>
      </c>
      <c r="N1798">
        <v>86</v>
      </c>
      <c r="O1798" t="b">
        <v>0</v>
      </c>
      <c r="P1798" s="8" t="s">
        <v>8283</v>
      </c>
      <c r="Q1798" s="13" t="str">
        <f t="shared" si="201"/>
        <v>photography</v>
      </c>
      <c r="R1798" s="13" t="str">
        <f t="shared" si="200"/>
        <v>photobooks</v>
      </c>
      <c r="S1798" s="6">
        <f t="shared" si="197"/>
        <v>4.5346062052505971</v>
      </c>
      <c r="T1798" s="10">
        <f t="shared" si="198"/>
        <v>48.720930232558139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1">
        <f t="shared" si="195"/>
        <v>42719.360983796294</v>
      </c>
      <c r="L1799" s="11">
        <f t="shared" si="196"/>
        <v>42689.360983796294</v>
      </c>
      <c r="M1799" t="b">
        <v>1</v>
      </c>
      <c r="N1799">
        <v>140</v>
      </c>
      <c r="O1799" t="b">
        <v>0</v>
      </c>
      <c r="P1799" s="8" t="s">
        <v>8283</v>
      </c>
      <c r="Q1799" s="13" t="str">
        <f t="shared" si="201"/>
        <v>photography</v>
      </c>
      <c r="R1799" s="13" t="str">
        <f t="shared" si="200"/>
        <v>photobooks</v>
      </c>
      <c r="S1799" s="6">
        <f t="shared" si="197"/>
        <v>1.4803849000740192</v>
      </c>
      <c r="T1799" s="10">
        <f t="shared" si="198"/>
        <v>48.25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1">
        <f t="shared" si="195"/>
        <v>42404.118437499994</v>
      </c>
      <c r="L1800" s="11">
        <f t="shared" si="196"/>
        <v>42344.118437499994</v>
      </c>
      <c r="M1800" t="b">
        <v>1</v>
      </c>
      <c r="N1800">
        <v>37</v>
      </c>
      <c r="O1800" t="b">
        <v>0</v>
      </c>
      <c r="P1800" s="8" t="s">
        <v>8283</v>
      </c>
      <c r="Q1800" s="13" t="str">
        <f t="shared" si="201"/>
        <v>photography</v>
      </c>
      <c r="R1800" s="13" t="str">
        <f t="shared" si="200"/>
        <v>photobooks</v>
      </c>
      <c r="S1800" s="6">
        <f t="shared" si="197"/>
        <v>7.3327222731439043</v>
      </c>
      <c r="T1800" s="10">
        <f t="shared" si="198"/>
        <v>58.972972972972975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1">
        <f t="shared" si="195"/>
        <v>41954.676018518519</v>
      </c>
      <c r="L1801" s="11">
        <f t="shared" si="196"/>
        <v>41934.634351851848</v>
      </c>
      <c r="M1801" t="b">
        <v>1</v>
      </c>
      <c r="N1801">
        <v>6</v>
      </c>
      <c r="O1801" t="b">
        <v>0</v>
      </c>
      <c r="P1801" s="8" t="s">
        <v>8283</v>
      </c>
      <c r="Q1801" s="13" t="str">
        <f t="shared" si="201"/>
        <v>photography</v>
      </c>
      <c r="R1801" s="13" t="str">
        <f t="shared" si="200"/>
        <v>photobooks</v>
      </c>
      <c r="S1801" s="6">
        <f t="shared" si="197"/>
        <v>57.281970499785196</v>
      </c>
      <c r="T1801" s="10">
        <f t="shared" si="198"/>
        <v>11.638333333333334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1">
        <f t="shared" ref="K1802:K1865" si="202">(I1802/86400)+25569+(-5/24)</f>
        <v>42653.397800925923</v>
      </c>
      <c r="L1802" s="11">
        <f t="shared" ref="L1802:L1865" si="203">(J1802/86400)+25569+(-5/24)</f>
        <v>42623.397800925923</v>
      </c>
      <c r="M1802" t="b">
        <v>1</v>
      </c>
      <c r="N1802">
        <v>113</v>
      </c>
      <c r="O1802" t="b">
        <v>0</v>
      </c>
      <c r="P1802" s="8" t="s">
        <v>8283</v>
      </c>
      <c r="Q1802" s="13" t="str">
        <f t="shared" si="201"/>
        <v>photography</v>
      </c>
      <c r="R1802" s="13" t="str">
        <f t="shared" si="200"/>
        <v>photobooks</v>
      </c>
      <c r="S1802" s="6">
        <f t="shared" ref="S1802:S1865" si="204">IFERROR(D1802/E1802,"N/A")</f>
        <v>4.8900634249471455</v>
      </c>
      <c r="T1802" s="10">
        <f t="shared" ref="T1802:T1865" si="205">IFERROR(E1802/N1802,"N/A")</f>
        <v>83.716814159292042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1">
        <f t="shared" si="202"/>
        <v>42353.298611111109</v>
      </c>
      <c r="L1803" s="11">
        <f t="shared" si="203"/>
        <v>42321.452175925922</v>
      </c>
      <c r="M1803" t="b">
        <v>1</v>
      </c>
      <c r="N1803">
        <v>37</v>
      </c>
      <c r="O1803" t="b">
        <v>0</v>
      </c>
      <c r="P1803" s="8" t="s">
        <v>8283</v>
      </c>
      <c r="Q1803" s="13" t="str">
        <f t="shared" si="201"/>
        <v>photography</v>
      </c>
      <c r="R1803" s="13" t="str">
        <f t="shared" si="200"/>
        <v>photobooks</v>
      </c>
      <c r="S1803" s="6">
        <f t="shared" si="204"/>
        <v>7.2186836518046711</v>
      </c>
      <c r="T1803" s="10">
        <f t="shared" si="205"/>
        <v>63.648648648648646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1">
        <f t="shared" si="202"/>
        <v>42182.707638888889</v>
      </c>
      <c r="L1804" s="11">
        <f t="shared" si="203"/>
        <v>42159.264236111114</v>
      </c>
      <c r="M1804" t="b">
        <v>1</v>
      </c>
      <c r="N1804">
        <v>18</v>
      </c>
      <c r="O1804" t="b">
        <v>0</v>
      </c>
      <c r="P1804" s="8" t="s">
        <v>8283</v>
      </c>
      <c r="Q1804" s="13" t="str">
        <f t="shared" si="201"/>
        <v>photography</v>
      </c>
      <c r="R1804" s="13" t="str">
        <f t="shared" si="200"/>
        <v>photobooks</v>
      </c>
      <c r="S1804" s="6">
        <f t="shared" si="204"/>
        <v>2.0624631703005303</v>
      </c>
      <c r="T1804" s="10">
        <f t="shared" si="205"/>
        <v>94.277777777777771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1">
        <f t="shared" si="202"/>
        <v>42048.863217592589</v>
      </c>
      <c r="L1805" s="11">
        <f t="shared" si="203"/>
        <v>42017.863217592589</v>
      </c>
      <c r="M1805" t="b">
        <v>1</v>
      </c>
      <c r="N1805">
        <v>75</v>
      </c>
      <c r="O1805" t="b">
        <v>0</v>
      </c>
      <c r="P1805" s="8" t="s">
        <v>8283</v>
      </c>
      <c r="Q1805" s="13" t="str">
        <f t="shared" si="201"/>
        <v>photography</v>
      </c>
      <c r="R1805" s="13" t="str">
        <f t="shared" si="200"/>
        <v>photobooks</v>
      </c>
      <c r="S1805" s="6">
        <f t="shared" si="204"/>
        <v>3.2467532467532467</v>
      </c>
      <c r="T1805" s="10">
        <f t="shared" si="205"/>
        <v>71.86666666666666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1">
        <f t="shared" si="202"/>
        <v>42322.511620370373</v>
      </c>
      <c r="L1806" s="11">
        <f t="shared" si="203"/>
        <v>42282.469953703701</v>
      </c>
      <c r="M1806" t="b">
        <v>1</v>
      </c>
      <c r="N1806">
        <v>52</v>
      </c>
      <c r="O1806" t="b">
        <v>0</v>
      </c>
      <c r="P1806" s="8" t="s">
        <v>8283</v>
      </c>
      <c r="Q1806" s="13" t="str">
        <f t="shared" si="201"/>
        <v>photography</v>
      </c>
      <c r="R1806" s="13" t="str">
        <f t="shared" si="200"/>
        <v>photobooks</v>
      </c>
      <c r="S1806" s="6">
        <f t="shared" si="204"/>
        <v>2.8429933969185619</v>
      </c>
      <c r="T1806" s="10">
        <f t="shared" si="205"/>
        <v>104.84615384615384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1">
        <f t="shared" si="202"/>
        <v>42279.541666666664</v>
      </c>
      <c r="L1807" s="11">
        <f t="shared" si="203"/>
        <v>42247.595578703702</v>
      </c>
      <c r="M1807" t="b">
        <v>1</v>
      </c>
      <c r="N1807">
        <v>122</v>
      </c>
      <c r="O1807" t="b">
        <v>0</v>
      </c>
      <c r="P1807" s="8" t="s">
        <v>8283</v>
      </c>
      <c r="Q1807" s="13" t="str">
        <f t="shared" si="201"/>
        <v>photography</v>
      </c>
      <c r="R1807" s="13" t="str">
        <f t="shared" ref="R1807:R1823" si="206">RIGHT(P1807,10)</f>
        <v>photobooks</v>
      </c>
      <c r="S1807" s="6">
        <f t="shared" si="204"/>
        <v>2.7469173483091196</v>
      </c>
      <c r="T1807" s="10">
        <f t="shared" si="205"/>
        <v>67.139344262295083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1">
        <f t="shared" si="202"/>
        <v>41912.429965277777</v>
      </c>
      <c r="L1808" s="11">
        <f t="shared" si="203"/>
        <v>41877.429965277777</v>
      </c>
      <c r="M1808" t="b">
        <v>1</v>
      </c>
      <c r="N1808">
        <v>8</v>
      </c>
      <c r="O1808" t="b">
        <v>0</v>
      </c>
      <c r="P1808" s="8" t="s">
        <v>8283</v>
      </c>
      <c r="Q1808" s="13" t="str">
        <f t="shared" si="201"/>
        <v>photography</v>
      </c>
      <c r="R1808" s="13" t="str">
        <f t="shared" si="206"/>
        <v>photobooks</v>
      </c>
      <c r="S1808" s="6">
        <f t="shared" si="204"/>
        <v>33.840947546531304</v>
      </c>
      <c r="T1808" s="10">
        <f t="shared" si="205"/>
        <v>73.875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1">
        <f t="shared" si="202"/>
        <v>41909.860104166662</v>
      </c>
      <c r="L1809" s="11">
        <f t="shared" si="203"/>
        <v>41879.860104166662</v>
      </c>
      <c r="M1809" t="b">
        <v>1</v>
      </c>
      <c r="N1809">
        <v>8</v>
      </c>
      <c r="O1809" t="b">
        <v>0</v>
      </c>
      <c r="P1809" s="8" t="s">
        <v>8283</v>
      </c>
      <c r="Q1809" s="13" t="str">
        <f t="shared" si="201"/>
        <v>photography</v>
      </c>
      <c r="R1809" s="13" t="str">
        <f t="shared" si="206"/>
        <v>photobooks</v>
      </c>
      <c r="S1809" s="6">
        <f t="shared" si="204"/>
        <v>9.0415913200723335</v>
      </c>
      <c r="T1809" s="10">
        <f t="shared" si="205"/>
        <v>69.125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1">
        <f t="shared" si="202"/>
        <v>42777.472569444442</v>
      </c>
      <c r="L1810" s="11">
        <f t="shared" si="203"/>
        <v>42742.472569444442</v>
      </c>
      <c r="M1810" t="b">
        <v>1</v>
      </c>
      <c r="N1810">
        <v>96</v>
      </c>
      <c r="O1810" t="b">
        <v>0</v>
      </c>
      <c r="P1810" s="8" t="s">
        <v>8283</v>
      </c>
      <c r="Q1810" s="13" t="str">
        <f t="shared" si="201"/>
        <v>photography</v>
      </c>
      <c r="R1810" s="13" t="str">
        <f t="shared" si="206"/>
        <v>photobooks</v>
      </c>
      <c r="S1810" s="6">
        <f t="shared" si="204"/>
        <v>2.4150422632396067</v>
      </c>
      <c r="T1810" s="10">
        <f t="shared" si="205"/>
        <v>120.77083333333333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1">
        <f t="shared" si="202"/>
        <v>42064.699525462966</v>
      </c>
      <c r="L1811" s="11">
        <f t="shared" si="203"/>
        <v>42029.699525462966</v>
      </c>
      <c r="M1811" t="b">
        <v>1</v>
      </c>
      <c r="N1811">
        <v>9</v>
      </c>
      <c r="O1811" t="b">
        <v>0</v>
      </c>
      <c r="P1811" s="8" t="s">
        <v>8283</v>
      </c>
      <c r="Q1811" s="13" t="str">
        <f t="shared" si="201"/>
        <v>photography</v>
      </c>
      <c r="R1811" s="13" t="str">
        <f t="shared" si="206"/>
        <v>photobooks</v>
      </c>
      <c r="S1811" s="6">
        <f t="shared" si="204"/>
        <v>9.2105263157894743</v>
      </c>
      <c r="T1811" s="10">
        <f t="shared" si="205"/>
        <v>42.222222222222221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1">
        <f t="shared" si="202"/>
        <v>41872.701689814814</v>
      </c>
      <c r="L1812" s="11">
        <f t="shared" si="203"/>
        <v>41860.701689814814</v>
      </c>
      <c r="M1812" t="b">
        <v>0</v>
      </c>
      <c r="N1812">
        <v>2</v>
      </c>
      <c r="O1812" t="b">
        <v>0</v>
      </c>
      <c r="P1812" s="8" t="s">
        <v>8283</v>
      </c>
      <c r="Q1812" s="13" t="str">
        <f t="shared" si="201"/>
        <v>photography</v>
      </c>
      <c r="R1812" s="13" t="str">
        <f t="shared" si="206"/>
        <v>photobooks</v>
      </c>
      <c r="S1812" s="6">
        <f t="shared" si="204"/>
        <v>30</v>
      </c>
      <c r="T1812" s="10">
        <f t="shared" si="205"/>
        <v>7.5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1">
        <f t="shared" si="202"/>
        <v>41935.958333333328</v>
      </c>
      <c r="L1813" s="11">
        <f t="shared" si="203"/>
        <v>41876.225347222222</v>
      </c>
      <c r="M1813" t="b">
        <v>0</v>
      </c>
      <c r="N1813">
        <v>26</v>
      </c>
      <c r="O1813" t="b">
        <v>0</v>
      </c>
      <c r="P1813" s="8" t="s">
        <v>8283</v>
      </c>
      <c r="Q1813" s="13" t="str">
        <f t="shared" si="201"/>
        <v>photography</v>
      </c>
      <c r="R1813" s="13" t="str">
        <f t="shared" si="206"/>
        <v>photobooks</v>
      </c>
      <c r="S1813" s="6">
        <f t="shared" si="204"/>
        <v>1350</v>
      </c>
      <c r="T1813" s="10">
        <f t="shared" si="205"/>
        <v>1.5384615384615385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1">
        <f t="shared" si="202"/>
        <v>42554.110370370363</v>
      </c>
      <c r="L1814" s="11">
        <f t="shared" si="203"/>
        <v>42524.110370370363</v>
      </c>
      <c r="M1814" t="b">
        <v>0</v>
      </c>
      <c r="N1814">
        <v>23</v>
      </c>
      <c r="O1814" t="b">
        <v>0</v>
      </c>
      <c r="P1814" s="8" t="s">
        <v>8283</v>
      </c>
      <c r="Q1814" s="13" t="str">
        <f t="shared" si="201"/>
        <v>photography</v>
      </c>
      <c r="R1814" s="13" t="str">
        <f t="shared" si="206"/>
        <v>photobooks</v>
      </c>
      <c r="S1814" s="6">
        <f t="shared" si="204"/>
        <v>7.5144508670520231</v>
      </c>
      <c r="T1814" s="10">
        <f t="shared" si="205"/>
        <v>37.608695652173914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1">
        <f t="shared" si="202"/>
        <v>41859.68069444444</v>
      </c>
      <c r="L1815" s="11">
        <f t="shared" si="203"/>
        <v>41829.68069444444</v>
      </c>
      <c r="M1815" t="b">
        <v>0</v>
      </c>
      <c r="N1815">
        <v>0</v>
      </c>
      <c r="O1815" t="b">
        <v>0</v>
      </c>
      <c r="P1815" s="8" t="s">
        <v>8283</v>
      </c>
      <c r="Q1815" s="13" t="str">
        <f t="shared" si="201"/>
        <v>photography</v>
      </c>
      <c r="R1815" s="13" t="str">
        <f t="shared" si="206"/>
        <v>photobooks</v>
      </c>
      <c r="S1815" s="6" t="str">
        <f t="shared" si="204"/>
        <v>N/A</v>
      </c>
      <c r="T1815" s="10" t="str">
        <f t="shared" si="205"/>
        <v>N/A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1">
        <f t="shared" si="202"/>
        <v>42063.105740740742</v>
      </c>
      <c r="L1816" s="11">
        <f t="shared" si="203"/>
        <v>42033.105740740742</v>
      </c>
      <c r="M1816" t="b">
        <v>0</v>
      </c>
      <c r="N1816">
        <v>140</v>
      </c>
      <c r="O1816" t="b">
        <v>0</v>
      </c>
      <c r="P1816" s="8" t="s">
        <v>8283</v>
      </c>
      <c r="Q1816" s="13" t="str">
        <f t="shared" si="201"/>
        <v>photography</v>
      </c>
      <c r="R1816" s="13" t="str">
        <f t="shared" si="206"/>
        <v>photobooks</v>
      </c>
      <c r="S1816" s="6">
        <f t="shared" si="204"/>
        <v>2.0332090816672315</v>
      </c>
      <c r="T1816" s="10">
        <f t="shared" si="205"/>
        <v>42.157142857142858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1">
        <f t="shared" si="202"/>
        <v>42186.698344907403</v>
      </c>
      <c r="L1817" s="11">
        <f t="shared" si="203"/>
        <v>42172.698344907403</v>
      </c>
      <c r="M1817" t="b">
        <v>0</v>
      </c>
      <c r="N1817">
        <v>0</v>
      </c>
      <c r="O1817" t="b">
        <v>0</v>
      </c>
      <c r="P1817" s="8" t="s">
        <v>8283</v>
      </c>
      <c r="Q1817" s="13" t="str">
        <f t="shared" si="201"/>
        <v>photography</v>
      </c>
      <c r="R1817" s="13" t="str">
        <f t="shared" si="206"/>
        <v>photobooks</v>
      </c>
      <c r="S1817" s="6" t="str">
        <f t="shared" si="204"/>
        <v>N/A</v>
      </c>
      <c r="T1817" s="10" t="str">
        <f t="shared" si="205"/>
        <v>N/A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1">
        <f t="shared" si="202"/>
        <v>42576.583333333336</v>
      </c>
      <c r="L1818" s="11">
        <f t="shared" si="203"/>
        <v>42548.667858796289</v>
      </c>
      <c r="M1818" t="b">
        <v>0</v>
      </c>
      <c r="N1818">
        <v>6</v>
      </c>
      <c r="O1818" t="b">
        <v>0</v>
      </c>
      <c r="P1818" s="8" t="s">
        <v>8283</v>
      </c>
      <c r="Q1818" s="13" t="str">
        <f t="shared" si="201"/>
        <v>photography</v>
      </c>
      <c r="R1818" s="13" t="str">
        <f t="shared" si="206"/>
        <v>photobooks</v>
      </c>
      <c r="S1818" s="6">
        <f t="shared" si="204"/>
        <v>49.115913555992144</v>
      </c>
      <c r="T1818" s="10">
        <f t="shared" si="205"/>
        <v>84.833333333333329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1">
        <f t="shared" si="202"/>
        <v>42765.082638888889</v>
      </c>
      <c r="L1819" s="11">
        <f t="shared" si="203"/>
        <v>42705.453784722216</v>
      </c>
      <c r="M1819" t="b">
        <v>0</v>
      </c>
      <c r="N1819">
        <v>100</v>
      </c>
      <c r="O1819" t="b">
        <v>0</v>
      </c>
      <c r="P1819" s="8" t="s">
        <v>8283</v>
      </c>
      <c r="Q1819" s="13" t="str">
        <f t="shared" si="201"/>
        <v>photography</v>
      </c>
      <c r="R1819" s="13" t="str">
        <f t="shared" si="206"/>
        <v>photobooks</v>
      </c>
      <c r="S1819" s="6">
        <f t="shared" si="204"/>
        <v>1.9110308949994692</v>
      </c>
      <c r="T1819" s="10">
        <f t="shared" si="205"/>
        <v>94.19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1">
        <f t="shared" si="202"/>
        <v>42096.984374999993</v>
      </c>
      <c r="L1820" s="11">
        <f t="shared" si="203"/>
        <v>42067.026041666664</v>
      </c>
      <c r="M1820" t="b">
        <v>0</v>
      </c>
      <c r="N1820">
        <v>0</v>
      </c>
      <c r="O1820" t="b">
        <v>0</v>
      </c>
      <c r="P1820" s="8" t="s">
        <v>8283</v>
      </c>
      <c r="Q1820" s="13" t="str">
        <f t="shared" si="201"/>
        <v>photography</v>
      </c>
      <c r="R1820" s="13" t="str">
        <f t="shared" si="206"/>
        <v>photobooks</v>
      </c>
      <c r="S1820" s="6" t="str">
        <f t="shared" si="204"/>
        <v>N/A</v>
      </c>
      <c r="T1820" s="10" t="str">
        <f t="shared" si="205"/>
        <v>N/A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1">
        <f t="shared" si="202"/>
        <v>41850.543935185182</v>
      </c>
      <c r="L1821" s="11">
        <f t="shared" si="203"/>
        <v>41820.543935185182</v>
      </c>
      <c r="M1821" t="b">
        <v>0</v>
      </c>
      <c r="N1821">
        <v>4</v>
      </c>
      <c r="O1821" t="b">
        <v>0</v>
      </c>
      <c r="P1821" s="8" t="s">
        <v>8283</v>
      </c>
      <c r="Q1821" s="13" t="str">
        <f t="shared" si="201"/>
        <v>photography</v>
      </c>
      <c r="R1821" s="13" t="str">
        <f t="shared" si="206"/>
        <v>photobooks</v>
      </c>
      <c r="S1821" s="6">
        <f t="shared" si="204"/>
        <v>48</v>
      </c>
      <c r="T1821" s="10">
        <f t="shared" si="205"/>
        <v>6.25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1">
        <f t="shared" si="202"/>
        <v>42094.834374999999</v>
      </c>
      <c r="L1822" s="11">
        <f t="shared" si="203"/>
        <v>42064.876041666663</v>
      </c>
      <c r="M1822" t="b">
        <v>0</v>
      </c>
      <c r="N1822">
        <v>8</v>
      </c>
      <c r="O1822" t="b">
        <v>0</v>
      </c>
      <c r="P1822" s="8" t="s">
        <v>8283</v>
      </c>
      <c r="Q1822" s="13" t="str">
        <f t="shared" si="201"/>
        <v>photography</v>
      </c>
      <c r="R1822" s="13" t="str">
        <f t="shared" si="206"/>
        <v>photobooks</v>
      </c>
      <c r="S1822" s="6">
        <f t="shared" si="204"/>
        <v>15.231400117164617</v>
      </c>
      <c r="T1822" s="10">
        <f t="shared" si="205"/>
        <v>213.375</v>
      </c>
    </row>
    <row r="1823" spans="1:20" ht="28.8" x14ac:dyDescent="0.3">
      <c r="A1823">
        <v>1501</v>
      </c>
      <c r="B1823" s="3" t="s">
        <v>1502</v>
      </c>
      <c r="C1823" s="3" t="s">
        <v>5611</v>
      </c>
      <c r="D1823">
        <v>52000</v>
      </c>
      <c r="E1823">
        <v>86492</v>
      </c>
      <c r="F1823" t="s">
        <v>8219</v>
      </c>
      <c r="G1823" t="s">
        <v>8229</v>
      </c>
      <c r="H1823" t="s">
        <v>8251</v>
      </c>
      <c r="I1823">
        <v>1436364023</v>
      </c>
      <c r="J1823">
        <v>1433772023</v>
      </c>
      <c r="K1823" s="11">
        <f t="shared" si="202"/>
        <v>42193.3752662037</v>
      </c>
      <c r="L1823" s="11">
        <f t="shared" si="203"/>
        <v>42163.3752662037</v>
      </c>
      <c r="M1823" t="b">
        <v>1</v>
      </c>
      <c r="N1823">
        <v>885</v>
      </c>
      <c r="O1823" t="b">
        <v>1</v>
      </c>
      <c r="P1823" s="8" t="s">
        <v>8283</v>
      </c>
      <c r="Q1823" s="13" t="str">
        <f t="shared" si="201"/>
        <v>photography</v>
      </c>
      <c r="R1823" s="13" t="str">
        <f t="shared" si="206"/>
        <v>photobooks</v>
      </c>
      <c r="S1823" s="6">
        <f t="shared" si="204"/>
        <v>0.60121167275586185</v>
      </c>
      <c r="T1823" s="10">
        <f t="shared" si="205"/>
        <v>97.731073446327684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1">
        <f t="shared" si="202"/>
        <v>41670.584027777775</v>
      </c>
      <c r="L1824" s="11">
        <f t="shared" si="203"/>
        <v>41634.588680555556</v>
      </c>
      <c r="M1824" t="b">
        <v>0</v>
      </c>
      <c r="N1824">
        <v>11</v>
      </c>
      <c r="O1824" t="b">
        <v>1</v>
      </c>
      <c r="P1824" s="8" t="s">
        <v>8274</v>
      </c>
      <c r="Q1824" s="13" t="str">
        <f t="shared" si="201"/>
        <v>music</v>
      </c>
      <c r="R1824" s="13" t="str">
        <f t="shared" ref="R1824:R1862" si="207">RIGHT(P1824,4)</f>
        <v>rock</v>
      </c>
      <c r="S1824" s="6">
        <f t="shared" si="204"/>
        <v>1</v>
      </c>
      <c r="T1824" s="10">
        <f t="shared" si="205"/>
        <v>27.272727272727273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1">
        <f t="shared" si="202"/>
        <v>41206.47657407407</v>
      </c>
      <c r="L1825" s="11">
        <f t="shared" si="203"/>
        <v>41176.47657407407</v>
      </c>
      <c r="M1825" t="b">
        <v>0</v>
      </c>
      <c r="N1825">
        <v>33</v>
      </c>
      <c r="O1825" t="b">
        <v>1</v>
      </c>
      <c r="P1825" s="8" t="s">
        <v>8274</v>
      </c>
      <c r="Q1825" s="13" t="str">
        <f t="shared" si="201"/>
        <v>music</v>
      </c>
      <c r="R1825" s="13" t="str">
        <f t="shared" si="207"/>
        <v>rock</v>
      </c>
      <c r="S1825" s="6">
        <f t="shared" si="204"/>
        <v>0.86313193588162762</v>
      </c>
      <c r="T1825" s="10">
        <f t="shared" si="205"/>
        <v>24.575757575757574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1">
        <f t="shared" si="202"/>
        <v>41646.880555555552</v>
      </c>
      <c r="L1826" s="11">
        <f t="shared" si="203"/>
        <v>41626.707951388882</v>
      </c>
      <c r="M1826" t="b">
        <v>0</v>
      </c>
      <c r="N1826">
        <v>40</v>
      </c>
      <c r="O1826" t="b">
        <v>1</v>
      </c>
      <c r="P1826" s="8" t="s">
        <v>8274</v>
      </c>
      <c r="Q1826" s="13" t="str">
        <f t="shared" si="201"/>
        <v>music</v>
      </c>
      <c r="R1826" s="13" t="str">
        <f t="shared" si="207"/>
        <v>rock</v>
      </c>
      <c r="S1826" s="6">
        <f t="shared" si="204"/>
        <v>0.99933377748167884</v>
      </c>
      <c r="T1826" s="10">
        <f t="shared" si="205"/>
        <v>75.05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1">
        <f t="shared" si="202"/>
        <v>41466.626192129625</v>
      </c>
      <c r="L1827" s="11">
        <f t="shared" si="203"/>
        <v>41443.626192129625</v>
      </c>
      <c r="M1827" t="b">
        <v>0</v>
      </c>
      <c r="N1827">
        <v>50</v>
      </c>
      <c r="O1827" t="b">
        <v>1</v>
      </c>
      <c r="P1827" s="8" t="s">
        <v>8274</v>
      </c>
      <c r="Q1827" s="13" t="str">
        <f t="shared" si="201"/>
        <v>music</v>
      </c>
      <c r="R1827" s="13" t="str">
        <f t="shared" si="207"/>
        <v>rock</v>
      </c>
      <c r="S1827" s="6">
        <f t="shared" si="204"/>
        <v>0.95192765349833408</v>
      </c>
      <c r="T1827" s="10">
        <f t="shared" si="205"/>
        <v>42.02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1">
        <f t="shared" si="202"/>
        <v>41687.715474537035</v>
      </c>
      <c r="L1828" s="11">
        <f t="shared" si="203"/>
        <v>41657.715474537035</v>
      </c>
      <c r="M1828" t="b">
        <v>0</v>
      </c>
      <c r="N1828">
        <v>38</v>
      </c>
      <c r="O1828" t="b">
        <v>1</v>
      </c>
      <c r="P1828" s="8" t="s">
        <v>8274</v>
      </c>
      <c r="Q1828" s="13" t="str">
        <f t="shared" si="201"/>
        <v>music</v>
      </c>
      <c r="R1828" s="13" t="str">
        <f t="shared" si="207"/>
        <v>rock</v>
      </c>
      <c r="S1828" s="6">
        <f t="shared" si="204"/>
        <v>0.99009900990099009</v>
      </c>
      <c r="T1828" s="10">
        <f t="shared" si="205"/>
        <v>53.157894736842103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1">
        <f t="shared" si="202"/>
        <v>40605.117604166662</v>
      </c>
      <c r="L1829" s="11">
        <f t="shared" si="203"/>
        <v>40555.117604166662</v>
      </c>
      <c r="M1829" t="b">
        <v>0</v>
      </c>
      <c r="N1829">
        <v>96</v>
      </c>
      <c r="O1829" t="b">
        <v>1</v>
      </c>
      <c r="P1829" s="8" t="s">
        <v>8274</v>
      </c>
      <c r="Q1829" s="13" t="str">
        <f t="shared" si="201"/>
        <v>music</v>
      </c>
      <c r="R1829" s="13" t="str">
        <f t="shared" si="207"/>
        <v>rock</v>
      </c>
      <c r="S1829" s="6">
        <f t="shared" si="204"/>
        <v>0.99341860176331798</v>
      </c>
      <c r="T1829" s="10">
        <f t="shared" si="205"/>
        <v>83.885416666666671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1">
        <f t="shared" si="202"/>
        <v>41768.708333333328</v>
      </c>
      <c r="L1830" s="11">
        <f t="shared" si="203"/>
        <v>41736.691319444442</v>
      </c>
      <c r="M1830" t="b">
        <v>0</v>
      </c>
      <c r="N1830">
        <v>48</v>
      </c>
      <c r="O1830" t="b">
        <v>1</v>
      </c>
      <c r="P1830" s="8" t="s">
        <v>8274</v>
      </c>
      <c r="Q1830" s="13" t="str">
        <f t="shared" si="201"/>
        <v>music</v>
      </c>
      <c r="R1830" s="13" t="str">
        <f t="shared" si="207"/>
        <v>rock</v>
      </c>
      <c r="S1830" s="6">
        <f t="shared" si="204"/>
        <v>0.99840255591054317</v>
      </c>
      <c r="T1830" s="10">
        <f t="shared" si="205"/>
        <v>417.33333333333331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1">
        <f t="shared" si="202"/>
        <v>40564.708333333328</v>
      </c>
      <c r="L1831" s="11">
        <f t="shared" si="203"/>
        <v>40515.879293981481</v>
      </c>
      <c r="M1831" t="b">
        <v>0</v>
      </c>
      <c r="N1831">
        <v>33</v>
      </c>
      <c r="O1831" t="b">
        <v>1</v>
      </c>
      <c r="P1831" s="8" t="s">
        <v>8274</v>
      </c>
      <c r="Q1831" s="13" t="str">
        <f t="shared" si="201"/>
        <v>music</v>
      </c>
      <c r="R1831" s="13" t="str">
        <f t="shared" si="207"/>
        <v>rock</v>
      </c>
      <c r="S1831" s="6">
        <f t="shared" si="204"/>
        <v>0.59994000599940001</v>
      </c>
      <c r="T1831" s="10">
        <f t="shared" si="205"/>
        <v>75.765151515151516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1">
        <f t="shared" si="202"/>
        <v>41694.475775462961</v>
      </c>
      <c r="L1832" s="11">
        <f t="shared" si="203"/>
        <v>41664.475775462961</v>
      </c>
      <c r="M1832" t="b">
        <v>0</v>
      </c>
      <c r="N1832">
        <v>226</v>
      </c>
      <c r="O1832" t="b">
        <v>1</v>
      </c>
      <c r="P1832" s="8" t="s">
        <v>8274</v>
      </c>
      <c r="Q1832" s="13" t="str">
        <f t="shared" si="201"/>
        <v>music</v>
      </c>
      <c r="R1832" s="13" t="str">
        <f t="shared" si="207"/>
        <v>rock</v>
      </c>
      <c r="S1832" s="6">
        <f t="shared" si="204"/>
        <v>0.98489822718319109</v>
      </c>
      <c r="T1832" s="10">
        <f t="shared" si="205"/>
        <v>67.389380530973455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1">
        <f t="shared" si="202"/>
        <v>41041.787766203699</v>
      </c>
      <c r="L1833" s="11">
        <f t="shared" si="203"/>
        <v>41026.787766203699</v>
      </c>
      <c r="M1833" t="b">
        <v>0</v>
      </c>
      <c r="N1833">
        <v>14</v>
      </c>
      <c r="O1833" t="b">
        <v>1</v>
      </c>
      <c r="P1833" s="8" t="s">
        <v>8274</v>
      </c>
      <c r="Q1833" s="13" t="str">
        <f t="shared" si="201"/>
        <v>music</v>
      </c>
      <c r="R1833" s="13" t="str">
        <f t="shared" si="207"/>
        <v>rock</v>
      </c>
      <c r="S1833" s="6">
        <f t="shared" si="204"/>
        <v>0.970873786407767</v>
      </c>
      <c r="T1833" s="10">
        <f t="shared" si="205"/>
        <v>73.571428571428569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1">
        <f t="shared" si="202"/>
        <v>40606.331331018519</v>
      </c>
      <c r="L1834" s="11">
        <f t="shared" si="203"/>
        <v>40576.331331018519</v>
      </c>
      <c r="M1834" t="b">
        <v>0</v>
      </c>
      <c r="N1834">
        <v>20</v>
      </c>
      <c r="O1834" t="b">
        <v>1</v>
      </c>
      <c r="P1834" s="8" t="s">
        <v>8274</v>
      </c>
      <c r="Q1834" s="13" t="str">
        <f t="shared" si="201"/>
        <v>music</v>
      </c>
      <c r="R1834" s="13" t="str">
        <f t="shared" si="207"/>
        <v>rock</v>
      </c>
      <c r="S1834" s="6">
        <f t="shared" si="204"/>
        <v>0.7</v>
      </c>
      <c r="T1834" s="10">
        <f t="shared" si="205"/>
        <v>25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1">
        <f t="shared" si="202"/>
        <v>41335.124305555553</v>
      </c>
      <c r="L1835" s="11">
        <f t="shared" si="203"/>
        <v>41302.835682870369</v>
      </c>
      <c r="M1835" t="b">
        <v>0</v>
      </c>
      <c r="N1835">
        <v>25</v>
      </c>
      <c r="O1835" t="b">
        <v>1</v>
      </c>
      <c r="P1835" s="8" t="s">
        <v>8274</v>
      </c>
      <c r="Q1835" s="13" t="str">
        <f t="shared" si="201"/>
        <v>music</v>
      </c>
      <c r="R1835" s="13" t="str">
        <f t="shared" si="207"/>
        <v>rock</v>
      </c>
      <c r="S1835" s="6">
        <f t="shared" si="204"/>
        <v>0.38095238095238093</v>
      </c>
      <c r="T1835" s="10">
        <f t="shared" si="205"/>
        <v>42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1">
        <f t="shared" si="202"/>
        <v>42028.755729166667</v>
      </c>
      <c r="L1836" s="11">
        <f t="shared" si="203"/>
        <v>41988.755729166667</v>
      </c>
      <c r="M1836" t="b">
        <v>0</v>
      </c>
      <c r="N1836">
        <v>90</v>
      </c>
      <c r="O1836" t="b">
        <v>1</v>
      </c>
      <c r="P1836" s="8" t="s">
        <v>8274</v>
      </c>
      <c r="Q1836" s="13" t="str">
        <f t="shared" si="201"/>
        <v>music</v>
      </c>
      <c r="R1836" s="13" t="str">
        <f t="shared" si="207"/>
        <v>rock</v>
      </c>
      <c r="S1836" s="6">
        <f t="shared" si="204"/>
        <v>0.84709868699703517</v>
      </c>
      <c r="T1836" s="10">
        <f t="shared" si="205"/>
        <v>131.16666666666666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1">
        <f t="shared" si="202"/>
        <v>42460.452210648145</v>
      </c>
      <c r="L1837" s="11">
        <f t="shared" si="203"/>
        <v>42430.49387731481</v>
      </c>
      <c r="M1837" t="b">
        <v>0</v>
      </c>
      <c r="N1837">
        <v>11</v>
      </c>
      <c r="O1837" t="b">
        <v>1</v>
      </c>
      <c r="P1837" s="8" t="s">
        <v>8274</v>
      </c>
      <c r="Q1837" s="13" t="str">
        <f t="shared" si="201"/>
        <v>music</v>
      </c>
      <c r="R1837" s="13" t="str">
        <f t="shared" si="207"/>
        <v>rock</v>
      </c>
      <c r="S1837" s="6">
        <f t="shared" si="204"/>
        <v>0.96153846153846156</v>
      </c>
      <c r="T1837" s="10">
        <f t="shared" si="205"/>
        <v>47.272727272727273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1">
        <f t="shared" si="202"/>
        <v>41322.601030092592</v>
      </c>
      <c r="L1838" s="11">
        <f t="shared" si="203"/>
        <v>41305.601030092592</v>
      </c>
      <c r="M1838" t="b">
        <v>0</v>
      </c>
      <c r="N1838">
        <v>55</v>
      </c>
      <c r="O1838" t="b">
        <v>1</v>
      </c>
      <c r="P1838" s="8" t="s">
        <v>8274</v>
      </c>
      <c r="Q1838" s="13" t="str">
        <f t="shared" si="201"/>
        <v>music</v>
      </c>
      <c r="R1838" s="13" t="str">
        <f t="shared" si="207"/>
        <v>rock</v>
      </c>
      <c r="S1838" s="6">
        <f t="shared" si="204"/>
        <v>0.49915144254766897</v>
      </c>
      <c r="T1838" s="10">
        <f t="shared" si="205"/>
        <v>182.12727272727273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1">
        <f t="shared" si="202"/>
        <v>40985.797858796293</v>
      </c>
      <c r="L1839" s="11">
        <f t="shared" si="203"/>
        <v>40925.839525462965</v>
      </c>
      <c r="M1839" t="b">
        <v>0</v>
      </c>
      <c r="N1839">
        <v>30</v>
      </c>
      <c r="O1839" t="b">
        <v>1</v>
      </c>
      <c r="P1839" s="8" t="s">
        <v>8274</v>
      </c>
      <c r="Q1839" s="13" t="str">
        <f t="shared" si="201"/>
        <v>music</v>
      </c>
      <c r="R1839" s="13" t="str">
        <f t="shared" si="207"/>
        <v>rock</v>
      </c>
      <c r="S1839" s="6">
        <f t="shared" si="204"/>
        <v>0.32590983161325365</v>
      </c>
      <c r="T1839" s="10">
        <f t="shared" si="205"/>
        <v>61.366666666666667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1">
        <f t="shared" si="202"/>
        <v>40816.916666666664</v>
      </c>
      <c r="L1840" s="11">
        <f t="shared" si="203"/>
        <v>40788.578206018516</v>
      </c>
      <c r="M1840" t="b">
        <v>0</v>
      </c>
      <c r="N1840">
        <v>28</v>
      </c>
      <c r="O1840" t="b">
        <v>1</v>
      </c>
      <c r="P1840" s="8" t="s">
        <v>8274</v>
      </c>
      <c r="Q1840" s="13" t="str">
        <f t="shared" si="201"/>
        <v>music</v>
      </c>
      <c r="R1840" s="13" t="str">
        <f t="shared" si="207"/>
        <v>rock</v>
      </c>
      <c r="S1840" s="6">
        <f t="shared" si="204"/>
        <v>0.99851221679697255</v>
      </c>
      <c r="T1840" s="10">
        <f t="shared" si="205"/>
        <v>35.767499999999998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1">
        <f t="shared" si="202"/>
        <v>42644.513680555552</v>
      </c>
      <c r="L1841" s="11">
        <f t="shared" si="203"/>
        <v>42614.513680555552</v>
      </c>
      <c r="M1841" t="b">
        <v>0</v>
      </c>
      <c r="N1841">
        <v>45</v>
      </c>
      <c r="O1841" t="b">
        <v>1</v>
      </c>
      <c r="P1841" s="8" t="s">
        <v>8274</v>
      </c>
      <c r="Q1841" s="13" t="str">
        <f t="shared" si="201"/>
        <v>music</v>
      </c>
      <c r="R1841" s="13" t="str">
        <f t="shared" si="207"/>
        <v>rock</v>
      </c>
      <c r="S1841" s="6">
        <f t="shared" si="204"/>
        <v>0.48709206039941549</v>
      </c>
      <c r="T1841" s="10">
        <f t="shared" si="205"/>
        <v>45.62222222222222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1">
        <f t="shared" si="202"/>
        <v>41400.999305555553</v>
      </c>
      <c r="L1842" s="11">
        <f t="shared" si="203"/>
        <v>41381.88784722222</v>
      </c>
      <c r="M1842" t="b">
        <v>0</v>
      </c>
      <c r="N1842">
        <v>13</v>
      </c>
      <c r="O1842" t="b">
        <v>1</v>
      </c>
      <c r="P1842" s="8" t="s">
        <v>8274</v>
      </c>
      <c r="Q1842" s="13" t="str">
        <f t="shared" si="201"/>
        <v>music</v>
      </c>
      <c r="R1842" s="13" t="str">
        <f t="shared" si="207"/>
        <v>rock</v>
      </c>
      <c r="S1842" s="6">
        <f t="shared" si="204"/>
        <v>0.91836734693877553</v>
      </c>
      <c r="T1842" s="10">
        <f t="shared" si="205"/>
        <v>75.384615384615387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1">
        <f t="shared" si="202"/>
        <v>41778.999305555553</v>
      </c>
      <c r="L1843" s="11">
        <f t="shared" si="203"/>
        <v>41745.637094907404</v>
      </c>
      <c r="M1843" t="b">
        <v>0</v>
      </c>
      <c r="N1843">
        <v>40</v>
      </c>
      <c r="O1843" t="b">
        <v>1</v>
      </c>
      <c r="P1843" s="8" t="s">
        <v>8274</v>
      </c>
      <c r="Q1843" s="13" t="str">
        <f t="shared" si="201"/>
        <v>music</v>
      </c>
      <c r="R1843" s="13" t="str">
        <f t="shared" si="207"/>
        <v>rock</v>
      </c>
      <c r="S1843" s="6">
        <f t="shared" si="204"/>
        <v>0.98280098280098283</v>
      </c>
      <c r="T1843" s="10">
        <f t="shared" si="205"/>
        <v>50.875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1">
        <f t="shared" si="202"/>
        <v>42065.040972222218</v>
      </c>
      <c r="L1844" s="11">
        <f t="shared" si="203"/>
        <v>42031.423391203702</v>
      </c>
      <c r="M1844" t="b">
        <v>0</v>
      </c>
      <c r="N1844">
        <v>21</v>
      </c>
      <c r="O1844" t="b">
        <v>1</v>
      </c>
      <c r="P1844" s="8" t="s">
        <v>8274</v>
      </c>
      <c r="Q1844" s="13" t="str">
        <f t="shared" si="201"/>
        <v>music</v>
      </c>
      <c r="R1844" s="13" t="str">
        <f t="shared" si="207"/>
        <v>rock</v>
      </c>
      <c r="S1844" s="6">
        <f t="shared" si="204"/>
        <v>0.79840319361277445</v>
      </c>
      <c r="T1844" s="10">
        <f t="shared" si="205"/>
        <v>119.28571428571429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1">
        <f t="shared" si="202"/>
        <v>40594.786504629628</v>
      </c>
      <c r="L1845" s="11">
        <f t="shared" si="203"/>
        <v>40564.786504629628</v>
      </c>
      <c r="M1845" t="b">
        <v>0</v>
      </c>
      <c r="N1845">
        <v>134</v>
      </c>
      <c r="O1845" t="b">
        <v>1</v>
      </c>
      <c r="P1845" s="8" t="s">
        <v>8274</v>
      </c>
      <c r="Q1845" s="13" t="str">
        <f t="shared" si="201"/>
        <v>music</v>
      </c>
      <c r="R1845" s="13" t="str">
        <f t="shared" si="207"/>
        <v>rock</v>
      </c>
      <c r="S1845" s="6">
        <f t="shared" si="204"/>
        <v>0.80641194263830562</v>
      </c>
      <c r="T1845" s="10">
        <f t="shared" si="205"/>
        <v>92.541865671641801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1">
        <f t="shared" si="202"/>
        <v>40704.916666666664</v>
      </c>
      <c r="L1846" s="11">
        <f t="shared" si="203"/>
        <v>40666.765208333331</v>
      </c>
      <c r="M1846" t="b">
        <v>0</v>
      </c>
      <c r="N1846">
        <v>20</v>
      </c>
      <c r="O1846" t="b">
        <v>1</v>
      </c>
      <c r="P1846" s="8" t="s">
        <v>8274</v>
      </c>
      <c r="Q1846" s="13" t="str">
        <f t="shared" si="201"/>
        <v>music</v>
      </c>
      <c r="R1846" s="13" t="str">
        <f t="shared" si="207"/>
        <v>rock</v>
      </c>
      <c r="S1846" s="6">
        <f t="shared" si="204"/>
        <v>0.98619329388560162</v>
      </c>
      <c r="T1846" s="10">
        <f t="shared" si="205"/>
        <v>76.05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1">
        <f t="shared" si="202"/>
        <v>42537.996527777774</v>
      </c>
      <c r="L1847" s="11">
        <f t="shared" si="203"/>
        <v>42523.124976851854</v>
      </c>
      <c r="M1847" t="b">
        <v>0</v>
      </c>
      <c r="N1847">
        <v>19</v>
      </c>
      <c r="O1847" t="b">
        <v>1</v>
      </c>
      <c r="P1847" s="8" t="s">
        <v>8274</v>
      </c>
      <c r="Q1847" s="13" t="str">
        <f t="shared" si="201"/>
        <v>music</v>
      </c>
      <c r="R1847" s="13" t="str">
        <f t="shared" si="207"/>
        <v>rock</v>
      </c>
      <c r="S1847" s="6">
        <f t="shared" si="204"/>
        <v>1</v>
      </c>
      <c r="T1847" s="10">
        <f t="shared" si="205"/>
        <v>52.631578947368418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1">
        <f t="shared" si="202"/>
        <v>41258.441863425927</v>
      </c>
      <c r="L1848" s="11">
        <f t="shared" si="203"/>
        <v>41228.441863425927</v>
      </c>
      <c r="M1848" t="b">
        <v>0</v>
      </c>
      <c r="N1848">
        <v>209</v>
      </c>
      <c r="O1848" t="b">
        <v>1</v>
      </c>
      <c r="P1848" s="8" t="s">
        <v>8274</v>
      </c>
      <c r="Q1848" s="13" t="str">
        <f t="shared" si="201"/>
        <v>music</v>
      </c>
      <c r="R1848" s="13" t="str">
        <f t="shared" si="207"/>
        <v>rock</v>
      </c>
      <c r="S1848" s="6">
        <f t="shared" si="204"/>
        <v>0.72502295906037029</v>
      </c>
      <c r="T1848" s="10">
        <f t="shared" si="205"/>
        <v>98.990430622009569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1">
        <f t="shared" si="202"/>
        <v>42115.028148148143</v>
      </c>
      <c r="L1849" s="11">
        <f t="shared" si="203"/>
        <v>42094.028148148143</v>
      </c>
      <c r="M1849" t="b">
        <v>0</v>
      </c>
      <c r="N1849">
        <v>38</v>
      </c>
      <c r="O1849" t="b">
        <v>1</v>
      </c>
      <c r="P1849" s="8" t="s">
        <v>8274</v>
      </c>
      <c r="Q1849" s="13" t="str">
        <f t="shared" si="201"/>
        <v>music</v>
      </c>
      <c r="R1849" s="13" t="str">
        <f t="shared" si="207"/>
        <v>rock</v>
      </c>
      <c r="S1849" s="6">
        <f t="shared" si="204"/>
        <v>0.82726671078755787</v>
      </c>
      <c r="T1849" s="10">
        <f t="shared" si="205"/>
        <v>79.526315789473685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1">
        <f t="shared" si="202"/>
        <v>40755.082638888889</v>
      </c>
      <c r="L1850" s="11">
        <f t="shared" si="203"/>
        <v>40691.579722222217</v>
      </c>
      <c r="M1850" t="b">
        <v>0</v>
      </c>
      <c r="N1850">
        <v>24</v>
      </c>
      <c r="O1850" t="b">
        <v>1</v>
      </c>
      <c r="P1850" s="8" t="s">
        <v>8274</v>
      </c>
      <c r="Q1850" s="13" t="str">
        <f t="shared" si="201"/>
        <v>music</v>
      </c>
      <c r="R1850" s="13" t="str">
        <f t="shared" si="207"/>
        <v>rock</v>
      </c>
      <c r="S1850" s="6">
        <f t="shared" si="204"/>
        <v>0.93138776777398324</v>
      </c>
      <c r="T1850" s="10">
        <f t="shared" si="205"/>
        <v>134.20833333333334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1">
        <f t="shared" si="202"/>
        <v>41199.637256944443</v>
      </c>
      <c r="L1851" s="11">
        <f t="shared" si="203"/>
        <v>41169.637256944443</v>
      </c>
      <c r="M1851" t="b">
        <v>0</v>
      </c>
      <c r="N1851">
        <v>8</v>
      </c>
      <c r="O1851" t="b">
        <v>1</v>
      </c>
      <c r="P1851" s="8" t="s">
        <v>8274</v>
      </c>
      <c r="Q1851" s="13" t="str">
        <f t="shared" si="201"/>
        <v>music</v>
      </c>
      <c r="R1851" s="13" t="str">
        <f t="shared" si="207"/>
        <v>rock</v>
      </c>
      <c r="S1851" s="6">
        <f t="shared" si="204"/>
        <v>0.99667774086378735</v>
      </c>
      <c r="T1851" s="10">
        <f t="shared" si="205"/>
        <v>37.625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1">
        <f t="shared" si="202"/>
        <v>41830.751157407409</v>
      </c>
      <c r="L1852" s="11">
        <f t="shared" si="203"/>
        <v>41800.751157407409</v>
      </c>
      <c r="M1852" t="b">
        <v>0</v>
      </c>
      <c r="N1852">
        <v>179</v>
      </c>
      <c r="O1852" t="b">
        <v>1</v>
      </c>
      <c r="P1852" s="8" t="s">
        <v>8274</v>
      </c>
      <c r="Q1852" s="13" t="str">
        <f t="shared" si="201"/>
        <v>music</v>
      </c>
      <c r="R1852" s="13" t="str">
        <f t="shared" si="207"/>
        <v>rock</v>
      </c>
      <c r="S1852" s="6">
        <f t="shared" si="204"/>
        <v>0.98500601948123012</v>
      </c>
      <c r="T1852" s="10">
        <f t="shared" si="205"/>
        <v>51.044692737430168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1">
        <f t="shared" si="202"/>
        <v>41847.833333333328</v>
      </c>
      <c r="L1853" s="11">
        <f t="shared" si="203"/>
        <v>41827.69835648148</v>
      </c>
      <c r="M1853" t="b">
        <v>0</v>
      </c>
      <c r="N1853">
        <v>26</v>
      </c>
      <c r="O1853" t="b">
        <v>1</v>
      </c>
      <c r="P1853" s="8" t="s">
        <v>8274</v>
      </c>
      <c r="Q1853" s="13" t="str">
        <f t="shared" si="201"/>
        <v>music</v>
      </c>
      <c r="R1853" s="13" t="str">
        <f t="shared" si="207"/>
        <v>rock</v>
      </c>
      <c r="S1853" s="6">
        <f t="shared" si="204"/>
        <v>0.99923136049192929</v>
      </c>
      <c r="T1853" s="10">
        <f t="shared" si="205"/>
        <v>50.03846153846154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1">
        <f t="shared" si="202"/>
        <v>42118.791666666664</v>
      </c>
      <c r="L1854" s="11">
        <f t="shared" si="203"/>
        <v>42081.563101851854</v>
      </c>
      <c r="M1854" t="b">
        <v>0</v>
      </c>
      <c r="N1854">
        <v>131</v>
      </c>
      <c r="O1854" t="b">
        <v>1</v>
      </c>
      <c r="P1854" s="8" t="s">
        <v>8274</v>
      </c>
      <c r="Q1854" s="13" t="str">
        <f t="shared" si="201"/>
        <v>music</v>
      </c>
      <c r="R1854" s="13" t="str">
        <f t="shared" si="207"/>
        <v>rock</v>
      </c>
      <c r="S1854" s="6">
        <f t="shared" si="204"/>
        <v>0.85494442861214026</v>
      </c>
      <c r="T1854" s="10">
        <f t="shared" si="205"/>
        <v>133.93129770992365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1">
        <f t="shared" si="202"/>
        <v>41226.893715277773</v>
      </c>
      <c r="L1855" s="11">
        <f t="shared" si="203"/>
        <v>41176.852048611108</v>
      </c>
      <c r="M1855" t="b">
        <v>0</v>
      </c>
      <c r="N1855">
        <v>14</v>
      </c>
      <c r="O1855" t="b">
        <v>1</v>
      </c>
      <c r="P1855" s="8" t="s">
        <v>8274</v>
      </c>
      <c r="Q1855" s="13" t="str">
        <f t="shared" si="201"/>
        <v>music</v>
      </c>
      <c r="R1855" s="13" t="str">
        <f t="shared" si="207"/>
        <v>rock</v>
      </c>
      <c r="S1855" s="6">
        <f t="shared" si="204"/>
        <v>0.98159509202453987</v>
      </c>
      <c r="T1855" s="10">
        <f t="shared" si="205"/>
        <v>58.214285714285715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1">
        <f t="shared" si="202"/>
        <v>41417.812928240739</v>
      </c>
      <c r="L1856" s="11">
        <f t="shared" si="203"/>
        <v>41387.812928240739</v>
      </c>
      <c r="M1856" t="b">
        <v>0</v>
      </c>
      <c r="N1856">
        <v>174</v>
      </c>
      <c r="O1856" t="b">
        <v>1</v>
      </c>
      <c r="P1856" s="8" t="s">
        <v>8274</v>
      </c>
      <c r="Q1856" s="13" t="str">
        <f t="shared" si="201"/>
        <v>music</v>
      </c>
      <c r="R1856" s="13" t="str">
        <f t="shared" si="207"/>
        <v>rock</v>
      </c>
      <c r="S1856" s="6">
        <f t="shared" si="204"/>
        <v>0.97920495086023163</v>
      </c>
      <c r="T1856" s="10">
        <f t="shared" si="205"/>
        <v>88.037643678160919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1">
        <f t="shared" si="202"/>
        <v>41645.330324074072</v>
      </c>
      <c r="L1857" s="11">
        <f t="shared" si="203"/>
        <v>41600.330324074072</v>
      </c>
      <c r="M1857" t="b">
        <v>0</v>
      </c>
      <c r="N1857">
        <v>191</v>
      </c>
      <c r="O1857" t="b">
        <v>1</v>
      </c>
      <c r="P1857" s="8" t="s">
        <v>8274</v>
      </c>
      <c r="Q1857" s="13" t="str">
        <f t="shared" si="201"/>
        <v>music</v>
      </c>
      <c r="R1857" s="13" t="str">
        <f t="shared" si="207"/>
        <v>rock</v>
      </c>
      <c r="S1857" s="6">
        <f t="shared" si="204"/>
        <v>0.64910208780904677</v>
      </c>
      <c r="T1857" s="10">
        <f t="shared" si="205"/>
        <v>70.576753926701571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1">
        <f t="shared" si="202"/>
        <v>41838.64666666666</v>
      </c>
      <c r="L1858" s="11">
        <f t="shared" si="203"/>
        <v>41817.64666666666</v>
      </c>
      <c r="M1858" t="b">
        <v>0</v>
      </c>
      <c r="N1858">
        <v>38</v>
      </c>
      <c r="O1858" t="b">
        <v>1</v>
      </c>
      <c r="P1858" s="8" t="s">
        <v>8274</v>
      </c>
      <c r="Q1858" s="13" t="str">
        <f t="shared" si="201"/>
        <v>music</v>
      </c>
      <c r="R1858" s="13" t="str">
        <f t="shared" si="207"/>
        <v>rock</v>
      </c>
      <c r="S1858" s="6">
        <f t="shared" si="204"/>
        <v>0.98765432098765427</v>
      </c>
      <c r="T1858" s="10">
        <f t="shared" si="205"/>
        <v>53.289473684210527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1">
        <f t="shared" si="202"/>
        <v>41894.560335648144</v>
      </c>
      <c r="L1859" s="11">
        <f t="shared" si="203"/>
        <v>41864.560335648144</v>
      </c>
      <c r="M1859" t="b">
        <v>0</v>
      </c>
      <c r="N1859">
        <v>22</v>
      </c>
      <c r="O1859" t="b">
        <v>1</v>
      </c>
      <c r="P1859" s="8" t="s">
        <v>8274</v>
      </c>
      <c r="Q1859" s="13" t="str">
        <f t="shared" ref="Q1859:Q1922" si="208">LEFT(P1859, SEARCH("/", P1859)-1)</f>
        <v>music</v>
      </c>
      <c r="R1859" s="13" t="str">
        <f t="shared" si="207"/>
        <v>rock</v>
      </c>
      <c r="S1859" s="6">
        <f t="shared" si="204"/>
        <v>1</v>
      </c>
      <c r="T1859" s="10">
        <f t="shared" si="205"/>
        <v>136.36363636363637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1">
        <f t="shared" si="202"/>
        <v>40893.033807870372</v>
      </c>
      <c r="L1860" s="11">
        <f t="shared" si="203"/>
        <v>40832.9921412037</v>
      </c>
      <c r="M1860" t="b">
        <v>0</v>
      </c>
      <c r="N1860">
        <v>149</v>
      </c>
      <c r="O1860" t="b">
        <v>1</v>
      </c>
      <c r="P1860" s="8" t="s">
        <v>8274</v>
      </c>
      <c r="Q1860" s="13" t="str">
        <f t="shared" si="208"/>
        <v>music</v>
      </c>
      <c r="R1860" s="13" t="str">
        <f t="shared" si="207"/>
        <v>rock</v>
      </c>
      <c r="S1860" s="6">
        <f t="shared" si="204"/>
        <v>0.91955706730888598</v>
      </c>
      <c r="T1860" s="10">
        <f t="shared" si="205"/>
        <v>40.547315436241611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1">
        <f t="shared" si="202"/>
        <v>40808.561678240738</v>
      </c>
      <c r="L1861" s="11">
        <f t="shared" si="203"/>
        <v>40778.561678240738</v>
      </c>
      <c r="M1861" t="b">
        <v>0</v>
      </c>
      <c r="N1861">
        <v>56</v>
      </c>
      <c r="O1861" t="b">
        <v>1</v>
      </c>
      <c r="P1861" s="8" t="s">
        <v>8274</v>
      </c>
      <c r="Q1861" s="13" t="str">
        <f t="shared" si="208"/>
        <v>music</v>
      </c>
      <c r="R1861" s="13" t="str">
        <f t="shared" si="207"/>
        <v>rock</v>
      </c>
      <c r="S1861" s="6">
        <f t="shared" si="204"/>
        <v>0.75853350189633373</v>
      </c>
      <c r="T1861" s="10">
        <f t="shared" si="205"/>
        <v>70.625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1">
        <f t="shared" si="202"/>
        <v>41676.500972222224</v>
      </c>
      <c r="L1862" s="11">
        <f t="shared" si="203"/>
        <v>41655.500972222224</v>
      </c>
      <c r="M1862" t="b">
        <v>0</v>
      </c>
      <c r="N1862">
        <v>19</v>
      </c>
      <c r="O1862" t="b">
        <v>1</v>
      </c>
      <c r="P1862" s="8" t="s">
        <v>8274</v>
      </c>
      <c r="Q1862" s="13" t="str">
        <f t="shared" si="208"/>
        <v>music</v>
      </c>
      <c r="R1862" s="13" t="str">
        <f t="shared" si="207"/>
        <v>rock</v>
      </c>
      <c r="S1862" s="6">
        <f t="shared" si="204"/>
        <v>0.7492507492507493</v>
      </c>
      <c r="T1862" s="10">
        <f t="shared" si="205"/>
        <v>52.684210526315788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1">
        <f t="shared" si="202"/>
        <v>42030.091909722221</v>
      </c>
      <c r="L1863" s="11">
        <f t="shared" si="203"/>
        <v>42000.091909722221</v>
      </c>
      <c r="M1863" t="b">
        <v>0</v>
      </c>
      <c r="N1863">
        <v>0</v>
      </c>
      <c r="O1863" t="b">
        <v>0</v>
      </c>
      <c r="P1863" s="8" t="s">
        <v>8281</v>
      </c>
      <c r="Q1863" s="13" t="str">
        <f t="shared" si="208"/>
        <v>games</v>
      </c>
      <c r="R1863" s="13" t="str">
        <f t="shared" ref="R1863:R1882" si="209">RIGHT(P1863,12)</f>
        <v>mobile games</v>
      </c>
      <c r="S1863" s="6" t="str">
        <f t="shared" si="204"/>
        <v>N/A</v>
      </c>
      <c r="T1863" s="10" t="str">
        <f t="shared" si="205"/>
        <v>N/A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1">
        <f t="shared" si="202"/>
        <v>42802.104166666664</v>
      </c>
      <c r="L1864" s="11">
        <f t="shared" si="203"/>
        <v>42755.284421296295</v>
      </c>
      <c r="M1864" t="b">
        <v>0</v>
      </c>
      <c r="N1864">
        <v>16</v>
      </c>
      <c r="O1864" t="b">
        <v>0</v>
      </c>
      <c r="P1864" s="8" t="s">
        <v>8281</v>
      </c>
      <c r="Q1864" s="13" t="str">
        <f t="shared" si="208"/>
        <v>games</v>
      </c>
      <c r="R1864" s="13" t="str">
        <f t="shared" si="209"/>
        <v>mobile games</v>
      </c>
      <c r="S1864" s="6">
        <f t="shared" si="204"/>
        <v>12.371134020618557</v>
      </c>
      <c r="T1864" s="10">
        <f t="shared" si="205"/>
        <v>90.9375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1">
        <f t="shared" si="202"/>
        <v>41802.588946759257</v>
      </c>
      <c r="L1865" s="11">
        <f t="shared" si="203"/>
        <v>41772.588946759257</v>
      </c>
      <c r="M1865" t="b">
        <v>0</v>
      </c>
      <c r="N1865">
        <v>2</v>
      </c>
      <c r="O1865" t="b">
        <v>0</v>
      </c>
      <c r="P1865" s="8" t="s">
        <v>8281</v>
      </c>
      <c r="Q1865" s="13" t="str">
        <f t="shared" si="208"/>
        <v>games</v>
      </c>
      <c r="R1865" s="13" t="str">
        <f t="shared" si="209"/>
        <v>mobile games</v>
      </c>
      <c r="S1865" s="6">
        <f t="shared" si="204"/>
        <v>250</v>
      </c>
      <c r="T1865" s="10">
        <f t="shared" si="205"/>
        <v>5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1">
        <f t="shared" ref="K1866:K1929" si="210">(I1866/86400)+25569+(-5/24)</f>
        <v>41763.508101851847</v>
      </c>
      <c r="L1866" s="11">
        <f t="shared" ref="L1866:L1929" si="211">(J1866/86400)+25569+(-5/24)</f>
        <v>41733.508101851847</v>
      </c>
      <c r="M1866" t="b">
        <v>0</v>
      </c>
      <c r="N1866">
        <v>48</v>
      </c>
      <c r="O1866" t="b">
        <v>0</v>
      </c>
      <c r="P1866" s="8" t="s">
        <v>8281</v>
      </c>
      <c r="Q1866" s="13" t="str">
        <f t="shared" si="208"/>
        <v>games</v>
      </c>
      <c r="R1866" s="13" t="str">
        <f t="shared" si="209"/>
        <v>mobile games</v>
      </c>
      <c r="S1866" s="6">
        <f t="shared" ref="S1866:S1929" si="212">IFERROR(D1866/E1866,"N/A")</f>
        <v>2.3314203730272598</v>
      </c>
      <c r="T1866" s="10">
        <f t="shared" ref="T1866:T1929" si="213">IFERROR(E1866/N1866,"N/A")</f>
        <v>58.083333333333336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1">
        <f t="shared" si="210"/>
        <v>42680.200775462959</v>
      </c>
      <c r="L1867" s="11">
        <f t="shared" si="211"/>
        <v>42645.159108796295</v>
      </c>
      <c r="M1867" t="b">
        <v>0</v>
      </c>
      <c r="N1867">
        <v>2</v>
      </c>
      <c r="O1867" t="b">
        <v>0</v>
      </c>
      <c r="P1867" s="8" t="s">
        <v>8281</v>
      </c>
      <c r="Q1867" s="13" t="str">
        <f t="shared" si="208"/>
        <v>games</v>
      </c>
      <c r="R1867" s="13" t="str">
        <f t="shared" si="209"/>
        <v>mobile games</v>
      </c>
      <c r="S1867" s="6">
        <f t="shared" si="212"/>
        <v>27500</v>
      </c>
      <c r="T1867" s="10">
        <f t="shared" si="213"/>
        <v>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1">
        <f t="shared" si="210"/>
        <v>42794.958333333336</v>
      </c>
      <c r="L1868" s="11">
        <f t="shared" si="211"/>
        <v>42742.038159722222</v>
      </c>
      <c r="M1868" t="b">
        <v>0</v>
      </c>
      <c r="N1868">
        <v>2</v>
      </c>
      <c r="O1868" t="b">
        <v>0</v>
      </c>
      <c r="P1868" s="8" t="s">
        <v>8281</v>
      </c>
      <c r="Q1868" s="13" t="str">
        <f t="shared" si="208"/>
        <v>games</v>
      </c>
      <c r="R1868" s="13" t="str">
        <f t="shared" si="209"/>
        <v>mobile games</v>
      </c>
      <c r="S1868" s="6">
        <f t="shared" si="212"/>
        <v>200</v>
      </c>
      <c r="T1868" s="10">
        <f t="shared" si="213"/>
        <v>62.5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1">
        <f t="shared" si="210"/>
        <v>42679.716574074067</v>
      </c>
      <c r="L1869" s="11">
        <f t="shared" si="211"/>
        <v>42649.716574074067</v>
      </c>
      <c r="M1869" t="b">
        <v>0</v>
      </c>
      <c r="N1869">
        <v>1</v>
      </c>
      <c r="O1869" t="b">
        <v>0</v>
      </c>
      <c r="P1869" s="8" t="s">
        <v>8281</v>
      </c>
      <c r="Q1869" s="13" t="str">
        <f t="shared" si="208"/>
        <v>games</v>
      </c>
      <c r="R1869" s="13" t="str">
        <f t="shared" si="209"/>
        <v>mobile games</v>
      </c>
      <c r="S1869" s="6">
        <f t="shared" si="212"/>
        <v>2000</v>
      </c>
      <c r="T1869" s="10">
        <f t="shared" si="213"/>
        <v>10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1">
        <f t="shared" si="210"/>
        <v>42353.124305555553</v>
      </c>
      <c r="L1870" s="11">
        <f t="shared" si="211"/>
        <v>42328.570891203701</v>
      </c>
      <c r="M1870" t="b">
        <v>0</v>
      </c>
      <c r="N1870">
        <v>17</v>
      </c>
      <c r="O1870" t="b">
        <v>0</v>
      </c>
      <c r="P1870" s="8" t="s">
        <v>8281</v>
      </c>
      <c r="Q1870" s="13" t="str">
        <f t="shared" si="208"/>
        <v>games</v>
      </c>
      <c r="R1870" s="13" t="str">
        <f t="shared" si="209"/>
        <v>mobile games</v>
      </c>
      <c r="S1870" s="6">
        <f t="shared" si="212"/>
        <v>20.542317173377157</v>
      </c>
      <c r="T1870" s="10">
        <f t="shared" si="213"/>
        <v>71.588235294117652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1">
        <f t="shared" si="210"/>
        <v>42738.794548611106</v>
      </c>
      <c r="L1871" s="11">
        <f t="shared" si="211"/>
        <v>42708.794548611106</v>
      </c>
      <c r="M1871" t="b">
        <v>0</v>
      </c>
      <c r="N1871">
        <v>0</v>
      </c>
      <c r="O1871" t="b">
        <v>0</v>
      </c>
      <c r="P1871" s="8" t="s">
        <v>8281</v>
      </c>
      <c r="Q1871" s="13" t="str">
        <f t="shared" si="208"/>
        <v>games</v>
      </c>
      <c r="R1871" s="13" t="str">
        <f t="shared" si="209"/>
        <v>mobile games</v>
      </c>
      <c r="S1871" s="6" t="str">
        <f t="shared" si="212"/>
        <v>N/A</v>
      </c>
      <c r="T1871" s="10" t="str">
        <f t="shared" si="213"/>
        <v>N/A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1">
        <f t="shared" si="210"/>
        <v>42399.970138888886</v>
      </c>
      <c r="L1872" s="11">
        <f t="shared" si="211"/>
        <v>42371.14739583333</v>
      </c>
      <c r="M1872" t="b">
        <v>0</v>
      </c>
      <c r="N1872">
        <v>11</v>
      </c>
      <c r="O1872" t="b">
        <v>0</v>
      </c>
      <c r="P1872" s="8" t="s">
        <v>8281</v>
      </c>
      <c r="Q1872" s="13" t="str">
        <f t="shared" si="208"/>
        <v>games</v>
      </c>
      <c r="R1872" s="13" t="str">
        <f t="shared" si="209"/>
        <v>mobile games</v>
      </c>
      <c r="S1872" s="6">
        <f t="shared" si="212"/>
        <v>9.6952908587257625</v>
      </c>
      <c r="T1872" s="10">
        <f t="shared" si="213"/>
        <v>32.81818181818182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1">
        <f t="shared" si="210"/>
        <v>41963.616909722223</v>
      </c>
      <c r="L1873" s="11">
        <f t="shared" si="211"/>
        <v>41923.575243055551</v>
      </c>
      <c r="M1873" t="b">
        <v>0</v>
      </c>
      <c r="N1873">
        <v>95</v>
      </c>
      <c r="O1873" t="b">
        <v>0</v>
      </c>
      <c r="P1873" s="8" t="s">
        <v>8281</v>
      </c>
      <c r="Q1873" s="13" t="str">
        <f t="shared" si="208"/>
        <v>games</v>
      </c>
      <c r="R1873" s="13" t="str">
        <f t="shared" si="209"/>
        <v>mobile games</v>
      </c>
      <c r="S1873" s="6">
        <f t="shared" si="212"/>
        <v>1.3930561508786969</v>
      </c>
      <c r="T1873" s="10">
        <f t="shared" si="213"/>
        <v>49.11578947368421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1">
        <f t="shared" si="210"/>
        <v>42184.921319444438</v>
      </c>
      <c r="L1874" s="11">
        <f t="shared" si="211"/>
        <v>42154.921319444438</v>
      </c>
      <c r="M1874" t="b">
        <v>0</v>
      </c>
      <c r="N1874">
        <v>13</v>
      </c>
      <c r="O1874" t="b">
        <v>0</v>
      </c>
      <c r="P1874" s="8" t="s">
        <v>8281</v>
      </c>
      <c r="Q1874" s="13" t="str">
        <f t="shared" si="208"/>
        <v>games</v>
      </c>
      <c r="R1874" s="13" t="str">
        <f t="shared" si="209"/>
        <v>mobile games</v>
      </c>
      <c r="S1874" s="6">
        <f t="shared" si="212"/>
        <v>94.339622641509436</v>
      </c>
      <c r="T1874" s="10">
        <f t="shared" si="213"/>
        <v>16.307692307692307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1">
        <f t="shared" si="210"/>
        <v>42193.489583333336</v>
      </c>
      <c r="L1875" s="11">
        <f t="shared" si="211"/>
        <v>42164.407523148147</v>
      </c>
      <c r="M1875" t="b">
        <v>0</v>
      </c>
      <c r="N1875">
        <v>2</v>
      </c>
      <c r="O1875" t="b">
        <v>0</v>
      </c>
      <c r="P1875" s="8" t="s">
        <v>8281</v>
      </c>
      <c r="Q1875" s="13" t="str">
        <f t="shared" si="208"/>
        <v>games</v>
      </c>
      <c r="R1875" s="13" t="str">
        <f t="shared" si="209"/>
        <v>mobile games</v>
      </c>
      <c r="S1875" s="6">
        <f t="shared" si="212"/>
        <v>222.22222222222223</v>
      </c>
      <c r="T1875" s="10">
        <f t="shared" si="213"/>
        <v>18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1">
        <f t="shared" si="210"/>
        <v>42549.760798611103</v>
      </c>
      <c r="L1876" s="11">
        <f t="shared" si="211"/>
        <v>42529.760798611103</v>
      </c>
      <c r="M1876" t="b">
        <v>0</v>
      </c>
      <c r="N1876">
        <v>2</v>
      </c>
      <c r="O1876" t="b">
        <v>0</v>
      </c>
      <c r="P1876" s="8" t="s">
        <v>8281</v>
      </c>
      <c r="Q1876" s="13" t="str">
        <f t="shared" si="208"/>
        <v>games</v>
      </c>
      <c r="R1876" s="13" t="str">
        <f t="shared" si="209"/>
        <v>mobile games</v>
      </c>
      <c r="S1876" s="6">
        <f t="shared" si="212"/>
        <v>6153.8461538461543</v>
      </c>
      <c r="T1876" s="10">
        <f t="shared" si="213"/>
        <v>13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1">
        <f t="shared" si="210"/>
        <v>42588.691064814811</v>
      </c>
      <c r="L1877" s="11">
        <f t="shared" si="211"/>
        <v>42528.691064814811</v>
      </c>
      <c r="M1877" t="b">
        <v>0</v>
      </c>
      <c r="N1877">
        <v>3</v>
      </c>
      <c r="O1877" t="b">
        <v>0</v>
      </c>
      <c r="P1877" s="8" t="s">
        <v>8281</v>
      </c>
      <c r="Q1877" s="13" t="str">
        <f t="shared" si="208"/>
        <v>games</v>
      </c>
      <c r="R1877" s="13" t="str">
        <f t="shared" si="209"/>
        <v>mobile games</v>
      </c>
      <c r="S1877" s="6">
        <f t="shared" si="212"/>
        <v>196.07843137254903</v>
      </c>
      <c r="T1877" s="10">
        <f t="shared" si="213"/>
        <v>17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1">
        <f t="shared" si="210"/>
        <v>41806.07644675926</v>
      </c>
      <c r="L1878" s="11">
        <f t="shared" si="211"/>
        <v>41776.07644675926</v>
      </c>
      <c r="M1878" t="b">
        <v>0</v>
      </c>
      <c r="N1878">
        <v>0</v>
      </c>
      <c r="O1878" t="b">
        <v>0</v>
      </c>
      <c r="P1878" s="8" t="s">
        <v>8281</v>
      </c>
      <c r="Q1878" s="13" t="str">
        <f t="shared" si="208"/>
        <v>games</v>
      </c>
      <c r="R1878" s="13" t="str">
        <f t="shared" si="209"/>
        <v>mobile games</v>
      </c>
      <c r="S1878" s="6" t="str">
        <f t="shared" si="212"/>
        <v>N/A</v>
      </c>
      <c r="T1878" s="10" t="str">
        <f t="shared" si="213"/>
        <v>N/A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1">
        <f t="shared" si="210"/>
        <v>42063.820891203701</v>
      </c>
      <c r="L1879" s="11">
        <f t="shared" si="211"/>
        <v>42034.820891203701</v>
      </c>
      <c r="M1879" t="b">
        <v>0</v>
      </c>
      <c r="N1879">
        <v>0</v>
      </c>
      <c r="O1879" t="b">
        <v>0</v>
      </c>
      <c r="P1879" s="8" t="s">
        <v>8281</v>
      </c>
      <c r="Q1879" s="13" t="str">
        <f t="shared" si="208"/>
        <v>games</v>
      </c>
      <c r="R1879" s="13" t="str">
        <f t="shared" si="209"/>
        <v>mobile games</v>
      </c>
      <c r="S1879" s="6" t="str">
        <f t="shared" si="212"/>
        <v>N/A</v>
      </c>
      <c r="T1879" s="10" t="str">
        <f t="shared" si="213"/>
        <v>N/A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1">
        <f t="shared" si="210"/>
        <v>41802.800405092588</v>
      </c>
      <c r="L1880" s="11">
        <f t="shared" si="211"/>
        <v>41772.800405092588</v>
      </c>
      <c r="M1880" t="b">
        <v>0</v>
      </c>
      <c r="N1880">
        <v>0</v>
      </c>
      <c r="O1880" t="b">
        <v>0</v>
      </c>
      <c r="P1880" s="8" t="s">
        <v>8281</v>
      </c>
      <c r="Q1880" s="13" t="str">
        <f t="shared" si="208"/>
        <v>games</v>
      </c>
      <c r="R1880" s="13" t="str">
        <f t="shared" si="209"/>
        <v>mobile games</v>
      </c>
      <c r="S1880" s="6" t="str">
        <f t="shared" si="212"/>
        <v>N/A</v>
      </c>
      <c r="T1880" s="10" t="str">
        <f t="shared" si="213"/>
        <v>N/A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1">
        <f t="shared" si="210"/>
        <v>42443.399641203701</v>
      </c>
      <c r="L1881" s="11">
        <f t="shared" si="211"/>
        <v>42413.441307870373</v>
      </c>
      <c r="M1881" t="b">
        <v>0</v>
      </c>
      <c r="N1881">
        <v>2</v>
      </c>
      <c r="O1881" t="b">
        <v>0</v>
      </c>
      <c r="P1881" s="8" t="s">
        <v>8281</v>
      </c>
      <c r="Q1881" s="13" t="str">
        <f t="shared" si="208"/>
        <v>games</v>
      </c>
      <c r="R1881" s="13" t="str">
        <f t="shared" si="209"/>
        <v>mobile games</v>
      </c>
      <c r="S1881" s="6">
        <f t="shared" si="212"/>
        <v>833.33333333333337</v>
      </c>
      <c r="T1881" s="10">
        <f t="shared" si="213"/>
        <v>3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1">
        <f t="shared" si="210"/>
        <v>42459.31689814815</v>
      </c>
      <c r="L1882" s="11">
        <f t="shared" si="211"/>
        <v>42430.358564814807</v>
      </c>
      <c r="M1882" t="b">
        <v>0</v>
      </c>
      <c r="N1882">
        <v>24</v>
      </c>
      <c r="O1882" t="b">
        <v>0</v>
      </c>
      <c r="P1882" s="8" t="s">
        <v>8281</v>
      </c>
      <c r="Q1882" s="13" t="str">
        <f t="shared" si="208"/>
        <v>games</v>
      </c>
      <c r="R1882" s="13" t="str">
        <f t="shared" si="209"/>
        <v>mobile games</v>
      </c>
      <c r="S1882" s="6">
        <f t="shared" si="212"/>
        <v>4.9800796812749004</v>
      </c>
      <c r="T1882" s="10">
        <f t="shared" si="213"/>
        <v>41.833333333333336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1">
        <f t="shared" si="210"/>
        <v>42072.902650462966</v>
      </c>
      <c r="L1883" s="11">
        <f t="shared" si="211"/>
        <v>42042.944317129623</v>
      </c>
      <c r="M1883" t="b">
        <v>0</v>
      </c>
      <c r="N1883">
        <v>70</v>
      </c>
      <c r="O1883" t="b">
        <v>1</v>
      </c>
      <c r="P1883" s="8" t="s">
        <v>8277</v>
      </c>
      <c r="Q1883" s="13" t="str">
        <f t="shared" si="208"/>
        <v>music</v>
      </c>
      <c r="R1883" s="13" t="str">
        <f t="shared" ref="R1883:R1902" si="214">RIGHT(P1883,10)</f>
        <v>indie rock</v>
      </c>
      <c r="S1883" s="6">
        <f t="shared" si="212"/>
        <v>0.57909076958267824</v>
      </c>
      <c r="T1883" s="10">
        <f t="shared" si="213"/>
        <v>49.338428571428572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1">
        <f t="shared" si="210"/>
        <v>41100.783333333333</v>
      </c>
      <c r="L1884" s="11">
        <f t="shared" si="211"/>
        <v>41067.740879629629</v>
      </c>
      <c r="M1884" t="b">
        <v>0</v>
      </c>
      <c r="N1884">
        <v>81</v>
      </c>
      <c r="O1884" t="b">
        <v>1</v>
      </c>
      <c r="P1884" s="8" t="s">
        <v>8277</v>
      </c>
      <c r="Q1884" s="13" t="str">
        <f t="shared" si="208"/>
        <v>music</v>
      </c>
      <c r="R1884" s="13" t="str">
        <f t="shared" si="214"/>
        <v>indie rock</v>
      </c>
      <c r="S1884" s="6">
        <f t="shared" si="212"/>
        <v>0.99112426035502954</v>
      </c>
      <c r="T1884" s="10">
        <f t="shared" si="213"/>
        <v>41.728395061728392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1">
        <f t="shared" si="210"/>
        <v>41007.698009259257</v>
      </c>
      <c r="L1885" s="11">
        <f t="shared" si="211"/>
        <v>40977.739675925921</v>
      </c>
      <c r="M1885" t="b">
        <v>0</v>
      </c>
      <c r="N1885">
        <v>32</v>
      </c>
      <c r="O1885" t="b">
        <v>1</v>
      </c>
      <c r="P1885" s="8" t="s">
        <v>8277</v>
      </c>
      <c r="Q1885" s="13" t="str">
        <f t="shared" si="208"/>
        <v>music</v>
      </c>
      <c r="R1885" s="13" t="str">
        <f t="shared" si="214"/>
        <v>indie rock</v>
      </c>
      <c r="S1885" s="6">
        <f t="shared" si="212"/>
        <v>0.95415472779369626</v>
      </c>
      <c r="T1885" s="10">
        <f t="shared" si="213"/>
        <v>32.71875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1">
        <f t="shared" si="210"/>
        <v>41240.291666666664</v>
      </c>
      <c r="L1886" s="11">
        <f t="shared" si="211"/>
        <v>41204.989988425921</v>
      </c>
      <c r="M1886" t="b">
        <v>0</v>
      </c>
      <c r="N1886">
        <v>26</v>
      </c>
      <c r="O1886" t="b">
        <v>1</v>
      </c>
      <c r="P1886" s="8" t="s">
        <v>8277</v>
      </c>
      <c r="Q1886" s="13" t="str">
        <f t="shared" si="208"/>
        <v>music</v>
      </c>
      <c r="R1886" s="13" t="str">
        <f t="shared" si="214"/>
        <v>indie rock</v>
      </c>
      <c r="S1886" s="6">
        <f t="shared" si="212"/>
        <v>0.74019245003700962</v>
      </c>
      <c r="T1886" s="10">
        <f t="shared" si="213"/>
        <v>51.96153846153846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1">
        <f t="shared" si="210"/>
        <v>41131.708333333328</v>
      </c>
      <c r="L1887" s="11">
        <f t="shared" si="211"/>
        <v>41098.885532407403</v>
      </c>
      <c r="M1887" t="b">
        <v>0</v>
      </c>
      <c r="N1887">
        <v>105</v>
      </c>
      <c r="O1887" t="b">
        <v>1</v>
      </c>
      <c r="P1887" s="8" t="s">
        <v>8277</v>
      </c>
      <c r="Q1887" s="13" t="str">
        <f t="shared" si="208"/>
        <v>music</v>
      </c>
      <c r="R1887" s="13" t="str">
        <f t="shared" si="214"/>
        <v>indie rock</v>
      </c>
      <c r="S1887" s="6">
        <f t="shared" si="212"/>
        <v>0.85963923337091319</v>
      </c>
      <c r="T1887" s="10">
        <f t="shared" si="213"/>
        <v>50.685714285714283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1">
        <f t="shared" si="210"/>
        <v>41955.740023148144</v>
      </c>
      <c r="L1888" s="11">
        <f t="shared" si="211"/>
        <v>41925.69835648148</v>
      </c>
      <c r="M1888" t="b">
        <v>0</v>
      </c>
      <c r="N1888">
        <v>29</v>
      </c>
      <c r="O1888" t="b">
        <v>1</v>
      </c>
      <c r="P1888" s="8" t="s">
        <v>8277</v>
      </c>
      <c r="Q1888" s="13" t="str">
        <f t="shared" si="208"/>
        <v>music</v>
      </c>
      <c r="R1888" s="13" t="str">
        <f t="shared" si="214"/>
        <v>indie rock</v>
      </c>
      <c r="S1888" s="6">
        <f t="shared" si="212"/>
        <v>0.97959183673469385</v>
      </c>
      <c r="T1888" s="10">
        <f t="shared" si="213"/>
        <v>42.241379310344826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1">
        <f t="shared" si="210"/>
        <v>42341.687499999993</v>
      </c>
      <c r="L1889" s="11">
        <f t="shared" si="211"/>
        <v>42323.591805555552</v>
      </c>
      <c r="M1889" t="b">
        <v>0</v>
      </c>
      <c r="N1889">
        <v>8</v>
      </c>
      <c r="O1889" t="b">
        <v>1</v>
      </c>
      <c r="P1889" s="8" t="s">
        <v>8277</v>
      </c>
      <c r="Q1889" s="13" t="str">
        <f t="shared" si="208"/>
        <v>music</v>
      </c>
      <c r="R1889" s="13" t="str">
        <f t="shared" si="214"/>
        <v>indie rock</v>
      </c>
      <c r="S1889" s="6">
        <f t="shared" si="212"/>
        <v>0.8995502248875562</v>
      </c>
      <c r="T1889" s="10">
        <f t="shared" si="213"/>
        <v>416.875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1">
        <f t="shared" si="210"/>
        <v>40329.999305555553</v>
      </c>
      <c r="L1890" s="11">
        <f t="shared" si="211"/>
        <v>40299.03162037037</v>
      </c>
      <c r="M1890" t="b">
        <v>0</v>
      </c>
      <c r="N1890">
        <v>89</v>
      </c>
      <c r="O1890" t="b">
        <v>1</v>
      </c>
      <c r="P1890" s="8" t="s">
        <v>8277</v>
      </c>
      <c r="Q1890" s="13" t="str">
        <f t="shared" si="208"/>
        <v>music</v>
      </c>
      <c r="R1890" s="13" t="str">
        <f t="shared" si="214"/>
        <v>indie rock</v>
      </c>
      <c r="S1890" s="6">
        <f t="shared" si="212"/>
        <v>0.60211946050096343</v>
      </c>
      <c r="T1890" s="10">
        <f t="shared" si="213"/>
        <v>46.651685393258425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1">
        <f t="shared" si="210"/>
        <v>41344.543356481481</v>
      </c>
      <c r="L1891" s="11">
        <f t="shared" si="211"/>
        <v>41299.585023148145</v>
      </c>
      <c r="M1891" t="b">
        <v>0</v>
      </c>
      <c r="N1891">
        <v>44</v>
      </c>
      <c r="O1891" t="b">
        <v>1</v>
      </c>
      <c r="P1891" s="8" t="s">
        <v>8277</v>
      </c>
      <c r="Q1891" s="13" t="str">
        <f t="shared" si="208"/>
        <v>music</v>
      </c>
      <c r="R1891" s="13" t="str">
        <f t="shared" si="214"/>
        <v>indie rock</v>
      </c>
      <c r="S1891" s="6">
        <f t="shared" si="212"/>
        <v>0.93808630393996251</v>
      </c>
      <c r="T1891" s="10">
        <f t="shared" si="213"/>
        <v>48.454545454545453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1">
        <f t="shared" si="210"/>
        <v>41258.577870370369</v>
      </c>
      <c r="L1892" s="11">
        <f t="shared" si="211"/>
        <v>41228.577870370369</v>
      </c>
      <c r="M1892" t="b">
        <v>0</v>
      </c>
      <c r="N1892">
        <v>246</v>
      </c>
      <c r="O1892" t="b">
        <v>1</v>
      </c>
      <c r="P1892" s="8" t="s">
        <v>8277</v>
      </c>
      <c r="Q1892" s="13" t="str">
        <f t="shared" si="208"/>
        <v>music</v>
      </c>
      <c r="R1892" s="13" t="str">
        <f t="shared" si="214"/>
        <v>indie rock</v>
      </c>
      <c r="S1892" s="6">
        <f t="shared" si="212"/>
        <v>0.6916374689987913</v>
      </c>
      <c r="T1892" s="10">
        <f t="shared" si="213"/>
        <v>70.5289837398374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1">
        <f t="shared" si="210"/>
        <v>40381.041666666664</v>
      </c>
      <c r="L1893" s="11">
        <f t="shared" si="211"/>
        <v>40335.589745370366</v>
      </c>
      <c r="M1893" t="b">
        <v>0</v>
      </c>
      <c r="N1893">
        <v>120</v>
      </c>
      <c r="O1893" t="b">
        <v>1</v>
      </c>
      <c r="P1893" s="8" t="s">
        <v>8277</v>
      </c>
      <c r="Q1893" s="13" t="str">
        <f t="shared" si="208"/>
        <v>music</v>
      </c>
      <c r="R1893" s="13" t="str">
        <f t="shared" si="214"/>
        <v>indie rock</v>
      </c>
      <c r="S1893" s="6">
        <f t="shared" si="212"/>
        <v>0.94741828517290383</v>
      </c>
      <c r="T1893" s="10">
        <f t="shared" si="213"/>
        <v>87.958333333333329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1">
        <f t="shared" si="210"/>
        <v>40701.429178240738</v>
      </c>
      <c r="L1894" s="11">
        <f t="shared" si="211"/>
        <v>40671.429178240738</v>
      </c>
      <c r="M1894" t="b">
        <v>0</v>
      </c>
      <c r="N1894">
        <v>26</v>
      </c>
      <c r="O1894" t="b">
        <v>1</v>
      </c>
      <c r="P1894" s="8" t="s">
        <v>8277</v>
      </c>
      <c r="Q1894" s="13" t="str">
        <f t="shared" si="208"/>
        <v>music</v>
      </c>
      <c r="R1894" s="13" t="str">
        <f t="shared" si="214"/>
        <v>indie rock</v>
      </c>
      <c r="S1894" s="6">
        <f t="shared" si="212"/>
        <v>0.7320644216691069</v>
      </c>
      <c r="T1894" s="10">
        <f t="shared" si="213"/>
        <v>26.26923076923077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1">
        <f t="shared" si="210"/>
        <v>40648.957638888889</v>
      </c>
      <c r="L1895" s="11">
        <f t="shared" si="211"/>
        <v>40632.733622685184</v>
      </c>
      <c r="M1895" t="b">
        <v>0</v>
      </c>
      <c r="N1895">
        <v>45</v>
      </c>
      <c r="O1895" t="b">
        <v>1</v>
      </c>
      <c r="P1895" s="8" t="s">
        <v>8277</v>
      </c>
      <c r="Q1895" s="13" t="str">
        <f t="shared" si="208"/>
        <v>music</v>
      </c>
      <c r="R1895" s="13" t="str">
        <f t="shared" si="214"/>
        <v>indie rock</v>
      </c>
      <c r="S1895" s="6">
        <f t="shared" si="212"/>
        <v>0.96153846153846156</v>
      </c>
      <c r="T1895" s="10">
        <f t="shared" si="213"/>
        <v>57.777777777777779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1">
        <f t="shared" si="210"/>
        <v>40951.696562499994</v>
      </c>
      <c r="L1896" s="11">
        <f t="shared" si="211"/>
        <v>40920.696562499994</v>
      </c>
      <c r="M1896" t="b">
        <v>0</v>
      </c>
      <c r="N1896">
        <v>20</v>
      </c>
      <c r="O1896" t="b">
        <v>1</v>
      </c>
      <c r="P1896" s="8" t="s">
        <v>8277</v>
      </c>
      <c r="Q1896" s="13" t="str">
        <f t="shared" si="208"/>
        <v>music</v>
      </c>
      <c r="R1896" s="13" t="str">
        <f t="shared" si="214"/>
        <v>indie rock</v>
      </c>
      <c r="S1896" s="6">
        <f t="shared" si="212"/>
        <v>0.8733624454148472</v>
      </c>
      <c r="T1896" s="10">
        <f t="shared" si="213"/>
        <v>57.25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1">
        <f t="shared" si="210"/>
        <v>42297.538449074076</v>
      </c>
      <c r="L1897" s="11">
        <f t="shared" si="211"/>
        <v>42267.538449074076</v>
      </c>
      <c r="M1897" t="b">
        <v>0</v>
      </c>
      <c r="N1897">
        <v>47</v>
      </c>
      <c r="O1897" t="b">
        <v>1</v>
      </c>
      <c r="P1897" s="8" t="s">
        <v>8277</v>
      </c>
      <c r="Q1897" s="13" t="str">
        <f t="shared" si="208"/>
        <v>music</v>
      </c>
      <c r="R1897" s="13" t="str">
        <f t="shared" si="214"/>
        <v>indie rock</v>
      </c>
      <c r="S1897" s="6">
        <f t="shared" si="212"/>
        <v>0.98309492847854352</v>
      </c>
      <c r="T1897" s="10">
        <f t="shared" si="213"/>
        <v>196.34042553191489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1">
        <f t="shared" si="210"/>
        <v>41011.501909722218</v>
      </c>
      <c r="L1898" s="11">
        <f t="shared" si="211"/>
        <v>40981.501909722218</v>
      </c>
      <c r="M1898" t="b">
        <v>0</v>
      </c>
      <c r="N1898">
        <v>13</v>
      </c>
      <c r="O1898" t="b">
        <v>1</v>
      </c>
      <c r="P1898" s="8" t="s">
        <v>8277</v>
      </c>
      <c r="Q1898" s="13" t="str">
        <f t="shared" si="208"/>
        <v>music</v>
      </c>
      <c r="R1898" s="13" t="str">
        <f t="shared" si="214"/>
        <v>indie rock</v>
      </c>
      <c r="S1898" s="6">
        <f t="shared" si="212"/>
        <v>0.80679785330948117</v>
      </c>
      <c r="T1898" s="10">
        <f t="shared" si="213"/>
        <v>43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1">
        <f t="shared" si="210"/>
        <v>41702.666666666664</v>
      </c>
      <c r="L1899" s="11">
        <f t="shared" si="211"/>
        <v>41680.375069444439</v>
      </c>
      <c r="M1899" t="b">
        <v>0</v>
      </c>
      <c r="N1899">
        <v>183</v>
      </c>
      <c r="O1899" t="b">
        <v>1</v>
      </c>
      <c r="P1899" s="8" t="s">
        <v>8277</v>
      </c>
      <c r="Q1899" s="13" t="str">
        <f t="shared" si="208"/>
        <v>music</v>
      </c>
      <c r="R1899" s="13" t="str">
        <f t="shared" si="214"/>
        <v>indie rock</v>
      </c>
      <c r="S1899" s="6">
        <f t="shared" si="212"/>
        <v>0.97602213341530897</v>
      </c>
      <c r="T1899" s="10">
        <f t="shared" si="213"/>
        <v>35.551912568306008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1">
        <f t="shared" si="210"/>
        <v>42401.541666666664</v>
      </c>
      <c r="L1900" s="11">
        <f t="shared" si="211"/>
        <v>42365.9846412037</v>
      </c>
      <c r="M1900" t="b">
        <v>0</v>
      </c>
      <c r="N1900">
        <v>21</v>
      </c>
      <c r="O1900" t="b">
        <v>1</v>
      </c>
      <c r="P1900" s="8" t="s">
        <v>8277</v>
      </c>
      <c r="Q1900" s="13" t="str">
        <f t="shared" si="208"/>
        <v>music</v>
      </c>
      <c r="R1900" s="13" t="str">
        <f t="shared" si="214"/>
        <v>indie rock</v>
      </c>
      <c r="S1900" s="6">
        <f t="shared" si="212"/>
        <v>0.69204152249134943</v>
      </c>
      <c r="T1900" s="10">
        <f t="shared" si="213"/>
        <v>68.80952380952381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1">
        <f t="shared" si="210"/>
        <v>42088.691736111105</v>
      </c>
      <c r="L1901" s="11">
        <f t="shared" si="211"/>
        <v>42058.733402777776</v>
      </c>
      <c r="M1901" t="b">
        <v>0</v>
      </c>
      <c r="N1901">
        <v>42</v>
      </c>
      <c r="O1901" t="b">
        <v>1</v>
      </c>
      <c r="P1901" s="8" t="s">
        <v>8277</v>
      </c>
      <c r="Q1901" s="13" t="str">
        <f t="shared" si="208"/>
        <v>music</v>
      </c>
      <c r="R1901" s="13" t="str">
        <f t="shared" si="214"/>
        <v>indie rock</v>
      </c>
      <c r="S1901" s="6">
        <f t="shared" si="212"/>
        <v>0.75</v>
      </c>
      <c r="T1901" s="10">
        <f t="shared" si="213"/>
        <v>28.571428571428573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1">
        <f t="shared" si="210"/>
        <v>41188.207638888889</v>
      </c>
      <c r="L1902" s="11">
        <f t="shared" si="211"/>
        <v>41160.663553240738</v>
      </c>
      <c r="M1902" t="b">
        <v>0</v>
      </c>
      <c r="N1902">
        <v>54</v>
      </c>
      <c r="O1902" t="b">
        <v>1</v>
      </c>
      <c r="P1902" s="8" t="s">
        <v>8277</v>
      </c>
      <c r="Q1902" s="13" t="str">
        <f t="shared" si="208"/>
        <v>music</v>
      </c>
      <c r="R1902" s="13" t="str">
        <f t="shared" si="214"/>
        <v>indie rock</v>
      </c>
      <c r="S1902" s="6">
        <f t="shared" si="212"/>
        <v>0.91437433022080306</v>
      </c>
      <c r="T1902" s="10">
        <f t="shared" si="213"/>
        <v>50.631666666666668</v>
      </c>
    </row>
    <row r="1903" spans="1:20" ht="43.2" x14ac:dyDescent="0.3">
      <c r="A1903">
        <v>1581</v>
      </c>
      <c r="B1903" s="3" t="s">
        <v>1582</v>
      </c>
      <c r="C1903" s="3" t="s">
        <v>5691</v>
      </c>
      <c r="D1903">
        <v>1000</v>
      </c>
      <c r="E1903">
        <v>5</v>
      </c>
      <c r="F1903" t="s">
        <v>8221</v>
      </c>
      <c r="G1903" t="s">
        <v>8225</v>
      </c>
      <c r="H1903" t="s">
        <v>8247</v>
      </c>
      <c r="I1903">
        <v>1450521990</v>
      </c>
      <c r="J1903">
        <v>1447757190</v>
      </c>
      <c r="K1903" s="11">
        <f t="shared" si="210"/>
        <v>42357.240624999999</v>
      </c>
      <c r="L1903" s="11">
        <f t="shared" si="211"/>
        <v>42325.240624999999</v>
      </c>
      <c r="M1903" t="b">
        <v>0</v>
      </c>
      <c r="N1903">
        <v>1</v>
      </c>
      <c r="O1903" t="b">
        <v>0</v>
      </c>
      <c r="P1903" s="8" t="s">
        <v>8289</v>
      </c>
      <c r="Q1903" s="13" t="str">
        <f t="shared" si="208"/>
        <v>photography</v>
      </c>
      <c r="R1903" s="13" t="str">
        <f>RIGHT(P1903,6)</f>
        <v>places</v>
      </c>
      <c r="S1903" s="6">
        <f t="shared" si="212"/>
        <v>200</v>
      </c>
      <c r="T1903" s="10">
        <f t="shared" si="213"/>
        <v>5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1">
        <f t="shared" si="210"/>
        <v>42067.581562499996</v>
      </c>
      <c r="L1904" s="11">
        <f t="shared" si="211"/>
        <v>42037.581562499996</v>
      </c>
      <c r="M1904" t="b">
        <v>0</v>
      </c>
      <c r="N1904">
        <v>3</v>
      </c>
      <c r="O1904" t="b">
        <v>0</v>
      </c>
      <c r="P1904" s="8" t="s">
        <v>8292</v>
      </c>
      <c r="Q1904" s="13" t="str">
        <f t="shared" si="208"/>
        <v>technology</v>
      </c>
      <c r="R1904" s="13" t="str">
        <f t="shared" ref="R1904:R1922" si="215">RIGHT(P1904,7)</f>
        <v>gadgets</v>
      </c>
      <c r="S1904" s="6">
        <f t="shared" si="212"/>
        <v>83.333333333333329</v>
      </c>
      <c r="T1904" s="10">
        <f t="shared" si="213"/>
        <v>4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1">
        <f t="shared" si="210"/>
        <v>42762.562395833331</v>
      </c>
      <c r="L1905" s="11">
        <f t="shared" si="211"/>
        <v>42702.562395833331</v>
      </c>
      <c r="M1905" t="b">
        <v>0</v>
      </c>
      <c r="N1905">
        <v>41</v>
      </c>
      <c r="O1905" t="b">
        <v>0</v>
      </c>
      <c r="P1905" s="8" t="s">
        <v>8292</v>
      </c>
      <c r="Q1905" s="13" t="str">
        <f t="shared" si="208"/>
        <v>technology</v>
      </c>
      <c r="R1905" s="13" t="str">
        <f t="shared" si="215"/>
        <v>gadgets</v>
      </c>
      <c r="S1905" s="6">
        <f t="shared" si="212"/>
        <v>2.1459227467811157</v>
      </c>
      <c r="T1905" s="10">
        <f t="shared" si="213"/>
        <v>34.097560975609753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1">
        <f t="shared" si="210"/>
        <v>42371.477094907408</v>
      </c>
      <c r="L1906" s="11">
        <f t="shared" si="211"/>
        <v>42326.477094907408</v>
      </c>
      <c r="M1906" t="b">
        <v>0</v>
      </c>
      <c r="N1906">
        <v>2</v>
      </c>
      <c r="O1906" t="b">
        <v>0</v>
      </c>
      <c r="P1906" s="8" t="s">
        <v>8292</v>
      </c>
      <c r="Q1906" s="13" t="str">
        <f t="shared" si="208"/>
        <v>technology</v>
      </c>
      <c r="R1906" s="13" t="str">
        <f t="shared" si="215"/>
        <v>gadgets</v>
      </c>
      <c r="S1906" s="6">
        <f t="shared" si="212"/>
        <v>1000</v>
      </c>
      <c r="T1906" s="10">
        <f t="shared" si="213"/>
        <v>25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1">
        <f t="shared" si="210"/>
        <v>41889.717523148145</v>
      </c>
      <c r="L1907" s="11">
        <f t="shared" si="211"/>
        <v>41859.717523148145</v>
      </c>
      <c r="M1907" t="b">
        <v>0</v>
      </c>
      <c r="N1907">
        <v>4</v>
      </c>
      <c r="O1907" t="b">
        <v>0</v>
      </c>
      <c r="P1907" s="8" t="s">
        <v>8292</v>
      </c>
      <c r="Q1907" s="13" t="str">
        <f t="shared" si="208"/>
        <v>technology</v>
      </c>
      <c r="R1907" s="13" t="str">
        <f t="shared" si="215"/>
        <v>gadgets</v>
      </c>
      <c r="S1907" s="6">
        <f t="shared" si="212"/>
        <v>595.23809523809518</v>
      </c>
      <c r="T1907" s="10">
        <f t="shared" si="213"/>
        <v>10.5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1">
        <f t="shared" si="210"/>
        <v>42544.462766203702</v>
      </c>
      <c r="L1908" s="11">
        <f t="shared" si="211"/>
        <v>42514.462766203702</v>
      </c>
      <c r="M1908" t="b">
        <v>0</v>
      </c>
      <c r="N1908">
        <v>99</v>
      </c>
      <c r="O1908" t="b">
        <v>0</v>
      </c>
      <c r="P1908" s="8" t="s">
        <v>8292</v>
      </c>
      <c r="Q1908" s="13" t="str">
        <f t="shared" si="208"/>
        <v>technology</v>
      </c>
      <c r="R1908" s="13" t="str">
        <f t="shared" si="215"/>
        <v>gadgets</v>
      </c>
      <c r="S1908" s="6">
        <f t="shared" si="212"/>
        <v>2.3386342376052385</v>
      </c>
      <c r="T1908" s="10">
        <f t="shared" si="213"/>
        <v>215.95959595959596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1">
        <f t="shared" si="210"/>
        <v>41782.378761574073</v>
      </c>
      <c r="L1909" s="11">
        <f t="shared" si="211"/>
        <v>41767.378761574073</v>
      </c>
      <c r="M1909" t="b">
        <v>0</v>
      </c>
      <c r="N1909">
        <v>4</v>
      </c>
      <c r="O1909" t="b">
        <v>0</v>
      </c>
      <c r="P1909" s="8" t="s">
        <v>8292</v>
      </c>
      <c r="Q1909" s="13" t="str">
        <f t="shared" si="208"/>
        <v>technology</v>
      </c>
      <c r="R1909" s="13" t="str">
        <f t="shared" si="215"/>
        <v>gadgets</v>
      </c>
      <c r="S1909" s="6">
        <f t="shared" si="212"/>
        <v>352.94117647058823</v>
      </c>
      <c r="T1909" s="10">
        <f t="shared" si="213"/>
        <v>21.25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1">
        <f t="shared" si="210"/>
        <v>42733.709490740737</v>
      </c>
      <c r="L1910" s="11">
        <f t="shared" si="211"/>
        <v>42703.709490740737</v>
      </c>
      <c r="M1910" t="b">
        <v>0</v>
      </c>
      <c r="N1910">
        <v>4</v>
      </c>
      <c r="O1910" t="b">
        <v>0</v>
      </c>
      <c r="P1910" s="8" t="s">
        <v>8292</v>
      </c>
      <c r="Q1910" s="13" t="str">
        <f t="shared" si="208"/>
        <v>technology</v>
      </c>
      <c r="R1910" s="13" t="str">
        <f t="shared" si="215"/>
        <v>gadgets</v>
      </c>
      <c r="S1910" s="6">
        <f t="shared" si="212"/>
        <v>57.736720554272516</v>
      </c>
      <c r="T1910" s="10">
        <f t="shared" si="213"/>
        <v>108.25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1">
        <f t="shared" si="210"/>
        <v>41935.220821759256</v>
      </c>
      <c r="L1911" s="11">
        <f t="shared" si="211"/>
        <v>41905.220821759256</v>
      </c>
      <c r="M1911" t="b">
        <v>0</v>
      </c>
      <c r="N1911">
        <v>38</v>
      </c>
      <c r="O1911" t="b">
        <v>0</v>
      </c>
      <c r="P1911" s="8" t="s">
        <v>8292</v>
      </c>
      <c r="Q1911" s="13" t="str">
        <f t="shared" si="208"/>
        <v>technology</v>
      </c>
      <c r="R1911" s="13" t="str">
        <f t="shared" si="215"/>
        <v>gadgets</v>
      </c>
      <c r="S1911" s="6">
        <f t="shared" si="212"/>
        <v>7.0864547479246811</v>
      </c>
      <c r="T1911" s="10">
        <f t="shared" si="213"/>
        <v>129.97368421052633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1">
        <f t="shared" si="210"/>
        <v>42308.739583333336</v>
      </c>
      <c r="L1912" s="11">
        <f t="shared" si="211"/>
        <v>42264.754826388882</v>
      </c>
      <c r="M1912" t="b">
        <v>0</v>
      </c>
      <c r="N1912">
        <v>285</v>
      </c>
      <c r="O1912" t="b">
        <v>0</v>
      </c>
      <c r="P1912" s="8" t="s">
        <v>8292</v>
      </c>
      <c r="Q1912" s="13" t="str">
        <f t="shared" si="208"/>
        <v>technology</v>
      </c>
      <c r="R1912" s="13" t="str">
        <f t="shared" si="215"/>
        <v>gadgets</v>
      </c>
      <c r="S1912" s="6">
        <f t="shared" si="212"/>
        <v>2.5383742459535328</v>
      </c>
      <c r="T1912" s="10">
        <f t="shared" si="213"/>
        <v>117.49473684210527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1">
        <f t="shared" si="210"/>
        <v>41859.825624999998</v>
      </c>
      <c r="L1913" s="11">
        <f t="shared" si="211"/>
        <v>41829.825624999998</v>
      </c>
      <c r="M1913" t="b">
        <v>0</v>
      </c>
      <c r="N1913">
        <v>1</v>
      </c>
      <c r="O1913" t="b">
        <v>0</v>
      </c>
      <c r="P1913" s="8" t="s">
        <v>8292</v>
      </c>
      <c r="Q1913" s="13" t="str">
        <f t="shared" si="208"/>
        <v>technology</v>
      </c>
      <c r="R1913" s="13" t="str">
        <f t="shared" si="215"/>
        <v>gadgets</v>
      </c>
      <c r="S1913" s="6">
        <f t="shared" si="212"/>
        <v>4250</v>
      </c>
      <c r="T1913" s="10">
        <f t="shared" si="213"/>
        <v>10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1">
        <f t="shared" si="210"/>
        <v>42159.018055555549</v>
      </c>
      <c r="L1914" s="11">
        <f t="shared" si="211"/>
        <v>42129.018055555549</v>
      </c>
      <c r="M1914" t="b">
        <v>0</v>
      </c>
      <c r="N1914">
        <v>42</v>
      </c>
      <c r="O1914" t="b">
        <v>0</v>
      </c>
      <c r="P1914" s="8" t="s">
        <v>8292</v>
      </c>
      <c r="Q1914" s="13" t="str">
        <f t="shared" si="208"/>
        <v>technology</v>
      </c>
      <c r="R1914" s="13" t="str">
        <f t="shared" si="215"/>
        <v>gadgets</v>
      </c>
      <c r="S1914" s="6">
        <f t="shared" si="212"/>
        <v>1.6863406408094435</v>
      </c>
      <c r="T1914" s="10">
        <f t="shared" si="213"/>
        <v>70.595238095238102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1">
        <f t="shared" si="210"/>
        <v>41920.302986111106</v>
      </c>
      <c r="L1915" s="11">
        <f t="shared" si="211"/>
        <v>41890.302986111106</v>
      </c>
      <c r="M1915" t="b">
        <v>0</v>
      </c>
      <c r="N1915">
        <v>26</v>
      </c>
      <c r="O1915" t="b">
        <v>0</v>
      </c>
      <c r="P1915" s="8" t="s">
        <v>8292</v>
      </c>
      <c r="Q1915" s="13" t="str">
        <f t="shared" si="208"/>
        <v>technology</v>
      </c>
      <c r="R1915" s="13" t="str">
        <f t="shared" si="215"/>
        <v>gadgets</v>
      </c>
      <c r="S1915" s="6">
        <f t="shared" si="212"/>
        <v>75.353218210361064</v>
      </c>
      <c r="T1915" s="10">
        <f t="shared" si="213"/>
        <v>24.5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1">
        <f t="shared" si="210"/>
        <v>41943.957638888889</v>
      </c>
      <c r="L1916" s="11">
        <f t="shared" si="211"/>
        <v>41928.966122685182</v>
      </c>
      <c r="M1916" t="b">
        <v>0</v>
      </c>
      <c r="N1916">
        <v>2</v>
      </c>
      <c r="O1916" t="b">
        <v>0</v>
      </c>
      <c r="P1916" s="8" t="s">
        <v>8292</v>
      </c>
      <c r="Q1916" s="13" t="str">
        <f t="shared" si="208"/>
        <v>technology</v>
      </c>
      <c r="R1916" s="13" t="str">
        <f t="shared" si="215"/>
        <v>gadgets</v>
      </c>
      <c r="S1916" s="6">
        <f t="shared" si="212"/>
        <v>11.1</v>
      </c>
      <c r="T1916" s="10">
        <f t="shared" si="213"/>
        <v>30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1">
        <f t="shared" si="210"/>
        <v>41883.840532407405</v>
      </c>
      <c r="L1917" s="11">
        <f t="shared" si="211"/>
        <v>41863.840532407405</v>
      </c>
      <c r="M1917" t="b">
        <v>0</v>
      </c>
      <c r="N1917">
        <v>4</v>
      </c>
      <c r="O1917" t="b">
        <v>0</v>
      </c>
      <c r="P1917" s="8" t="s">
        <v>8292</v>
      </c>
      <c r="Q1917" s="13" t="str">
        <f t="shared" si="208"/>
        <v>technology</v>
      </c>
      <c r="R1917" s="13" t="str">
        <f t="shared" si="215"/>
        <v>gadgets</v>
      </c>
      <c r="S1917" s="6">
        <f t="shared" si="212"/>
        <v>62.5</v>
      </c>
      <c r="T1917" s="10">
        <f t="shared" si="213"/>
        <v>2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1">
        <f t="shared" si="210"/>
        <v>42681.550636574073</v>
      </c>
      <c r="L1918" s="11">
        <f t="shared" si="211"/>
        <v>42656.508969907409</v>
      </c>
      <c r="M1918" t="b">
        <v>0</v>
      </c>
      <c r="N1918">
        <v>6</v>
      </c>
      <c r="O1918" t="b">
        <v>0</v>
      </c>
      <c r="P1918" s="8" t="s">
        <v>8292</v>
      </c>
      <c r="Q1918" s="13" t="str">
        <f t="shared" si="208"/>
        <v>technology</v>
      </c>
      <c r="R1918" s="13" t="str">
        <f t="shared" si="215"/>
        <v>gadgets</v>
      </c>
      <c r="S1918" s="6">
        <f t="shared" si="212"/>
        <v>196.07843137254903</v>
      </c>
      <c r="T1918" s="10">
        <f t="shared" si="213"/>
        <v>17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1">
        <f t="shared" si="210"/>
        <v>42776.06172453703</v>
      </c>
      <c r="L1919" s="11">
        <f t="shared" si="211"/>
        <v>42746.06172453703</v>
      </c>
      <c r="M1919" t="b">
        <v>0</v>
      </c>
      <c r="N1919">
        <v>70</v>
      </c>
      <c r="O1919" t="b">
        <v>0</v>
      </c>
      <c r="P1919" s="8" t="s">
        <v>8292</v>
      </c>
      <c r="Q1919" s="13" t="str">
        <f t="shared" si="208"/>
        <v>technology</v>
      </c>
      <c r="R1919" s="13" t="str">
        <f t="shared" si="215"/>
        <v>gadgets</v>
      </c>
      <c r="S1919" s="6">
        <f t="shared" si="212"/>
        <v>1.9022070479209852</v>
      </c>
      <c r="T1919" s="10">
        <f t="shared" si="213"/>
        <v>2928.9285714285716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1">
        <f t="shared" si="210"/>
        <v>41863.581608796296</v>
      </c>
      <c r="L1920" s="11">
        <f t="shared" si="211"/>
        <v>41828.581608796296</v>
      </c>
      <c r="M1920" t="b">
        <v>0</v>
      </c>
      <c r="N1920">
        <v>9</v>
      </c>
      <c r="O1920" t="b">
        <v>0</v>
      </c>
      <c r="P1920" s="8" t="s">
        <v>8292</v>
      </c>
      <c r="Q1920" s="13" t="str">
        <f t="shared" si="208"/>
        <v>technology</v>
      </c>
      <c r="R1920" s="13" t="str">
        <f t="shared" si="215"/>
        <v>gadgets</v>
      </c>
      <c r="S1920" s="6">
        <f t="shared" si="212"/>
        <v>96.15384615384616</v>
      </c>
      <c r="T1920" s="10">
        <f t="shared" si="213"/>
        <v>28.888888888888889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1">
        <f t="shared" si="210"/>
        <v>42143.667233796295</v>
      </c>
      <c r="L1921" s="11">
        <f t="shared" si="211"/>
        <v>42113.667233796295</v>
      </c>
      <c r="M1921" t="b">
        <v>0</v>
      </c>
      <c r="N1921">
        <v>8</v>
      </c>
      <c r="O1921" t="b">
        <v>0</v>
      </c>
      <c r="P1921" s="8" t="s">
        <v>8292</v>
      </c>
      <c r="Q1921" s="13" t="str">
        <f t="shared" si="208"/>
        <v>technology</v>
      </c>
      <c r="R1921" s="13" t="str">
        <f t="shared" si="215"/>
        <v>gadgets</v>
      </c>
      <c r="S1921" s="6">
        <f t="shared" si="212"/>
        <v>2.109704641350211</v>
      </c>
      <c r="T1921" s="10">
        <f t="shared" si="213"/>
        <v>29.625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1">
        <f t="shared" si="210"/>
        <v>42298.749999999993</v>
      </c>
      <c r="L1922" s="11">
        <f t="shared" si="211"/>
        <v>42270.66737268518</v>
      </c>
      <c r="M1922" t="b">
        <v>0</v>
      </c>
      <c r="N1922">
        <v>105</v>
      </c>
      <c r="O1922" t="b">
        <v>0</v>
      </c>
      <c r="P1922" s="8" t="s">
        <v>8292</v>
      </c>
      <c r="Q1922" s="13" t="str">
        <f t="shared" si="208"/>
        <v>technology</v>
      </c>
      <c r="R1922" s="13" t="str">
        <f t="shared" si="215"/>
        <v>gadgets</v>
      </c>
      <c r="S1922" s="6">
        <f t="shared" si="212"/>
        <v>2.3239600278875203</v>
      </c>
      <c r="T1922" s="10">
        <f t="shared" si="213"/>
        <v>40.980952380952381</v>
      </c>
    </row>
    <row r="1923" spans="1:20" ht="43.2" x14ac:dyDescent="0.3">
      <c r="A1923">
        <v>1981</v>
      </c>
      <c r="B1923" s="3" t="s">
        <v>1982</v>
      </c>
      <c r="C1923" s="3" t="s">
        <v>6091</v>
      </c>
      <c r="D1923">
        <v>7500</v>
      </c>
      <c r="E1923">
        <v>381</v>
      </c>
      <c r="F1923" t="s">
        <v>8221</v>
      </c>
      <c r="G1923" t="s">
        <v>8229</v>
      </c>
      <c r="H1923" t="s">
        <v>8251</v>
      </c>
      <c r="I1923">
        <v>1404926665</v>
      </c>
      <c r="J1923">
        <v>1402334665</v>
      </c>
      <c r="K1923" s="11">
        <f t="shared" si="210"/>
        <v>41829.516956018517</v>
      </c>
      <c r="L1923" s="11">
        <f t="shared" si="211"/>
        <v>41799.516956018517</v>
      </c>
      <c r="M1923" t="b">
        <v>0</v>
      </c>
      <c r="N1923">
        <v>12</v>
      </c>
      <c r="O1923" t="b">
        <v>0</v>
      </c>
      <c r="P1923" s="8" t="s">
        <v>8294</v>
      </c>
      <c r="Q1923" s="13" t="str">
        <f t="shared" ref="Q1923:Q1986" si="216">LEFT(P1923, SEARCH("/", P1923)-1)</f>
        <v>photography</v>
      </c>
      <c r="R1923" s="13" t="str">
        <f>RIGHT(P1923,6)</f>
        <v>people</v>
      </c>
      <c r="S1923" s="6">
        <f t="shared" si="212"/>
        <v>19.685039370078741</v>
      </c>
      <c r="T1923" s="10">
        <f t="shared" si="213"/>
        <v>31.75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1">
        <f t="shared" si="210"/>
        <v>41620.047534722216</v>
      </c>
      <c r="L1924" s="11">
        <f t="shared" si="211"/>
        <v>41590.047534722216</v>
      </c>
      <c r="M1924" t="b">
        <v>0</v>
      </c>
      <c r="N1924">
        <v>64</v>
      </c>
      <c r="O1924" t="b">
        <v>1</v>
      </c>
      <c r="P1924" s="8" t="s">
        <v>8277</v>
      </c>
      <c r="Q1924" s="13" t="str">
        <f t="shared" si="216"/>
        <v>music</v>
      </c>
      <c r="R1924" s="13" t="str">
        <f t="shared" ref="R1924:R1942" si="217">RIGHT(P1924,10)</f>
        <v>indie rock</v>
      </c>
      <c r="S1924" s="6">
        <f t="shared" si="212"/>
        <v>0.86542622241453915</v>
      </c>
      <c r="T1924" s="10">
        <f t="shared" si="213"/>
        <v>36.109375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1">
        <f t="shared" si="210"/>
        <v>40812.999305555553</v>
      </c>
      <c r="L1925" s="11">
        <f t="shared" si="211"/>
        <v>40772.640416666662</v>
      </c>
      <c r="M1925" t="b">
        <v>0</v>
      </c>
      <c r="N1925">
        <v>13</v>
      </c>
      <c r="O1925" t="b">
        <v>1</v>
      </c>
      <c r="P1925" s="8" t="s">
        <v>8277</v>
      </c>
      <c r="Q1925" s="13" t="str">
        <f t="shared" si="216"/>
        <v>music</v>
      </c>
      <c r="R1925" s="13" t="str">
        <f t="shared" si="217"/>
        <v>indie rock</v>
      </c>
      <c r="S1925" s="6">
        <f t="shared" si="212"/>
        <v>0.41528239202657807</v>
      </c>
      <c r="T1925" s="10">
        <f t="shared" si="213"/>
        <v>23.153846153846153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1">
        <f t="shared" si="210"/>
        <v>41654.606249999997</v>
      </c>
      <c r="L1926" s="11">
        <f t="shared" si="211"/>
        <v>41626.552719907406</v>
      </c>
      <c r="M1926" t="b">
        <v>0</v>
      </c>
      <c r="N1926">
        <v>33</v>
      </c>
      <c r="O1926" t="b">
        <v>1</v>
      </c>
      <c r="P1926" s="8" t="s">
        <v>8277</v>
      </c>
      <c r="Q1926" s="13" t="str">
        <f t="shared" si="216"/>
        <v>music</v>
      </c>
      <c r="R1926" s="13" t="str">
        <f t="shared" si="217"/>
        <v>indie rock</v>
      </c>
      <c r="S1926" s="6">
        <f t="shared" si="212"/>
        <v>0.87412587412587417</v>
      </c>
      <c r="T1926" s="10">
        <f t="shared" si="213"/>
        <v>104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1">
        <f t="shared" si="210"/>
        <v>41557.791666666664</v>
      </c>
      <c r="L1927" s="11">
        <f t="shared" si="211"/>
        <v>41535.693148148144</v>
      </c>
      <c r="M1927" t="b">
        <v>0</v>
      </c>
      <c r="N1927">
        <v>52</v>
      </c>
      <c r="O1927" t="b">
        <v>1</v>
      </c>
      <c r="P1927" s="8" t="s">
        <v>8277</v>
      </c>
      <c r="Q1927" s="13" t="str">
        <f t="shared" si="216"/>
        <v>music</v>
      </c>
      <c r="R1927" s="13" t="str">
        <f t="shared" si="217"/>
        <v>indie rock</v>
      </c>
      <c r="S1927" s="6">
        <f t="shared" si="212"/>
        <v>0.90634441087613293</v>
      </c>
      <c r="T1927" s="10">
        <f t="shared" si="213"/>
        <v>31.826923076923077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1">
        <f t="shared" si="210"/>
        <v>40483.80972222222</v>
      </c>
      <c r="L1928" s="11">
        <f t="shared" si="211"/>
        <v>40456.746018518512</v>
      </c>
      <c r="M1928" t="b">
        <v>0</v>
      </c>
      <c r="N1928">
        <v>107</v>
      </c>
      <c r="O1928" t="b">
        <v>1</v>
      </c>
      <c r="P1928" s="8" t="s">
        <v>8277</v>
      </c>
      <c r="Q1928" s="13" t="str">
        <f t="shared" si="216"/>
        <v>music</v>
      </c>
      <c r="R1928" s="13" t="str">
        <f t="shared" si="217"/>
        <v>indie rock</v>
      </c>
      <c r="S1928" s="6">
        <f t="shared" si="212"/>
        <v>0.51182486035711727</v>
      </c>
      <c r="T1928" s="10">
        <f t="shared" si="213"/>
        <v>27.3896261682243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1">
        <f t="shared" si="210"/>
        <v>40975.999305555553</v>
      </c>
      <c r="L1929" s="11">
        <f t="shared" si="211"/>
        <v>40960.653229166666</v>
      </c>
      <c r="M1929" t="b">
        <v>0</v>
      </c>
      <c r="N1929">
        <v>11</v>
      </c>
      <c r="O1929" t="b">
        <v>1</v>
      </c>
      <c r="P1929" s="8" t="s">
        <v>8277</v>
      </c>
      <c r="Q1929" s="13" t="str">
        <f t="shared" si="216"/>
        <v>music</v>
      </c>
      <c r="R1929" s="13" t="str">
        <f t="shared" si="217"/>
        <v>indie rock</v>
      </c>
      <c r="S1929" s="6">
        <f t="shared" si="212"/>
        <v>0.967741935483871</v>
      </c>
      <c r="T1929" s="10">
        <f t="shared" si="213"/>
        <v>56.363636363636367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1">
        <f t="shared" ref="K1930:K1993" si="218">(I1930/86400)+25569+(-5/24)</f>
        <v>41401.439745370364</v>
      </c>
      <c r="L1930" s="11">
        <f t="shared" ref="L1930:L1993" si="219">(J1930/86400)+25569+(-5/24)</f>
        <v>41371.439745370364</v>
      </c>
      <c r="M1930" t="b">
        <v>0</v>
      </c>
      <c r="N1930">
        <v>34</v>
      </c>
      <c r="O1930" t="b">
        <v>1</v>
      </c>
      <c r="P1930" s="8" t="s">
        <v>8277</v>
      </c>
      <c r="Q1930" s="13" t="str">
        <f t="shared" si="216"/>
        <v>music</v>
      </c>
      <c r="R1930" s="13" t="str">
        <f t="shared" si="217"/>
        <v>indie rock</v>
      </c>
      <c r="S1930" s="6">
        <f t="shared" ref="S1930:S1993" si="220">IFERROR(D1930/E1930,"N/A")</f>
        <v>0.96958174904942962</v>
      </c>
      <c r="T1930" s="10">
        <f t="shared" ref="T1930:T1993" si="221">IFERROR(E1930/N1930,"N/A")</f>
        <v>77.352941176470594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1">
        <f t="shared" si="218"/>
        <v>40728.813263888886</v>
      </c>
      <c r="L1931" s="11">
        <f t="shared" si="219"/>
        <v>40686.813263888886</v>
      </c>
      <c r="M1931" t="b">
        <v>0</v>
      </c>
      <c r="N1931">
        <v>75</v>
      </c>
      <c r="O1931" t="b">
        <v>1</v>
      </c>
      <c r="P1931" s="8" t="s">
        <v>8277</v>
      </c>
      <c r="Q1931" s="13" t="str">
        <f t="shared" si="216"/>
        <v>music</v>
      </c>
      <c r="R1931" s="13" t="str">
        <f t="shared" si="217"/>
        <v>indie rock</v>
      </c>
      <c r="S1931" s="6">
        <f t="shared" si="220"/>
        <v>0.99688473520249221</v>
      </c>
      <c r="T1931" s="10">
        <f t="shared" si="221"/>
        <v>42.8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1">
        <f t="shared" si="218"/>
        <v>41462.350486111107</v>
      </c>
      <c r="L1932" s="11">
        <f t="shared" si="219"/>
        <v>41402.350486111107</v>
      </c>
      <c r="M1932" t="b">
        <v>0</v>
      </c>
      <c r="N1932">
        <v>26</v>
      </c>
      <c r="O1932" t="b">
        <v>1</v>
      </c>
      <c r="P1932" s="8" t="s">
        <v>8277</v>
      </c>
      <c r="Q1932" s="13" t="str">
        <f t="shared" si="216"/>
        <v>music</v>
      </c>
      <c r="R1932" s="13" t="str">
        <f t="shared" si="217"/>
        <v>indie rock</v>
      </c>
      <c r="S1932" s="6">
        <f t="shared" si="220"/>
        <v>0.78740157480314965</v>
      </c>
      <c r="T1932" s="10">
        <f t="shared" si="221"/>
        <v>48.846153846153847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1">
        <f t="shared" si="218"/>
        <v>41050.9375</v>
      </c>
      <c r="L1933" s="11">
        <f t="shared" si="219"/>
        <v>41037.684131944443</v>
      </c>
      <c r="M1933" t="b">
        <v>0</v>
      </c>
      <c r="N1933">
        <v>50</v>
      </c>
      <c r="O1933" t="b">
        <v>1</v>
      </c>
      <c r="P1933" s="8" t="s">
        <v>8277</v>
      </c>
      <c r="Q1933" s="13" t="str">
        <f t="shared" si="216"/>
        <v>music</v>
      </c>
      <c r="R1933" s="13" t="str">
        <f t="shared" si="217"/>
        <v>indie rock</v>
      </c>
      <c r="S1933" s="6">
        <f t="shared" si="220"/>
        <v>0.8291805208912032</v>
      </c>
      <c r="T1933" s="10">
        <f t="shared" si="221"/>
        <v>48.240400000000001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1">
        <f t="shared" si="218"/>
        <v>40932.601539351854</v>
      </c>
      <c r="L1934" s="11">
        <f t="shared" si="219"/>
        <v>40911.601539351854</v>
      </c>
      <c r="M1934" t="b">
        <v>0</v>
      </c>
      <c r="N1934">
        <v>80</v>
      </c>
      <c r="O1934" t="b">
        <v>1</v>
      </c>
      <c r="P1934" s="8" t="s">
        <v>8277</v>
      </c>
      <c r="Q1934" s="13" t="str">
        <f t="shared" si="216"/>
        <v>music</v>
      </c>
      <c r="R1934" s="13" t="str">
        <f t="shared" si="217"/>
        <v>indie rock</v>
      </c>
      <c r="S1934" s="6">
        <f t="shared" si="220"/>
        <v>0.93466263129784588</v>
      </c>
      <c r="T1934" s="10">
        <f t="shared" si="221"/>
        <v>70.212500000000006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1">
        <f t="shared" si="218"/>
        <v>41908.922534722216</v>
      </c>
      <c r="L1935" s="11">
        <f t="shared" si="219"/>
        <v>41878.922534722216</v>
      </c>
      <c r="M1935" t="b">
        <v>0</v>
      </c>
      <c r="N1935">
        <v>110</v>
      </c>
      <c r="O1935" t="b">
        <v>1</v>
      </c>
      <c r="P1935" s="8" t="s">
        <v>8277</v>
      </c>
      <c r="Q1935" s="13" t="str">
        <f t="shared" si="216"/>
        <v>music</v>
      </c>
      <c r="R1935" s="13" t="str">
        <f t="shared" si="217"/>
        <v>indie rock</v>
      </c>
      <c r="S1935" s="6">
        <f t="shared" si="220"/>
        <v>0.57993427411560028</v>
      </c>
      <c r="T1935" s="10">
        <f t="shared" si="221"/>
        <v>94.054545454545448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1">
        <f t="shared" si="218"/>
        <v>40902</v>
      </c>
      <c r="L1936" s="11">
        <f t="shared" si="219"/>
        <v>40865.658807870372</v>
      </c>
      <c r="M1936" t="b">
        <v>0</v>
      </c>
      <c r="N1936">
        <v>77</v>
      </c>
      <c r="O1936" t="b">
        <v>1</v>
      </c>
      <c r="P1936" s="8" t="s">
        <v>8277</v>
      </c>
      <c r="Q1936" s="13" t="str">
        <f t="shared" si="216"/>
        <v>music</v>
      </c>
      <c r="R1936" s="13" t="str">
        <f t="shared" si="217"/>
        <v>indie rock</v>
      </c>
      <c r="S1936" s="6">
        <f t="shared" si="220"/>
        <v>0.80893059375505583</v>
      </c>
      <c r="T1936" s="10">
        <f t="shared" si="221"/>
        <v>80.272727272727266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1">
        <f t="shared" si="218"/>
        <v>41810.999305555553</v>
      </c>
      <c r="L1937" s="11">
        <f t="shared" si="219"/>
        <v>41773.724201388883</v>
      </c>
      <c r="M1937" t="b">
        <v>0</v>
      </c>
      <c r="N1937">
        <v>50</v>
      </c>
      <c r="O1937" t="b">
        <v>1</v>
      </c>
      <c r="P1937" s="8" t="s">
        <v>8277</v>
      </c>
      <c r="Q1937" s="13" t="str">
        <f t="shared" si="216"/>
        <v>music</v>
      </c>
      <c r="R1937" s="13" t="str">
        <f t="shared" si="217"/>
        <v>indie rock</v>
      </c>
      <c r="S1937" s="6">
        <f t="shared" si="220"/>
        <v>0.92250922509225097</v>
      </c>
      <c r="T1937" s="10">
        <f t="shared" si="221"/>
        <v>54.2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1">
        <f t="shared" si="218"/>
        <v>40883.040972222218</v>
      </c>
      <c r="L1938" s="11">
        <f t="shared" si="219"/>
        <v>40852.68136574074</v>
      </c>
      <c r="M1938" t="b">
        <v>0</v>
      </c>
      <c r="N1938">
        <v>145</v>
      </c>
      <c r="O1938" t="b">
        <v>1</v>
      </c>
      <c r="P1938" s="8" t="s">
        <v>8277</v>
      </c>
      <c r="Q1938" s="13" t="str">
        <f t="shared" si="216"/>
        <v>music</v>
      </c>
      <c r="R1938" s="13" t="str">
        <f t="shared" si="217"/>
        <v>indie rock</v>
      </c>
      <c r="S1938" s="6">
        <f t="shared" si="220"/>
        <v>0.85822078244560884</v>
      </c>
      <c r="T1938" s="10">
        <f t="shared" si="221"/>
        <v>60.26903448275862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1">
        <f t="shared" si="218"/>
        <v>41074.957638888889</v>
      </c>
      <c r="L1939" s="11">
        <f t="shared" si="219"/>
        <v>41058.91065972222</v>
      </c>
      <c r="M1939" t="b">
        <v>0</v>
      </c>
      <c r="N1939">
        <v>29</v>
      </c>
      <c r="O1939" t="b">
        <v>1</v>
      </c>
      <c r="P1939" s="8" t="s">
        <v>8277</v>
      </c>
      <c r="Q1939" s="13" t="str">
        <f t="shared" si="216"/>
        <v>music</v>
      </c>
      <c r="R1939" s="13" t="str">
        <f t="shared" si="217"/>
        <v>indie rock</v>
      </c>
      <c r="S1939" s="6">
        <f t="shared" si="220"/>
        <v>0.53405965446340353</v>
      </c>
      <c r="T1939" s="10">
        <f t="shared" si="221"/>
        <v>38.740344827586206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1">
        <f t="shared" si="218"/>
        <v>41457</v>
      </c>
      <c r="L1940" s="11">
        <f t="shared" si="219"/>
        <v>41426.05128472222</v>
      </c>
      <c r="M1940" t="b">
        <v>0</v>
      </c>
      <c r="N1940">
        <v>114</v>
      </c>
      <c r="O1940" t="b">
        <v>1</v>
      </c>
      <c r="P1940" s="8" t="s">
        <v>8277</v>
      </c>
      <c r="Q1940" s="13" t="str">
        <f t="shared" si="216"/>
        <v>music</v>
      </c>
      <c r="R1940" s="13" t="str">
        <f t="shared" si="217"/>
        <v>indie rock</v>
      </c>
      <c r="S1940" s="6">
        <f t="shared" si="220"/>
        <v>0.86256469235192634</v>
      </c>
      <c r="T1940" s="10">
        <f t="shared" si="221"/>
        <v>152.54385964912279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1">
        <f t="shared" si="218"/>
        <v>41343.735046296293</v>
      </c>
      <c r="L1941" s="11">
        <f t="shared" si="219"/>
        <v>41313.776712962957</v>
      </c>
      <c r="M1941" t="b">
        <v>0</v>
      </c>
      <c r="N1941">
        <v>96</v>
      </c>
      <c r="O1941" t="b">
        <v>1</v>
      </c>
      <c r="P1941" s="8" t="s">
        <v>8277</v>
      </c>
      <c r="Q1941" s="13" t="str">
        <f t="shared" si="216"/>
        <v>music</v>
      </c>
      <c r="R1941" s="13" t="str">
        <f t="shared" si="217"/>
        <v>indie rock</v>
      </c>
      <c r="S1941" s="6">
        <f t="shared" si="220"/>
        <v>0.90334236675700086</v>
      </c>
      <c r="T1941" s="10">
        <f t="shared" si="221"/>
        <v>115.3125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1">
        <f t="shared" si="218"/>
        <v>40708.957638888889</v>
      </c>
      <c r="L1942" s="11">
        <f t="shared" si="219"/>
        <v>40670.298993055556</v>
      </c>
      <c r="M1942" t="b">
        <v>0</v>
      </c>
      <c r="N1942">
        <v>31</v>
      </c>
      <c r="O1942" t="b">
        <v>1</v>
      </c>
      <c r="P1942" s="8" t="s">
        <v>8277</v>
      </c>
      <c r="Q1942" s="13" t="str">
        <f t="shared" si="216"/>
        <v>music</v>
      </c>
      <c r="R1942" s="13" t="str">
        <f t="shared" si="217"/>
        <v>indie rock</v>
      </c>
      <c r="S1942" s="6">
        <f t="shared" si="220"/>
        <v>0.58505850585058505</v>
      </c>
      <c r="T1942" s="10">
        <f t="shared" si="221"/>
        <v>35.838709677419352</v>
      </c>
    </row>
    <row r="1943" spans="1:20" ht="43.2" x14ac:dyDescent="0.3">
      <c r="A1943">
        <v>1404</v>
      </c>
      <c r="B1943" s="3" t="s">
        <v>1405</v>
      </c>
      <c r="C1943" s="3" t="s">
        <v>5514</v>
      </c>
      <c r="D1943">
        <v>14500</v>
      </c>
      <c r="E1943">
        <v>241</v>
      </c>
      <c r="F1943" t="s">
        <v>8221</v>
      </c>
      <c r="G1943" t="s">
        <v>8225</v>
      </c>
      <c r="H1943" t="s">
        <v>8247</v>
      </c>
      <c r="I1943">
        <v>1424607285</v>
      </c>
      <c r="J1943">
        <v>1422447285</v>
      </c>
      <c r="K1943" s="11">
        <f t="shared" si="218"/>
        <v>42057.30190972222</v>
      </c>
      <c r="L1943" s="11">
        <f t="shared" si="219"/>
        <v>42032.30190972222</v>
      </c>
      <c r="M1943" t="b">
        <v>1</v>
      </c>
      <c r="N1943">
        <v>5</v>
      </c>
      <c r="O1943" t="b">
        <v>0</v>
      </c>
      <c r="P1943" s="8" t="s">
        <v>8285</v>
      </c>
      <c r="Q1943" s="13" t="str">
        <f t="shared" si="216"/>
        <v>publishing</v>
      </c>
      <c r="R1943" s="13" t="str">
        <f>RIGHT(P1943,12)</f>
        <v>translations</v>
      </c>
      <c r="S1943" s="6">
        <f t="shared" si="220"/>
        <v>60.165975103734439</v>
      </c>
      <c r="T1943" s="10">
        <f t="shared" si="221"/>
        <v>48.2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1">
        <f t="shared" si="218"/>
        <v>40728.619675925926</v>
      </c>
      <c r="L1944" s="11">
        <f t="shared" si="219"/>
        <v>40638.619675925926</v>
      </c>
      <c r="M1944" t="b">
        <v>1</v>
      </c>
      <c r="N1944">
        <v>95</v>
      </c>
      <c r="O1944" t="b">
        <v>1</v>
      </c>
      <c r="P1944" s="8" t="s">
        <v>8293</v>
      </c>
      <c r="Q1944" s="13" t="str">
        <f t="shared" si="216"/>
        <v>technology</v>
      </c>
      <c r="R1944" s="13" t="str">
        <f t="shared" ref="R1944:R1982" si="222">RIGHT(P1944,8)</f>
        <v>hardware</v>
      </c>
      <c r="S1944" s="6">
        <f t="shared" si="220"/>
        <v>0.72233284615995819</v>
      </c>
      <c r="T1944" s="10">
        <f t="shared" si="221"/>
        <v>87.436000000000007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1">
        <f t="shared" si="218"/>
        <v>42593.061527777776</v>
      </c>
      <c r="L1945" s="11">
        <f t="shared" si="219"/>
        <v>42548.061527777776</v>
      </c>
      <c r="M1945" t="b">
        <v>1</v>
      </c>
      <c r="N1945">
        <v>2478</v>
      </c>
      <c r="O1945" t="b">
        <v>1</v>
      </c>
      <c r="P1945" s="8" t="s">
        <v>8293</v>
      </c>
      <c r="Q1945" s="13" t="str">
        <f t="shared" si="216"/>
        <v>technology</v>
      </c>
      <c r="R1945" s="13" t="str">
        <f t="shared" si="222"/>
        <v>hardware</v>
      </c>
      <c r="S1945" s="6">
        <f t="shared" si="220"/>
        <v>5.8642427796510778E-2</v>
      </c>
      <c r="T1945" s="10">
        <f t="shared" si="221"/>
        <v>68.815577078288939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1">
        <f t="shared" si="218"/>
        <v>41760.376041666663</v>
      </c>
      <c r="L1946" s="11">
        <f t="shared" si="219"/>
        <v>41730.376041666663</v>
      </c>
      <c r="M1946" t="b">
        <v>1</v>
      </c>
      <c r="N1946">
        <v>1789</v>
      </c>
      <c r="O1946" t="b">
        <v>1</v>
      </c>
      <c r="P1946" s="8" t="s">
        <v>8293</v>
      </c>
      <c r="Q1946" s="13" t="str">
        <f t="shared" si="216"/>
        <v>technology</v>
      </c>
      <c r="R1946" s="13" t="str">
        <f t="shared" si="222"/>
        <v>hardware</v>
      </c>
      <c r="S1946" s="6">
        <f t="shared" si="220"/>
        <v>0.12689461592489362</v>
      </c>
      <c r="T1946" s="10">
        <f t="shared" si="221"/>
        <v>176.200223588597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1">
        <f t="shared" si="218"/>
        <v>42197.043495370366</v>
      </c>
      <c r="L1947" s="11">
        <f t="shared" si="219"/>
        <v>42157.043495370366</v>
      </c>
      <c r="M1947" t="b">
        <v>1</v>
      </c>
      <c r="N1947">
        <v>680</v>
      </c>
      <c r="O1947" t="b">
        <v>1</v>
      </c>
      <c r="P1947" s="8" t="s">
        <v>8293</v>
      </c>
      <c r="Q1947" s="13" t="str">
        <f t="shared" si="216"/>
        <v>technology</v>
      </c>
      <c r="R1947" s="13" t="str">
        <f t="shared" si="222"/>
        <v>hardware</v>
      </c>
      <c r="S1947" s="6">
        <f t="shared" si="220"/>
        <v>0.28734145934980376</v>
      </c>
      <c r="T1947" s="10">
        <f t="shared" si="221"/>
        <v>511.79117647058825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1">
        <f t="shared" si="218"/>
        <v>41748.900011574071</v>
      </c>
      <c r="L1948" s="11">
        <f t="shared" si="219"/>
        <v>41688.941678240742</v>
      </c>
      <c r="M1948" t="b">
        <v>1</v>
      </c>
      <c r="N1948">
        <v>70</v>
      </c>
      <c r="O1948" t="b">
        <v>1</v>
      </c>
      <c r="P1948" s="8" t="s">
        <v>8293</v>
      </c>
      <c r="Q1948" s="13" t="str">
        <f t="shared" si="216"/>
        <v>technology</v>
      </c>
      <c r="R1948" s="13" t="str">
        <f t="shared" si="222"/>
        <v>hardware</v>
      </c>
      <c r="S1948" s="6">
        <f t="shared" si="220"/>
        <v>0.66779449737334162</v>
      </c>
      <c r="T1948" s="10">
        <f t="shared" si="221"/>
        <v>160.44285714285715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1">
        <f t="shared" si="218"/>
        <v>40140.040972222218</v>
      </c>
      <c r="L1949" s="11">
        <f t="shared" si="219"/>
        <v>40102.709722222222</v>
      </c>
      <c r="M1949" t="b">
        <v>1</v>
      </c>
      <c r="N1949">
        <v>23</v>
      </c>
      <c r="O1949" t="b">
        <v>1</v>
      </c>
      <c r="P1949" s="8" t="s">
        <v>8293</v>
      </c>
      <c r="Q1949" s="13" t="str">
        <f t="shared" si="216"/>
        <v>technology</v>
      </c>
      <c r="R1949" s="13" t="str">
        <f t="shared" si="222"/>
        <v>hardware</v>
      </c>
      <c r="S1949" s="6">
        <f t="shared" si="220"/>
        <v>0.99370241097047451</v>
      </c>
      <c r="T1949" s="10">
        <f t="shared" si="221"/>
        <v>35.003043478260871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1">
        <f t="shared" si="218"/>
        <v>42527.501388888886</v>
      </c>
      <c r="L1950" s="11">
        <f t="shared" si="219"/>
        <v>42473.395937499998</v>
      </c>
      <c r="M1950" t="b">
        <v>1</v>
      </c>
      <c r="N1950">
        <v>4245</v>
      </c>
      <c r="O1950" t="b">
        <v>1</v>
      </c>
      <c r="P1950" s="8" t="s">
        <v>8293</v>
      </c>
      <c r="Q1950" s="13" t="str">
        <f t="shared" si="216"/>
        <v>technology</v>
      </c>
      <c r="R1950" s="13" t="str">
        <f t="shared" si="222"/>
        <v>hardware</v>
      </c>
      <c r="S1950" s="6">
        <f t="shared" si="220"/>
        <v>0.12496703994321498</v>
      </c>
      <c r="T1950" s="10">
        <f t="shared" si="221"/>
        <v>188.50671378091872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1">
        <f t="shared" si="218"/>
        <v>41830.21471064815</v>
      </c>
      <c r="L1951" s="11">
        <f t="shared" si="219"/>
        <v>41800.21471064815</v>
      </c>
      <c r="M1951" t="b">
        <v>1</v>
      </c>
      <c r="N1951">
        <v>943</v>
      </c>
      <c r="O1951" t="b">
        <v>1</v>
      </c>
      <c r="P1951" s="8" t="s">
        <v>8293</v>
      </c>
      <c r="Q1951" s="13" t="str">
        <f t="shared" si="216"/>
        <v>technology</v>
      </c>
      <c r="R1951" s="13" t="str">
        <f t="shared" si="222"/>
        <v>hardware</v>
      </c>
      <c r="S1951" s="6">
        <f t="shared" si="220"/>
        <v>0.9433730870752226</v>
      </c>
      <c r="T1951" s="10">
        <f t="shared" si="221"/>
        <v>56.204984093319197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1">
        <f t="shared" si="218"/>
        <v>40654.973067129627</v>
      </c>
      <c r="L1952" s="11">
        <f t="shared" si="219"/>
        <v>40623.973067129627</v>
      </c>
      <c r="M1952" t="b">
        <v>1</v>
      </c>
      <c r="N1952">
        <v>1876</v>
      </c>
      <c r="O1952" t="b">
        <v>1</v>
      </c>
      <c r="P1952" s="8" t="s">
        <v>8293</v>
      </c>
      <c r="Q1952" s="13" t="str">
        <f t="shared" si="216"/>
        <v>technology</v>
      </c>
      <c r="R1952" s="13" t="str">
        <f t="shared" si="222"/>
        <v>hardware</v>
      </c>
      <c r="S1952" s="6">
        <f t="shared" si="220"/>
        <v>0.49870668732420587</v>
      </c>
      <c r="T1952" s="10">
        <f t="shared" si="221"/>
        <v>51.3054157782516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1">
        <f t="shared" si="218"/>
        <v>42681.253900462958</v>
      </c>
      <c r="L1953" s="11">
        <f t="shared" si="219"/>
        <v>42651.212233796294</v>
      </c>
      <c r="M1953" t="b">
        <v>1</v>
      </c>
      <c r="N1953">
        <v>834</v>
      </c>
      <c r="O1953" t="b">
        <v>1</v>
      </c>
      <c r="P1953" s="8" t="s">
        <v>8293</v>
      </c>
      <c r="Q1953" s="13" t="str">
        <f t="shared" si="216"/>
        <v>technology</v>
      </c>
      <c r="R1953" s="13" t="str">
        <f t="shared" si="222"/>
        <v>hardware</v>
      </c>
      <c r="S1953" s="6">
        <f t="shared" si="220"/>
        <v>0.47071228182485736</v>
      </c>
      <c r="T1953" s="10">
        <f t="shared" si="221"/>
        <v>127.36450839328538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1">
        <f t="shared" si="218"/>
        <v>41563.398321759254</v>
      </c>
      <c r="L1954" s="11">
        <f t="shared" si="219"/>
        <v>41526.398321759254</v>
      </c>
      <c r="M1954" t="b">
        <v>1</v>
      </c>
      <c r="N1954">
        <v>682</v>
      </c>
      <c r="O1954" t="b">
        <v>1</v>
      </c>
      <c r="P1954" s="8" t="s">
        <v>8293</v>
      </c>
      <c r="Q1954" s="13" t="str">
        <f t="shared" si="216"/>
        <v>technology</v>
      </c>
      <c r="R1954" s="13" t="str">
        <f t="shared" si="222"/>
        <v>hardware</v>
      </c>
      <c r="S1954" s="6">
        <f t="shared" si="220"/>
        <v>0.50384846656598337</v>
      </c>
      <c r="T1954" s="10">
        <f t="shared" si="221"/>
        <v>101.85532258064516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1">
        <f t="shared" si="218"/>
        <v>40969.916666666664</v>
      </c>
      <c r="L1955" s="11">
        <f t="shared" si="219"/>
        <v>40940.991493055553</v>
      </c>
      <c r="M1955" t="b">
        <v>1</v>
      </c>
      <c r="N1955">
        <v>147</v>
      </c>
      <c r="O1955" t="b">
        <v>1</v>
      </c>
      <c r="P1955" s="8" t="s">
        <v>8293</v>
      </c>
      <c r="Q1955" s="13" t="str">
        <f t="shared" si="216"/>
        <v>technology</v>
      </c>
      <c r="R1955" s="13" t="str">
        <f t="shared" si="222"/>
        <v>hardware</v>
      </c>
      <c r="S1955" s="6">
        <f t="shared" si="220"/>
        <v>0.44258232031157796</v>
      </c>
      <c r="T1955" s="10">
        <f t="shared" si="221"/>
        <v>230.55782312925169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1">
        <f t="shared" si="218"/>
        <v>42440.999999999993</v>
      </c>
      <c r="L1956" s="11">
        <f t="shared" si="219"/>
        <v>42394.372407407405</v>
      </c>
      <c r="M1956" t="b">
        <v>1</v>
      </c>
      <c r="N1956">
        <v>415</v>
      </c>
      <c r="O1956" t="b">
        <v>1</v>
      </c>
      <c r="P1956" s="8" t="s">
        <v>8293</v>
      </c>
      <c r="Q1956" s="13" t="str">
        <f t="shared" si="216"/>
        <v>technology</v>
      </c>
      <c r="R1956" s="13" t="str">
        <f t="shared" si="222"/>
        <v>hardware</v>
      </c>
      <c r="S1956" s="6">
        <f t="shared" si="220"/>
        <v>0.14307215987455432</v>
      </c>
      <c r="T1956" s="10">
        <f t="shared" si="221"/>
        <v>842.10602409638557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1">
        <f t="shared" si="218"/>
        <v>41052.583333333328</v>
      </c>
      <c r="L1957" s="11">
        <f t="shared" si="219"/>
        <v>41020.063437500001</v>
      </c>
      <c r="M1957" t="b">
        <v>1</v>
      </c>
      <c r="N1957">
        <v>290</v>
      </c>
      <c r="O1957" t="b">
        <v>1</v>
      </c>
      <c r="P1957" s="8" t="s">
        <v>8293</v>
      </c>
      <c r="Q1957" s="13" t="str">
        <f t="shared" si="216"/>
        <v>technology</v>
      </c>
      <c r="R1957" s="13" t="str">
        <f t="shared" si="222"/>
        <v>hardware</v>
      </c>
      <c r="S1957" s="6">
        <f t="shared" si="220"/>
        <v>0.25088104045385101</v>
      </c>
      <c r="T1957" s="10">
        <f t="shared" si="221"/>
        <v>577.27593103448271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1">
        <f t="shared" si="218"/>
        <v>42112.673668981479</v>
      </c>
      <c r="L1958" s="11">
        <f t="shared" si="219"/>
        <v>42067.71533564815</v>
      </c>
      <c r="M1958" t="b">
        <v>1</v>
      </c>
      <c r="N1958">
        <v>365</v>
      </c>
      <c r="O1958" t="b">
        <v>1</v>
      </c>
      <c r="P1958" s="8" t="s">
        <v>8293</v>
      </c>
      <c r="Q1958" s="13" t="str">
        <f t="shared" si="216"/>
        <v>technology</v>
      </c>
      <c r="R1958" s="13" t="str">
        <f t="shared" si="222"/>
        <v>hardware</v>
      </c>
      <c r="S1958" s="6">
        <f t="shared" si="220"/>
        <v>0.34009749461512301</v>
      </c>
      <c r="T1958" s="10">
        <f t="shared" si="221"/>
        <v>483.34246575342468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1">
        <f t="shared" si="218"/>
        <v>41208.890196759261</v>
      </c>
      <c r="L1959" s="11">
        <f t="shared" si="219"/>
        <v>41178.890196759261</v>
      </c>
      <c r="M1959" t="b">
        <v>1</v>
      </c>
      <c r="N1959">
        <v>660</v>
      </c>
      <c r="O1959" t="b">
        <v>1</v>
      </c>
      <c r="P1959" s="8" t="s">
        <v>8293</v>
      </c>
      <c r="Q1959" s="13" t="str">
        <f t="shared" si="216"/>
        <v>technology</v>
      </c>
      <c r="R1959" s="13" t="str">
        <f t="shared" si="222"/>
        <v>hardware</v>
      </c>
      <c r="S1959" s="6">
        <f t="shared" si="220"/>
        <v>0.59699817378258635</v>
      </c>
      <c r="T1959" s="10">
        <f t="shared" si="221"/>
        <v>76.138500000000008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1">
        <f t="shared" si="218"/>
        <v>41356.737974537034</v>
      </c>
      <c r="L1960" s="11">
        <f t="shared" si="219"/>
        <v>41326.779641203699</v>
      </c>
      <c r="M1960" t="b">
        <v>1</v>
      </c>
      <c r="N1960">
        <v>1356</v>
      </c>
      <c r="O1960" t="b">
        <v>1</v>
      </c>
      <c r="P1960" s="8" t="s">
        <v>8293</v>
      </c>
      <c r="Q1960" s="13" t="str">
        <f t="shared" si="216"/>
        <v>technology</v>
      </c>
      <c r="R1960" s="13" t="str">
        <f t="shared" si="222"/>
        <v>hardware</v>
      </c>
      <c r="S1960" s="6">
        <f t="shared" si="220"/>
        <v>6.9658658640927726E-2</v>
      </c>
      <c r="T1960" s="10">
        <f t="shared" si="221"/>
        <v>74.107684365781708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1">
        <f t="shared" si="218"/>
        <v>41912.791666666664</v>
      </c>
      <c r="L1961" s="11">
        <f t="shared" si="219"/>
        <v>41871.637268518512</v>
      </c>
      <c r="M1961" t="b">
        <v>1</v>
      </c>
      <c r="N1961">
        <v>424</v>
      </c>
      <c r="O1961" t="b">
        <v>1</v>
      </c>
      <c r="P1961" s="8" t="s">
        <v>8293</v>
      </c>
      <c r="Q1961" s="13" t="str">
        <f t="shared" si="216"/>
        <v>technology</v>
      </c>
      <c r="R1961" s="13" t="str">
        <f t="shared" si="222"/>
        <v>hardware</v>
      </c>
      <c r="S1961" s="6">
        <f t="shared" si="220"/>
        <v>0.63802202962463883</v>
      </c>
      <c r="T1961" s="10">
        <f t="shared" si="221"/>
        <v>36.965660377358489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1">
        <f t="shared" si="218"/>
        <v>41994.154409722221</v>
      </c>
      <c r="L1962" s="11">
        <f t="shared" si="219"/>
        <v>41964.154409722221</v>
      </c>
      <c r="M1962" t="b">
        <v>1</v>
      </c>
      <c r="N1962">
        <v>33</v>
      </c>
      <c r="O1962" t="b">
        <v>1</v>
      </c>
      <c r="P1962" s="8" t="s">
        <v>8293</v>
      </c>
      <c r="Q1962" s="13" t="str">
        <f t="shared" si="216"/>
        <v>technology</v>
      </c>
      <c r="R1962" s="13" t="str">
        <f t="shared" si="222"/>
        <v>hardware</v>
      </c>
      <c r="S1962" s="6">
        <f t="shared" si="220"/>
        <v>0.84815586681529587</v>
      </c>
      <c r="T1962" s="10">
        <f t="shared" si="221"/>
        <v>2500.969696969697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1">
        <f t="shared" si="218"/>
        <v>41187.957638888889</v>
      </c>
      <c r="L1963" s="11">
        <f t="shared" si="219"/>
        <v>41147.986307870371</v>
      </c>
      <c r="M1963" t="b">
        <v>1</v>
      </c>
      <c r="N1963">
        <v>1633</v>
      </c>
      <c r="O1963" t="b">
        <v>1</v>
      </c>
      <c r="P1963" s="8" t="s">
        <v>8293</v>
      </c>
      <c r="Q1963" s="13" t="str">
        <f t="shared" si="216"/>
        <v>technology</v>
      </c>
      <c r="R1963" s="13" t="str">
        <f t="shared" si="222"/>
        <v>hardware</v>
      </c>
      <c r="S1963" s="6">
        <f t="shared" si="220"/>
        <v>9.0466528650930564E-2</v>
      </c>
      <c r="T1963" s="10">
        <f t="shared" si="221"/>
        <v>67.690214329454989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1">
        <f t="shared" si="218"/>
        <v>41772.572175925925</v>
      </c>
      <c r="L1964" s="11">
        <f t="shared" si="219"/>
        <v>41742.572175925925</v>
      </c>
      <c r="M1964" t="b">
        <v>1</v>
      </c>
      <c r="N1964">
        <v>306</v>
      </c>
      <c r="O1964" t="b">
        <v>1</v>
      </c>
      <c r="P1964" s="8" t="s">
        <v>8293</v>
      </c>
      <c r="Q1964" s="13" t="str">
        <f t="shared" si="216"/>
        <v>technology</v>
      </c>
      <c r="R1964" s="13" t="str">
        <f t="shared" si="222"/>
        <v>hardware</v>
      </c>
      <c r="S1964" s="6">
        <f t="shared" si="220"/>
        <v>0.5183361409874303</v>
      </c>
      <c r="T1964" s="10">
        <f t="shared" si="221"/>
        <v>63.04738562091503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1">
        <f t="shared" si="218"/>
        <v>41898.221458333333</v>
      </c>
      <c r="L1965" s="11">
        <f t="shared" si="219"/>
        <v>41863.221458333333</v>
      </c>
      <c r="M1965" t="b">
        <v>1</v>
      </c>
      <c r="N1965">
        <v>205</v>
      </c>
      <c r="O1965" t="b">
        <v>1</v>
      </c>
      <c r="P1965" s="8" t="s">
        <v>8293</v>
      </c>
      <c r="Q1965" s="13" t="str">
        <f t="shared" si="216"/>
        <v>technology</v>
      </c>
      <c r="R1965" s="13" t="str">
        <f t="shared" si="222"/>
        <v>hardware</v>
      </c>
      <c r="S1965" s="6">
        <f t="shared" si="220"/>
        <v>0.78812012609922022</v>
      </c>
      <c r="T1965" s="10">
        <f t="shared" si="221"/>
        <v>117.6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1">
        <f t="shared" si="218"/>
        <v>42482.064490740733</v>
      </c>
      <c r="L1966" s="11">
        <f t="shared" si="219"/>
        <v>42452.064490740733</v>
      </c>
      <c r="M1966" t="b">
        <v>1</v>
      </c>
      <c r="N1966">
        <v>1281</v>
      </c>
      <c r="O1966" t="b">
        <v>1</v>
      </c>
      <c r="P1966" s="8" t="s">
        <v>8293</v>
      </c>
      <c r="Q1966" s="13" t="str">
        <f t="shared" si="216"/>
        <v>technology</v>
      </c>
      <c r="R1966" s="13" t="str">
        <f t="shared" si="222"/>
        <v>hardware</v>
      </c>
      <c r="S1966" s="6">
        <f t="shared" si="220"/>
        <v>0.38524141853145971</v>
      </c>
      <c r="T1966" s="10">
        <f t="shared" si="221"/>
        <v>180.75185011709601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1">
        <f t="shared" si="218"/>
        <v>40919.833333333328</v>
      </c>
      <c r="L1967" s="11">
        <f t="shared" si="219"/>
        <v>40897.880902777775</v>
      </c>
      <c r="M1967" t="b">
        <v>1</v>
      </c>
      <c r="N1967">
        <v>103</v>
      </c>
      <c r="O1967" t="b">
        <v>1</v>
      </c>
      <c r="P1967" s="8" t="s">
        <v>8293</v>
      </c>
      <c r="Q1967" s="13" t="str">
        <f t="shared" si="216"/>
        <v>technology</v>
      </c>
      <c r="R1967" s="13" t="str">
        <f t="shared" si="222"/>
        <v>hardware</v>
      </c>
      <c r="S1967" s="6">
        <f t="shared" si="220"/>
        <v>0.38127192313558028</v>
      </c>
      <c r="T1967" s="10">
        <f t="shared" si="221"/>
        <v>127.32038834951456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1">
        <f t="shared" si="218"/>
        <v>41865.332152777773</v>
      </c>
      <c r="L1968" s="11">
        <f t="shared" si="219"/>
        <v>41835.332152777773</v>
      </c>
      <c r="M1968" t="b">
        <v>1</v>
      </c>
      <c r="N1968">
        <v>1513</v>
      </c>
      <c r="O1968" t="b">
        <v>1</v>
      </c>
      <c r="P1968" s="8" t="s">
        <v>8293</v>
      </c>
      <c r="Q1968" s="13" t="str">
        <f t="shared" si="216"/>
        <v>technology</v>
      </c>
      <c r="R1968" s="13" t="str">
        <f t="shared" si="222"/>
        <v>hardware</v>
      </c>
      <c r="S1968" s="6">
        <f t="shared" si="220"/>
        <v>0.48369210308310667</v>
      </c>
      <c r="T1968" s="10">
        <f t="shared" si="221"/>
        <v>136.6444745538665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1">
        <f t="shared" si="218"/>
        <v>41760.455196759256</v>
      </c>
      <c r="L1969" s="11">
        <f t="shared" si="219"/>
        <v>41730.455196759256</v>
      </c>
      <c r="M1969" t="b">
        <v>1</v>
      </c>
      <c r="N1969">
        <v>405</v>
      </c>
      <c r="O1969" t="b">
        <v>1</v>
      </c>
      <c r="P1969" s="8" t="s">
        <v>8293</v>
      </c>
      <c r="Q1969" s="13" t="str">
        <f t="shared" si="216"/>
        <v>technology</v>
      </c>
      <c r="R1969" s="13" t="str">
        <f t="shared" si="222"/>
        <v>hardware</v>
      </c>
      <c r="S1969" s="6">
        <f t="shared" si="220"/>
        <v>0.27017534379812497</v>
      </c>
      <c r="T1969" s="10">
        <f t="shared" si="221"/>
        <v>182.78024691358024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1">
        <f t="shared" si="218"/>
        <v>42707.420312499999</v>
      </c>
      <c r="L1970" s="11">
        <f t="shared" si="219"/>
        <v>42676.378645833327</v>
      </c>
      <c r="M1970" t="b">
        <v>1</v>
      </c>
      <c r="N1970">
        <v>510</v>
      </c>
      <c r="O1970" t="b">
        <v>1</v>
      </c>
      <c r="P1970" s="8" t="s">
        <v>8293</v>
      </c>
      <c r="Q1970" s="13" t="str">
        <f t="shared" si="216"/>
        <v>technology</v>
      </c>
      <c r="R1970" s="13" t="str">
        <f t="shared" si="222"/>
        <v>hardware</v>
      </c>
      <c r="S1970" s="6">
        <f t="shared" si="220"/>
        <v>0.35091905701031001</v>
      </c>
      <c r="T1970" s="10">
        <f t="shared" si="221"/>
        <v>279.37843137254902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1">
        <f t="shared" si="218"/>
        <v>42587.584120370368</v>
      </c>
      <c r="L1971" s="11">
        <f t="shared" si="219"/>
        <v>42557.584120370368</v>
      </c>
      <c r="M1971" t="b">
        <v>1</v>
      </c>
      <c r="N1971">
        <v>1887</v>
      </c>
      <c r="O1971" t="b">
        <v>1</v>
      </c>
      <c r="P1971" s="8" t="s">
        <v>8293</v>
      </c>
      <c r="Q1971" s="13" t="str">
        <f t="shared" si="216"/>
        <v>technology</v>
      </c>
      <c r="R1971" s="13" t="str">
        <f t="shared" si="222"/>
        <v>hardware</v>
      </c>
      <c r="S1971" s="6">
        <f t="shared" si="220"/>
        <v>0.17268771154244664</v>
      </c>
      <c r="T1971" s="10">
        <f t="shared" si="221"/>
        <v>61.375728669846318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1">
        <f t="shared" si="218"/>
        <v>41383.943298611106</v>
      </c>
      <c r="L1972" s="11">
        <f t="shared" si="219"/>
        <v>41323.984965277778</v>
      </c>
      <c r="M1972" t="b">
        <v>1</v>
      </c>
      <c r="N1972">
        <v>701</v>
      </c>
      <c r="O1972" t="b">
        <v>1</v>
      </c>
      <c r="P1972" s="8" t="s">
        <v>8293</v>
      </c>
      <c r="Q1972" s="13" t="str">
        <f t="shared" si="216"/>
        <v>technology</v>
      </c>
      <c r="R1972" s="13" t="str">
        <f t="shared" si="222"/>
        <v>hardware</v>
      </c>
      <c r="S1972" s="6">
        <f t="shared" si="220"/>
        <v>8.8354833009365613E-2</v>
      </c>
      <c r="T1972" s="10">
        <f t="shared" si="221"/>
        <v>80.727532097004286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1">
        <f t="shared" si="218"/>
        <v>41592.958333333328</v>
      </c>
      <c r="L1973" s="11">
        <f t="shared" si="219"/>
        <v>41561.29237268518</v>
      </c>
      <c r="M1973" t="b">
        <v>1</v>
      </c>
      <c r="N1973">
        <v>3863</v>
      </c>
      <c r="O1973" t="b">
        <v>1</v>
      </c>
      <c r="P1973" s="8" t="s">
        <v>8293</v>
      </c>
      <c r="Q1973" s="13" t="str">
        <f t="shared" si="216"/>
        <v>technology</v>
      </c>
      <c r="R1973" s="13" t="str">
        <f t="shared" si="222"/>
        <v>hardware</v>
      </c>
      <c r="S1973" s="6">
        <f t="shared" si="220"/>
        <v>0.380188068962732</v>
      </c>
      <c r="T1973" s="10">
        <f t="shared" si="221"/>
        <v>272.35590732591254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1">
        <f t="shared" si="218"/>
        <v>41230.845416666663</v>
      </c>
      <c r="L1974" s="11">
        <f t="shared" si="219"/>
        <v>41200.803749999999</v>
      </c>
      <c r="M1974" t="b">
        <v>1</v>
      </c>
      <c r="N1974">
        <v>238</v>
      </c>
      <c r="O1974" t="b">
        <v>1</v>
      </c>
      <c r="P1974" s="8" t="s">
        <v>8293</v>
      </c>
      <c r="Q1974" s="13" t="str">
        <f t="shared" si="216"/>
        <v>technology</v>
      </c>
      <c r="R1974" s="13" t="str">
        <f t="shared" si="222"/>
        <v>hardware</v>
      </c>
      <c r="S1974" s="6">
        <f t="shared" si="220"/>
        <v>0.14826236508124777</v>
      </c>
      <c r="T1974" s="10">
        <f t="shared" si="221"/>
        <v>70.848739495798313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1">
        <f t="shared" si="218"/>
        <v>42588.083333333336</v>
      </c>
      <c r="L1975" s="11">
        <f t="shared" si="219"/>
        <v>42549.514629629623</v>
      </c>
      <c r="M1975" t="b">
        <v>1</v>
      </c>
      <c r="N1975">
        <v>2051</v>
      </c>
      <c r="O1975" t="b">
        <v>1</v>
      </c>
      <c r="P1975" s="8" t="s">
        <v>8293</v>
      </c>
      <c r="Q1975" s="13" t="str">
        <f t="shared" si="216"/>
        <v>technology</v>
      </c>
      <c r="R1975" s="13" t="str">
        <f t="shared" si="222"/>
        <v>hardware</v>
      </c>
      <c r="S1975" s="6">
        <f t="shared" si="220"/>
        <v>0.38936138067230952</v>
      </c>
      <c r="T1975" s="10">
        <f t="shared" si="221"/>
        <v>247.94003412969283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1">
        <f t="shared" si="218"/>
        <v>41505.125798611109</v>
      </c>
      <c r="L1976" s="11">
        <f t="shared" si="219"/>
        <v>41445.125798611109</v>
      </c>
      <c r="M1976" t="b">
        <v>1</v>
      </c>
      <c r="N1976">
        <v>402</v>
      </c>
      <c r="O1976" t="b">
        <v>1</v>
      </c>
      <c r="P1976" s="8" t="s">
        <v>8293</v>
      </c>
      <c r="Q1976" s="13" t="str">
        <f t="shared" si="216"/>
        <v>technology</v>
      </c>
      <c r="R1976" s="13" t="str">
        <f t="shared" si="222"/>
        <v>hardware</v>
      </c>
      <c r="S1976" s="6">
        <f t="shared" si="220"/>
        <v>0.26631442145855083</v>
      </c>
      <c r="T1976" s="10">
        <f t="shared" si="221"/>
        <v>186.81393034825871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1">
        <f t="shared" si="218"/>
        <v>41343.54688657407</v>
      </c>
      <c r="L1977" s="11">
        <f t="shared" si="219"/>
        <v>41313.54688657407</v>
      </c>
      <c r="M1977" t="b">
        <v>1</v>
      </c>
      <c r="N1977">
        <v>253</v>
      </c>
      <c r="O1977" t="b">
        <v>1</v>
      </c>
      <c r="P1977" s="8" t="s">
        <v>8293</v>
      </c>
      <c r="Q1977" s="13" t="str">
        <f t="shared" si="216"/>
        <v>technology</v>
      </c>
      <c r="R1977" s="13" t="str">
        <f t="shared" si="222"/>
        <v>hardware</v>
      </c>
      <c r="S1977" s="6">
        <f t="shared" si="220"/>
        <v>0.47913745675035807</v>
      </c>
      <c r="T1977" s="10">
        <f t="shared" si="221"/>
        <v>131.98948616600788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1">
        <f t="shared" si="218"/>
        <v>41468.691261574073</v>
      </c>
      <c r="L1978" s="11">
        <f t="shared" si="219"/>
        <v>41438.691261574073</v>
      </c>
      <c r="M1978" t="b">
        <v>1</v>
      </c>
      <c r="N1978">
        <v>473</v>
      </c>
      <c r="O1978" t="b">
        <v>1</v>
      </c>
      <c r="P1978" s="8" t="s">
        <v>8293</v>
      </c>
      <c r="Q1978" s="13" t="str">
        <f t="shared" si="216"/>
        <v>technology</v>
      </c>
      <c r="R1978" s="13" t="str">
        <f t="shared" si="222"/>
        <v>hardware</v>
      </c>
      <c r="S1978" s="6">
        <f t="shared" si="220"/>
        <v>0.28851702250432776</v>
      </c>
      <c r="T1978" s="10">
        <f t="shared" si="221"/>
        <v>29.310782241014799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1">
        <f t="shared" si="218"/>
        <v>42357.124305555553</v>
      </c>
      <c r="L1979" s="11">
        <f t="shared" si="219"/>
        <v>42311.008564814816</v>
      </c>
      <c r="M1979" t="b">
        <v>1</v>
      </c>
      <c r="N1979">
        <v>821</v>
      </c>
      <c r="O1979" t="b">
        <v>1</v>
      </c>
      <c r="P1979" s="8" t="s">
        <v>8293</v>
      </c>
      <c r="Q1979" s="13" t="str">
        <f t="shared" si="216"/>
        <v>technology</v>
      </c>
      <c r="R1979" s="13" t="str">
        <f t="shared" si="222"/>
        <v>hardware</v>
      </c>
      <c r="S1979" s="6">
        <f t="shared" si="220"/>
        <v>0.24855218353093231</v>
      </c>
      <c r="T1979" s="10">
        <f t="shared" si="221"/>
        <v>245.02436053593178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1">
        <f t="shared" si="218"/>
        <v>41072.083333333328</v>
      </c>
      <c r="L1980" s="11">
        <f t="shared" si="219"/>
        <v>41039.017268518517</v>
      </c>
      <c r="M1980" t="b">
        <v>1</v>
      </c>
      <c r="N1980">
        <v>388</v>
      </c>
      <c r="O1980" t="b">
        <v>1</v>
      </c>
      <c r="P1980" s="8" t="s">
        <v>8293</v>
      </c>
      <c r="Q1980" s="13" t="str">
        <f t="shared" si="216"/>
        <v>technology</v>
      </c>
      <c r="R1980" s="13" t="str">
        <f t="shared" si="222"/>
        <v>hardware</v>
      </c>
      <c r="S1980" s="6">
        <f t="shared" si="220"/>
        <v>9.7385668105708714E-2</v>
      </c>
      <c r="T1980" s="10">
        <f t="shared" si="221"/>
        <v>1323.2540463917526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1">
        <f t="shared" si="218"/>
        <v>42326.999305555553</v>
      </c>
      <c r="L1981" s="11">
        <f t="shared" si="219"/>
        <v>42290.25168981481</v>
      </c>
      <c r="M1981" t="b">
        <v>1</v>
      </c>
      <c r="N1981">
        <v>813</v>
      </c>
      <c r="O1981" t="b">
        <v>1</v>
      </c>
      <c r="P1981" s="8" t="s">
        <v>8293</v>
      </c>
      <c r="Q1981" s="13" t="str">
        <f t="shared" si="216"/>
        <v>technology</v>
      </c>
      <c r="R1981" s="13" t="str">
        <f t="shared" si="222"/>
        <v>hardware</v>
      </c>
      <c r="S1981" s="6">
        <f t="shared" si="220"/>
        <v>0.87031327056721053</v>
      </c>
      <c r="T1981" s="10">
        <f t="shared" si="221"/>
        <v>282.65966789667897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1">
        <f t="shared" si="218"/>
        <v>42463.292384259257</v>
      </c>
      <c r="L1982" s="11">
        <f t="shared" si="219"/>
        <v>42423.334050925921</v>
      </c>
      <c r="M1982" t="b">
        <v>1</v>
      </c>
      <c r="N1982">
        <v>1945</v>
      </c>
      <c r="O1982" t="b">
        <v>1</v>
      </c>
      <c r="P1982" s="8" t="s">
        <v>8293</v>
      </c>
      <c r="Q1982" s="13" t="str">
        <f t="shared" si="216"/>
        <v>technology</v>
      </c>
      <c r="R1982" s="13" t="str">
        <f t="shared" si="222"/>
        <v>hardware</v>
      </c>
      <c r="S1982" s="6">
        <f t="shared" si="220"/>
        <v>0.28182984906151504</v>
      </c>
      <c r="T1982" s="10">
        <f t="shared" si="221"/>
        <v>91.214401028277635</v>
      </c>
    </row>
    <row r="1983" spans="1:20" ht="43.2" x14ac:dyDescent="0.3">
      <c r="A1983">
        <v>1561</v>
      </c>
      <c r="B1983" s="3" t="s">
        <v>1562</v>
      </c>
      <c r="C1983" s="3" t="s">
        <v>5671</v>
      </c>
      <c r="D1983">
        <v>10000</v>
      </c>
      <c r="E1983">
        <v>67</v>
      </c>
      <c r="F1983" t="s">
        <v>8220</v>
      </c>
      <c r="G1983" t="s">
        <v>8224</v>
      </c>
      <c r="H1983" t="s">
        <v>8246</v>
      </c>
      <c r="I1983">
        <v>1383789603</v>
      </c>
      <c r="J1983">
        <v>1381194003</v>
      </c>
      <c r="K1983" s="11">
        <f t="shared" si="218"/>
        <v>41584.875034722216</v>
      </c>
      <c r="L1983" s="11">
        <f t="shared" si="219"/>
        <v>41554.833368055552</v>
      </c>
      <c r="M1983" t="b">
        <v>0</v>
      </c>
      <c r="N1983">
        <v>1</v>
      </c>
      <c r="O1983" t="b">
        <v>0</v>
      </c>
      <c r="P1983" s="8" t="s">
        <v>8288</v>
      </c>
      <c r="Q1983" s="13" t="str">
        <f t="shared" si="216"/>
        <v>publishing</v>
      </c>
      <c r="R1983" s="13" t="str">
        <f>RIGHT(P1983,9)</f>
        <v>art books</v>
      </c>
      <c r="S1983" s="6">
        <f t="shared" si="220"/>
        <v>149.25373134328359</v>
      </c>
      <c r="T1983" s="10">
        <f t="shared" si="221"/>
        <v>67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1">
        <f t="shared" si="218"/>
        <v>42708.419988425921</v>
      </c>
      <c r="L1984" s="11">
        <f t="shared" si="219"/>
        <v>42678.378321759257</v>
      </c>
      <c r="M1984" t="b">
        <v>0</v>
      </c>
      <c r="N1984">
        <v>0</v>
      </c>
      <c r="O1984" t="b">
        <v>0</v>
      </c>
      <c r="P1984" s="8" t="s">
        <v>8294</v>
      </c>
      <c r="Q1984" s="13" t="str">
        <f t="shared" si="216"/>
        <v>photography</v>
      </c>
      <c r="R1984" s="13" t="str">
        <f t="shared" ref="R1984:R2002" si="223">RIGHT(P1984,6)</f>
        <v>people</v>
      </c>
      <c r="S1984" s="6" t="str">
        <f t="shared" si="220"/>
        <v>N/A</v>
      </c>
      <c r="T1984" s="10" t="str">
        <f t="shared" si="221"/>
        <v>N/A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1">
        <f t="shared" si="218"/>
        <v>42615.083333333336</v>
      </c>
      <c r="L1985" s="11">
        <f t="shared" si="219"/>
        <v>42592.803449074076</v>
      </c>
      <c r="M1985" t="b">
        <v>0</v>
      </c>
      <c r="N1985">
        <v>16</v>
      </c>
      <c r="O1985" t="b">
        <v>0</v>
      </c>
      <c r="P1985" s="8" t="s">
        <v>8294</v>
      </c>
      <c r="Q1985" s="13" t="str">
        <f t="shared" si="216"/>
        <v>photography</v>
      </c>
      <c r="R1985" s="13" t="str">
        <f t="shared" si="223"/>
        <v>people</v>
      </c>
      <c r="S1985" s="6">
        <f t="shared" si="220"/>
        <v>23.255813953488371</v>
      </c>
      <c r="T1985" s="10">
        <f t="shared" si="221"/>
        <v>88.6875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1">
        <f t="shared" si="218"/>
        <v>41973.623622685183</v>
      </c>
      <c r="L1986" s="11">
        <f t="shared" si="219"/>
        <v>41913.581956018512</v>
      </c>
      <c r="M1986" t="b">
        <v>0</v>
      </c>
      <c r="N1986">
        <v>7</v>
      </c>
      <c r="O1986" t="b">
        <v>0</v>
      </c>
      <c r="P1986" s="8" t="s">
        <v>8294</v>
      </c>
      <c r="Q1986" s="13" t="str">
        <f t="shared" si="216"/>
        <v>photography</v>
      </c>
      <c r="R1986" s="13" t="str">
        <f t="shared" si="223"/>
        <v>people</v>
      </c>
      <c r="S1986" s="6">
        <f t="shared" si="220"/>
        <v>4.7288776796973515</v>
      </c>
      <c r="T1986" s="10">
        <f t="shared" si="221"/>
        <v>453.14285714285717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1">
        <f t="shared" si="218"/>
        <v>42584.749999999993</v>
      </c>
      <c r="L1987" s="11">
        <f t="shared" si="219"/>
        <v>42555.490405092591</v>
      </c>
      <c r="M1987" t="b">
        <v>0</v>
      </c>
      <c r="N1987">
        <v>4</v>
      </c>
      <c r="O1987" t="b">
        <v>0</v>
      </c>
      <c r="P1987" s="8" t="s">
        <v>8294</v>
      </c>
      <c r="Q1987" s="13" t="str">
        <f t="shared" ref="Q1987:Q2050" si="224">LEFT(P1987, SEARCH("/", P1987)-1)</f>
        <v>photography</v>
      </c>
      <c r="R1987" s="13" t="str">
        <f t="shared" si="223"/>
        <v>people</v>
      </c>
      <c r="S1987" s="6">
        <f t="shared" si="220"/>
        <v>31.372549019607842</v>
      </c>
      <c r="T1987" s="10">
        <f t="shared" si="221"/>
        <v>12.75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1">
        <f t="shared" si="218"/>
        <v>42443.183831018519</v>
      </c>
      <c r="L1988" s="11">
        <f t="shared" si="219"/>
        <v>42413.225497685184</v>
      </c>
      <c r="M1988" t="b">
        <v>0</v>
      </c>
      <c r="N1988">
        <v>1</v>
      </c>
      <c r="O1988" t="b">
        <v>0</v>
      </c>
      <c r="P1988" s="8" t="s">
        <v>8294</v>
      </c>
      <c r="Q1988" s="13" t="str">
        <f t="shared" si="224"/>
        <v>photography</v>
      </c>
      <c r="R1988" s="13" t="str">
        <f t="shared" si="223"/>
        <v>people</v>
      </c>
      <c r="S1988" s="6">
        <f t="shared" si="220"/>
        <v>2000</v>
      </c>
      <c r="T1988" s="10">
        <f t="shared" si="221"/>
        <v>1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1">
        <f t="shared" si="218"/>
        <v>42064.431435185186</v>
      </c>
      <c r="L1989" s="11">
        <f t="shared" si="219"/>
        <v>42034.431435185186</v>
      </c>
      <c r="M1989" t="b">
        <v>0</v>
      </c>
      <c r="N1989">
        <v>28</v>
      </c>
      <c r="O1989" t="b">
        <v>0</v>
      </c>
      <c r="P1989" s="8" t="s">
        <v>8294</v>
      </c>
      <c r="Q1989" s="13" t="str">
        <f t="shared" si="224"/>
        <v>photography</v>
      </c>
      <c r="R1989" s="13" t="str">
        <f t="shared" si="223"/>
        <v>people</v>
      </c>
      <c r="S1989" s="6">
        <f t="shared" si="220"/>
        <v>2.3544520547945207</v>
      </c>
      <c r="T1989" s="10">
        <f t="shared" si="221"/>
        <v>83.428571428571431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1">
        <f t="shared" si="218"/>
        <v>42236.554884259262</v>
      </c>
      <c r="L1990" s="11">
        <f t="shared" si="219"/>
        <v>42206.554884259262</v>
      </c>
      <c r="M1990" t="b">
        <v>0</v>
      </c>
      <c r="N1990">
        <v>1</v>
      </c>
      <c r="O1990" t="b">
        <v>0</v>
      </c>
      <c r="P1990" s="8" t="s">
        <v>8294</v>
      </c>
      <c r="Q1990" s="13" t="str">
        <f t="shared" si="224"/>
        <v>photography</v>
      </c>
      <c r="R1990" s="13" t="str">
        <f t="shared" si="223"/>
        <v>people</v>
      </c>
      <c r="S1990" s="6">
        <f t="shared" si="220"/>
        <v>240</v>
      </c>
      <c r="T1990" s="10">
        <f t="shared" si="221"/>
        <v>25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1">
        <f t="shared" si="218"/>
        <v>42715.472314814811</v>
      </c>
      <c r="L1991" s="11">
        <f t="shared" si="219"/>
        <v>42685.472314814811</v>
      </c>
      <c r="M1991" t="b">
        <v>0</v>
      </c>
      <c r="N1991">
        <v>1</v>
      </c>
      <c r="O1991" t="b">
        <v>0</v>
      </c>
      <c r="P1991" s="8" t="s">
        <v>8294</v>
      </c>
      <c r="Q1991" s="13" t="str">
        <f t="shared" si="224"/>
        <v>photography</v>
      </c>
      <c r="R1991" s="13" t="str">
        <f t="shared" si="223"/>
        <v>people</v>
      </c>
      <c r="S1991" s="6">
        <f t="shared" si="220"/>
        <v>100</v>
      </c>
      <c r="T1991" s="10">
        <f t="shared" si="221"/>
        <v>50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1">
        <f t="shared" si="218"/>
        <v>42412.987638888888</v>
      </c>
      <c r="L1992" s="11">
        <f t="shared" si="219"/>
        <v>42397.987638888888</v>
      </c>
      <c r="M1992" t="b">
        <v>0</v>
      </c>
      <c r="N1992">
        <v>5</v>
      </c>
      <c r="O1992" t="b">
        <v>0</v>
      </c>
      <c r="P1992" s="8" t="s">
        <v>8294</v>
      </c>
      <c r="Q1992" s="13" t="str">
        <f t="shared" si="224"/>
        <v>photography</v>
      </c>
      <c r="R1992" s="13" t="str">
        <f t="shared" si="223"/>
        <v>people</v>
      </c>
      <c r="S1992" s="6">
        <f t="shared" si="220"/>
        <v>5.8939096267190569</v>
      </c>
      <c r="T1992" s="10">
        <f t="shared" si="221"/>
        <v>101.8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1">
        <f t="shared" si="218"/>
        <v>42188.685023148144</v>
      </c>
      <c r="L1993" s="11">
        <f t="shared" si="219"/>
        <v>42167.685023148144</v>
      </c>
      <c r="M1993" t="b">
        <v>0</v>
      </c>
      <c r="N1993">
        <v>3</v>
      </c>
      <c r="O1993" t="b">
        <v>0</v>
      </c>
      <c r="P1993" s="8" t="s">
        <v>8294</v>
      </c>
      <c r="Q1993" s="13" t="str">
        <f t="shared" si="224"/>
        <v>photography</v>
      </c>
      <c r="R1993" s="13" t="str">
        <f t="shared" si="223"/>
        <v>people</v>
      </c>
      <c r="S1993" s="6">
        <f t="shared" si="220"/>
        <v>14.285714285714286</v>
      </c>
      <c r="T1993" s="10">
        <f t="shared" si="221"/>
        <v>46.666666666666664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1">
        <f t="shared" ref="K1994:K2057" si="225">(I1994/86400)+25569+(-5/24)</f>
        <v>42052.935081018521</v>
      </c>
      <c r="L1994" s="11">
        <f t="shared" ref="L1994:L2057" si="226">(J1994/86400)+25569+(-5/24)</f>
        <v>42022.935081018521</v>
      </c>
      <c r="M1994" t="b">
        <v>0</v>
      </c>
      <c r="N1994">
        <v>2</v>
      </c>
      <c r="O1994" t="b">
        <v>0</v>
      </c>
      <c r="P1994" s="8" t="s">
        <v>8294</v>
      </c>
      <c r="Q1994" s="13" t="str">
        <f t="shared" si="224"/>
        <v>photography</v>
      </c>
      <c r="R1994" s="13" t="str">
        <f t="shared" si="223"/>
        <v>people</v>
      </c>
      <c r="S1994" s="6">
        <f t="shared" ref="S1994:S2057" si="227">IFERROR(D1994/E1994,"N/A")</f>
        <v>750</v>
      </c>
      <c r="T1994" s="10">
        <f t="shared" ref="T1994:T2057" si="228">IFERROR(E1994/N1994,"N/A")</f>
        <v>1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1">
        <f t="shared" si="225"/>
        <v>42359.380057870367</v>
      </c>
      <c r="L1995" s="11">
        <f t="shared" si="226"/>
        <v>42329.380057870367</v>
      </c>
      <c r="M1995" t="b">
        <v>0</v>
      </c>
      <c r="N1995">
        <v>0</v>
      </c>
      <c r="O1995" t="b">
        <v>0</v>
      </c>
      <c r="P1995" s="8" t="s">
        <v>8294</v>
      </c>
      <c r="Q1995" s="13" t="str">
        <f t="shared" si="224"/>
        <v>photography</v>
      </c>
      <c r="R1995" s="13" t="str">
        <f t="shared" si="223"/>
        <v>people</v>
      </c>
      <c r="S1995" s="6" t="str">
        <f t="shared" si="227"/>
        <v>N/A</v>
      </c>
      <c r="T1995" s="10" t="str">
        <f t="shared" si="228"/>
        <v>N/A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1">
        <f t="shared" si="225"/>
        <v>42710.839606481481</v>
      </c>
      <c r="L1996" s="11">
        <f t="shared" si="226"/>
        <v>42650.797939814809</v>
      </c>
      <c r="M1996" t="b">
        <v>0</v>
      </c>
      <c r="N1996">
        <v>0</v>
      </c>
      <c r="O1996" t="b">
        <v>0</v>
      </c>
      <c r="P1996" s="8" t="s">
        <v>8294</v>
      </c>
      <c r="Q1996" s="13" t="str">
        <f t="shared" si="224"/>
        <v>photography</v>
      </c>
      <c r="R1996" s="13" t="str">
        <f t="shared" si="223"/>
        <v>people</v>
      </c>
      <c r="S1996" s="6" t="str">
        <f t="shared" si="227"/>
        <v>N/A</v>
      </c>
      <c r="T1996" s="10" t="str">
        <f t="shared" si="228"/>
        <v>N/A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1">
        <f t="shared" si="225"/>
        <v>42201.693703703706</v>
      </c>
      <c r="L1997" s="11">
        <f t="shared" si="226"/>
        <v>42181.693703703706</v>
      </c>
      <c r="M1997" t="b">
        <v>0</v>
      </c>
      <c r="N1997">
        <v>3</v>
      </c>
      <c r="O1997" t="b">
        <v>0</v>
      </c>
      <c r="P1997" s="8" t="s">
        <v>8294</v>
      </c>
      <c r="Q1997" s="13" t="str">
        <f t="shared" si="224"/>
        <v>photography</v>
      </c>
      <c r="R1997" s="13" t="str">
        <f t="shared" si="223"/>
        <v>people</v>
      </c>
      <c r="S1997" s="6">
        <f t="shared" si="227"/>
        <v>12.820512820512821</v>
      </c>
      <c r="T1997" s="10">
        <f t="shared" si="228"/>
        <v>26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1">
        <f t="shared" si="225"/>
        <v>41830.611238425925</v>
      </c>
      <c r="L1998" s="11">
        <f t="shared" si="226"/>
        <v>41800.611238425925</v>
      </c>
      <c r="M1998" t="b">
        <v>0</v>
      </c>
      <c r="N1998">
        <v>0</v>
      </c>
      <c r="O1998" t="b">
        <v>0</v>
      </c>
      <c r="P1998" s="8" t="s">
        <v>8294</v>
      </c>
      <c r="Q1998" s="13" t="str">
        <f t="shared" si="224"/>
        <v>photography</v>
      </c>
      <c r="R1998" s="13" t="str">
        <f t="shared" si="223"/>
        <v>people</v>
      </c>
      <c r="S1998" s="6" t="str">
        <f t="shared" si="227"/>
        <v>N/A</v>
      </c>
      <c r="T1998" s="10" t="str">
        <f t="shared" si="228"/>
        <v>N/A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1">
        <f t="shared" si="225"/>
        <v>41877.722361111111</v>
      </c>
      <c r="L1999" s="11">
        <f t="shared" si="226"/>
        <v>41847.722361111111</v>
      </c>
      <c r="M1999" t="b">
        <v>0</v>
      </c>
      <c r="N1999">
        <v>0</v>
      </c>
      <c r="O1999" t="b">
        <v>0</v>
      </c>
      <c r="P1999" s="8" t="s">
        <v>8294</v>
      </c>
      <c r="Q1999" s="13" t="str">
        <f t="shared" si="224"/>
        <v>photography</v>
      </c>
      <c r="R1999" s="13" t="str">
        <f t="shared" si="223"/>
        <v>people</v>
      </c>
      <c r="S1999" s="6" t="str">
        <f t="shared" si="227"/>
        <v>N/A</v>
      </c>
      <c r="T1999" s="10" t="str">
        <f t="shared" si="228"/>
        <v>N/A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1">
        <f t="shared" si="225"/>
        <v>41851.910162037035</v>
      </c>
      <c r="L2000" s="11">
        <f t="shared" si="226"/>
        <v>41806.910162037035</v>
      </c>
      <c r="M2000" t="b">
        <v>0</v>
      </c>
      <c r="N2000">
        <v>3</v>
      </c>
      <c r="O2000" t="b">
        <v>0</v>
      </c>
      <c r="P2000" s="8" t="s">
        <v>8294</v>
      </c>
      <c r="Q2000" s="13" t="str">
        <f t="shared" si="224"/>
        <v>photography</v>
      </c>
      <c r="R2000" s="13" t="str">
        <f t="shared" si="223"/>
        <v>people</v>
      </c>
      <c r="S2000" s="6">
        <f t="shared" si="227"/>
        <v>3.8167938931297711</v>
      </c>
      <c r="T2000" s="10">
        <f t="shared" si="228"/>
        <v>218.33333333333334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1">
        <f t="shared" si="225"/>
        <v>41956.316064814811</v>
      </c>
      <c r="L2001" s="11">
        <f t="shared" si="226"/>
        <v>41926.274398148147</v>
      </c>
      <c r="M2001" t="b">
        <v>0</v>
      </c>
      <c r="N2001">
        <v>7</v>
      </c>
      <c r="O2001" t="b">
        <v>0</v>
      </c>
      <c r="P2001" s="8" t="s">
        <v>8294</v>
      </c>
      <c r="Q2001" s="13" t="str">
        <f t="shared" si="224"/>
        <v>photography</v>
      </c>
      <c r="R2001" s="13" t="str">
        <f t="shared" si="223"/>
        <v>people</v>
      </c>
      <c r="S2001" s="6">
        <f t="shared" si="227"/>
        <v>131.35593220338984</v>
      </c>
      <c r="T2001" s="10">
        <f t="shared" si="228"/>
        <v>33.714285714285715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1">
        <f t="shared" si="225"/>
        <v>42375.743206018517</v>
      </c>
      <c r="L2002" s="11">
        <f t="shared" si="226"/>
        <v>42345.743206018517</v>
      </c>
      <c r="M2002" t="b">
        <v>0</v>
      </c>
      <c r="N2002">
        <v>25</v>
      </c>
      <c r="O2002" t="b">
        <v>0</v>
      </c>
      <c r="P2002" s="8" t="s">
        <v>8294</v>
      </c>
      <c r="Q2002" s="13" t="str">
        <f t="shared" si="224"/>
        <v>photography</v>
      </c>
      <c r="R2002" s="13" t="str">
        <f t="shared" si="223"/>
        <v>people</v>
      </c>
      <c r="S2002" s="6">
        <f t="shared" si="227"/>
        <v>8</v>
      </c>
      <c r="T2002" s="10">
        <f t="shared" si="228"/>
        <v>25</v>
      </c>
    </row>
    <row r="2003" spans="1:20" ht="43.2" x14ac:dyDescent="0.3">
      <c r="A2003">
        <v>2341</v>
      </c>
      <c r="B2003" s="3" t="s">
        <v>2342</v>
      </c>
      <c r="C2003" s="3" t="s">
        <v>6451</v>
      </c>
      <c r="D2003">
        <v>5000</v>
      </c>
      <c r="E2003">
        <v>0</v>
      </c>
      <c r="F2003" t="s">
        <v>8220</v>
      </c>
      <c r="G2003" t="s">
        <v>8224</v>
      </c>
      <c r="H2003" t="s">
        <v>8246</v>
      </c>
      <c r="I2003">
        <v>1436729504</v>
      </c>
      <c r="J2003">
        <v>1434137504</v>
      </c>
      <c r="K2003" s="11">
        <f t="shared" si="225"/>
        <v>42197.605370370373</v>
      </c>
      <c r="L2003" s="11">
        <f t="shared" si="226"/>
        <v>42167.605370370373</v>
      </c>
      <c r="M2003" t="b">
        <v>0</v>
      </c>
      <c r="N2003">
        <v>0</v>
      </c>
      <c r="O2003" t="b">
        <v>0</v>
      </c>
      <c r="P2003" s="8" t="s">
        <v>8270</v>
      </c>
      <c r="Q2003" s="13" t="str">
        <f t="shared" si="224"/>
        <v>technology</v>
      </c>
      <c r="R2003" s="13" t="str">
        <f>RIGHT(P2003,3)</f>
        <v>web</v>
      </c>
      <c r="S2003" s="6" t="str">
        <f t="shared" si="227"/>
        <v>N/A</v>
      </c>
      <c r="T2003" s="10" t="str">
        <f t="shared" si="228"/>
        <v>N/A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1">
        <f t="shared" si="225"/>
        <v>42758.503969907404</v>
      </c>
      <c r="L2004" s="11">
        <f t="shared" si="226"/>
        <v>42728.503969907404</v>
      </c>
      <c r="M2004" t="b">
        <v>1</v>
      </c>
      <c r="N2004">
        <v>1375</v>
      </c>
      <c r="O2004" t="b">
        <v>1</v>
      </c>
      <c r="P2004" s="8" t="s">
        <v>8293</v>
      </c>
      <c r="Q2004" s="13" t="str">
        <f t="shared" si="224"/>
        <v>technology</v>
      </c>
      <c r="R2004" s="13" t="str">
        <f t="shared" ref="R2004:R2035" si="229">RIGHT(P2004,8)</f>
        <v>hardware</v>
      </c>
      <c r="S2004" s="6">
        <f t="shared" si="227"/>
        <v>0.46126691016024318</v>
      </c>
      <c r="T2004" s="10">
        <f t="shared" si="228"/>
        <v>78.834261818181815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1">
        <f t="shared" si="225"/>
        <v>40361.75</v>
      </c>
      <c r="L2005" s="11">
        <f t="shared" si="226"/>
        <v>40346.917268518519</v>
      </c>
      <c r="M2005" t="b">
        <v>1</v>
      </c>
      <c r="N2005">
        <v>17</v>
      </c>
      <c r="O2005" t="b">
        <v>1</v>
      </c>
      <c r="P2005" s="8" t="s">
        <v>8293</v>
      </c>
      <c r="Q2005" s="13" t="str">
        <f t="shared" si="224"/>
        <v>technology</v>
      </c>
      <c r="R2005" s="13" t="str">
        <f t="shared" si="229"/>
        <v>hardware</v>
      </c>
      <c r="S2005" s="6">
        <f t="shared" si="227"/>
        <v>0.32051282051282054</v>
      </c>
      <c r="T2005" s="10">
        <f t="shared" si="228"/>
        <v>91.764705882352942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1">
        <f t="shared" si="225"/>
        <v>41830.396562499998</v>
      </c>
      <c r="L2006" s="11">
        <f t="shared" si="226"/>
        <v>41800.396562499998</v>
      </c>
      <c r="M2006" t="b">
        <v>1</v>
      </c>
      <c r="N2006">
        <v>354</v>
      </c>
      <c r="O2006" t="b">
        <v>1</v>
      </c>
      <c r="P2006" s="8" t="s">
        <v>8293</v>
      </c>
      <c r="Q2006" s="13" t="str">
        <f t="shared" si="224"/>
        <v>technology</v>
      </c>
      <c r="R2006" s="13" t="str">
        <f t="shared" si="229"/>
        <v>hardware</v>
      </c>
      <c r="S2006" s="6">
        <f t="shared" si="227"/>
        <v>0.42658388891619026</v>
      </c>
      <c r="T2006" s="10">
        <f t="shared" si="228"/>
        <v>331.10237288135596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1">
        <f t="shared" si="225"/>
        <v>41562.957638888889</v>
      </c>
      <c r="L2007" s="11">
        <f t="shared" si="226"/>
        <v>41535.604374999995</v>
      </c>
      <c r="M2007" t="b">
        <v>1</v>
      </c>
      <c r="N2007">
        <v>191</v>
      </c>
      <c r="O2007" t="b">
        <v>1</v>
      </c>
      <c r="P2007" s="8" t="s">
        <v>8293</v>
      </c>
      <c r="Q2007" s="13" t="str">
        <f t="shared" si="224"/>
        <v>technology</v>
      </c>
      <c r="R2007" s="13" t="str">
        <f t="shared" si="229"/>
        <v>hardware</v>
      </c>
      <c r="S2007" s="6">
        <f t="shared" si="227"/>
        <v>0.80853750926786128</v>
      </c>
      <c r="T2007" s="10">
        <f t="shared" si="228"/>
        <v>194.26193717277485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1">
        <f t="shared" si="225"/>
        <v>41976.333854166667</v>
      </c>
      <c r="L2008" s="11">
        <f t="shared" si="226"/>
        <v>41941.292187499996</v>
      </c>
      <c r="M2008" t="b">
        <v>1</v>
      </c>
      <c r="N2008">
        <v>303</v>
      </c>
      <c r="O2008" t="b">
        <v>1</v>
      </c>
      <c r="P2008" s="8" t="s">
        <v>8293</v>
      </c>
      <c r="Q2008" s="13" t="str">
        <f t="shared" si="224"/>
        <v>technology</v>
      </c>
      <c r="R2008" s="13" t="str">
        <f t="shared" si="229"/>
        <v>hardware</v>
      </c>
      <c r="S2008" s="6">
        <f t="shared" si="227"/>
        <v>0.40348612007746931</v>
      </c>
      <c r="T2008" s="10">
        <f t="shared" si="228"/>
        <v>408.97689768976898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1">
        <f t="shared" si="225"/>
        <v>40413.958333333328</v>
      </c>
      <c r="L2009" s="11">
        <f t="shared" si="226"/>
        <v>40347.629467592589</v>
      </c>
      <c r="M2009" t="b">
        <v>1</v>
      </c>
      <c r="N2009">
        <v>137</v>
      </c>
      <c r="O2009" t="b">
        <v>1</v>
      </c>
      <c r="P2009" s="8" t="s">
        <v>8293</v>
      </c>
      <c r="Q2009" s="13" t="str">
        <f t="shared" si="224"/>
        <v>technology</v>
      </c>
      <c r="R2009" s="13" t="str">
        <f t="shared" si="229"/>
        <v>hardware</v>
      </c>
      <c r="S2009" s="6">
        <f t="shared" si="227"/>
        <v>0.86423551454854064</v>
      </c>
      <c r="T2009" s="10">
        <f t="shared" si="228"/>
        <v>84.459270072992695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1">
        <f t="shared" si="225"/>
        <v>40805.396087962959</v>
      </c>
      <c r="L2010" s="11">
        <f t="shared" si="226"/>
        <v>40761.396087962959</v>
      </c>
      <c r="M2010" t="b">
        <v>1</v>
      </c>
      <c r="N2010">
        <v>41</v>
      </c>
      <c r="O2010" t="b">
        <v>1</v>
      </c>
      <c r="P2010" s="8" t="s">
        <v>8293</v>
      </c>
      <c r="Q2010" s="13" t="str">
        <f t="shared" si="224"/>
        <v>technology</v>
      </c>
      <c r="R2010" s="13" t="str">
        <f t="shared" si="229"/>
        <v>hardware</v>
      </c>
      <c r="S2010" s="6">
        <f t="shared" si="227"/>
        <v>0.85415443175638928</v>
      </c>
      <c r="T2010" s="10">
        <f t="shared" si="228"/>
        <v>44.853658536585364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1">
        <f t="shared" si="225"/>
        <v>42697.156747685185</v>
      </c>
      <c r="L2011" s="11">
        <f t="shared" si="226"/>
        <v>42661.115081018514</v>
      </c>
      <c r="M2011" t="b">
        <v>1</v>
      </c>
      <c r="N2011">
        <v>398</v>
      </c>
      <c r="O2011" t="b">
        <v>1</v>
      </c>
      <c r="P2011" s="8" t="s">
        <v>8293</v>
      </c>
      <c r="Q2011" s="13" t="str">
        <f t="shared" si="224"/>
        <v>technology</v>
      </c>
      <c r="R2011" s="13" t="str">
        <f t="shared" si="229"/>
        <v>hardware</v>
      </c>
      <c r="S2011" s="6">
        <f t="shared" si="227"/>
        <v>0.32769909358430716</v>
      </c>
      <c r="T2011" s="10">
        <f t="shared" si="228"/>
        <v>383.3643216080402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1">
        <f t="shared" si="225"/>
        <v>42600.788090277776</v>
      </c>
      <c r="L2012" s="11">
        <f t="shared" si="226"/>
        <v>42570.788090277776</v>
      </c>
      <c r="M2012" t="b">
        <v>1</v>
      </c>
      <c r="N2012">
        <v>1737</v>
      </c>
      <c r="O2012" t="b">
        <v>1</v>
      </c>
      <c r="P2012" s="8" t="s">
        <v>8293</v>
      </c>
      <c r="Q2012" s="13" t="str">
        <f t="shared" si="224"/>
        <v>technology</v>
      </c>
      <c r="R2012" s="13" t="str">
        <f t="shared" si="229"/>
        <v>hardware</v>
      </c>
      <c r="S2012" s="6">
        <f t="shared" si="227"/>
        <v>0.31244825075846816</v>
      </c>
      <c r="T2012" s="10">
        <f t="shared" si="228"/>
        <v>55.276856649395505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1">
        <f t="shared" si="225"/>
        <v>42380.749999999993</v>
      </c>
      <c r="L2013" s="11">
        <f t="shared" si="226"/>
        <v>42347.150150462963</v>
      </c>
      <c r="M2013" t="b">
        <v>1</v>
      </c>
      <c r="N2013">
        <v>971</v>
      </c>
      <c r="O2013" t="b">
        <v>1</v>
      </c>
      <c r="P2013" s="8" t="s">
        <v>8293</v>
      </c>
      <c r="Q2013" s="13" t="str">
        <f t="shared" si="224"/>
        <v>technology</v>
      </c>
      <c r="R2013" s="13" t="str">
        <f t="shared" si="229"/>
        <v>hardware</v>
      </c>
      <c r="S2013" s="6">
        <f t="shared" si="227"/>
        <v>0.12201609636343226</v>
      </c>
      <c r="T2013" s="10">
        <f t="shared" si="228"/>
        <v>422.02059732234807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1">
        <f t="shared" si="225"/>
        <v>42040.613900462959</v>
      </c>
      <c r="L2014" s="11">
        <f t="shared" si="226"/>
        <v>42010.613900462959</v>
      </c>
      <c r="M2014" t="b">
        <v>1</v>
      </c>
      <c r="N2014">
        <v>183</v>
      </c>
      <c r="O2014" t="b">
        <v>1</v>
      </c>
      <c r="P2014" s="8" t="s">
        <v>8293</v>
      </c>
      <c r="Q2014" s="13" t="str">
        <f t="shared" si="224"/>
        <v>technology</v>
      </c>
      <c r="R2014" s="13" t="str">
        <f t="shared" si="229"/>
        <v>hardware</v>
      </c>
      <c r="S2014" s="6">
        <f t="shared" si="227"/>
        <v>0.42571306939123033</v>
      </c>
      <c r="T2014" s="10">
        <f t="shared" si="228"/>
        <v>64.180327868852459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1">
        <f t="shared" si="225"/>
        <v>42559.752476851849</v>
      </c>
      <c r="L2015" s="11">
        <f t="shared" si="226"/>
        <v>42499.752476851849</v>
      </c>
      <c r="M2015" t="b">
        <v>1</v>
      </c>
      <c r="N2015">
        <v>4562</v>
      </c>
      <c r="O2015" t="b">
        <v>1</v>
      </c>
      <c r="P2015" s="8" t="s">
        <v>8293</v>
      </c>
      <c r="Q2015" s="13" t="str">
        <f t="shared" si="224"/>
        <v>technology</v>
      </c>
      <c r="R2015" s="13" t="str">
        <f t="shared" si="229"/>
        <v>hardware</v>
      </c>
      <c r="S2015" s="6">
        <f t="shared" si="227"/>
        <v>0.20205540864443552</v>
      </c>
      <c r="T2015" s="10">
        <f t="shared" si="228"/>
        <v>173.57781674704077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1">
        <f t="shared" si="225"/>
        <v>41357.964571759258</v>
      </c>
      <c r="L2016" s="11">
        <f t="shared" si="226"/>
        <v>41324.006238425922</v>
      </c>
      <c r="M2016" t="b">
        <v>1</v>
      </c>
      <c r="N2016">
        <v>26457</v>
      </c>
      <c r="O2016" t="b">
        <v>1</v>
      </c>
      <c r="P2016" s="8" t="s">
        <v>8293</v>
      </c>
      <c r="Q2016" s="13" t="str">
        <f t="shared" si="224"/>
        <v>technology</v>
      </c>
      <c r="R2016" s="13" t="str">
        <f t="shared" si="229"/>
        <v>hardware</v>
      </c>
      <c r="S2016" s="6">
        <f t="shared" si="227"/>
        <v>1.2797899533647527E-2</v>
      </c>
      <c r="T2016" s="10">
        <f t="shared" si="228"/>
        <v>88.601680840609291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1">
        <f t="shared" si="225"/>
        <v>40795.668553240735</v>
      </c>
      <c r="L2017" s="11">
        <f t="shared" si="226"/>
        <v>40765.668553240735</v>
      </c>
      <c r="M2017" t="b">
        <v>1</v>
      </c>
      <c r="N2017">
        <v>162</v>
      </c>
      <c r="O2017" t="b">
        <v>1</v>
      </c>
      <c r="P2017" s="8" t="s">
        <v>8293</v>
      </c>
      <c r="Q2017" s="13" t="str">
        <f t="shared" si="224"/>
        <v>technology</v>
      </c>
      <c r="R2017" s="13" t="str">
        <f t="shared" si="229"/>
        <v>hardware</v>
      </c>
      <c r="S2017" s="6">
        <f t="shared" si="227"/>
        <v>0.88495466450999938</v>
      </c>
      <c r="T2017" s="10">
        <f t="shared" si="228"/>
        <v>50.222283950617282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1">
        <f t="shared" si="225"/>
        <v>41342.672442129631</v>
      </c>
      <c r="L2018" s="11">
        <f t="shared" si="226"/>
        <v>41312.672442129631</v>
      </c>
      <c r="M2018" t="b">
        <v>1</v>
      </c>
      <c r="N2018">
        <v>479</v>
      </c>
      <c r="O2018" t="b">
        <v>1</v>
      </c>
      <c r="P2018" s="8" t="s">
        <v>8293</v>
      </c>
      <c r="Q2018" s="13" t="str">
        <f t="shared" si="224"/>
        <v>technology</v>
      </c>
      <c r="R2018" s="13" t="str">
        <f t="shared" si="229"/>
        <v>hardware</v>
      </c>
      <c r="S2018" s="6">
        <f t="shared" si="227"/>
        <v>0.10851375010281678</v>
      </c>
      <c r="T2018" s="10">
        <f t="shared" si="228"/>
        <v>192.38876826722338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1">
        <f t="shared" si="225"/>
        <v>40991.958333333328</v>
      </c>
      <c r="L2019" s="11">
        <f t="shared" si="226"/>
        <v>40960.849016203698</v>
      </c>
      <c r="M2019" t="b">
        <v>1</v>
      </c>
      <c r="N2019">
        <v>426</v>
      </c>
      <c r="O2019" t="b">
        <v>1</v>
      </c>
      <c r="P2019" s="8" t="s">
        <v>8293</v>
      </c>
      <c r="Q2019" s="13" t="str">
        <f t="shared" si="224"/>
        <v>technology</v>
      </c>
      <c r="R2019" s="13" t="str">
        <f t="shared" si="229"/>
        <v>hardware</v>
      </c>
      <c r="S2019" s="6">
        <f t="shared" si="227"/>
        <v>0.79934517643146741</v>
      </c>
      <c r="T2019" s="10">
        <f t="shared" si="228"/>
        <v>73.416901408450698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1">
        <f t="shared" si="225"/>
        <v>42229.157511574071</v>
      </c>
      <c r="L2020" s="11">
        <f t="shared" si="226"/>
        <v>42199.157511574071</v>
      </c>
      <c r="M2020" t="b">
        <v>1</v>
      </c>
      <c r="N2020">
        <v>450</v>
      </c>
      <c r="O2020" t="b">
        <v>1</v>
      </c>
      <c r="P2020" s="8" t="s">
        <v>8293</v>
      </c>
      <c r="Q2020" s="13" t="str">
        <f t="shared" si="224"/>
        <v>technology</v>
      </c>
      <c r="R2020" s="13" t="str">
        <f t="shared" si="229"/>
        <v>hardware</v>
      </c>
      <c r="S2020" s="6">
        <f t="shared" si="227"/>
        <v>0.97805794707442562</v>
      </c>
      <c r="T2020" s="10">
        <f t="shared" si="228"/>
        <v>147.68495555555555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1">
        <f t="shared" si="225"/>
        <v>42635.500243055554</v>
      </c>
      <c r="L2021" s="11">
        <f t="shared" si="226"/>
        <v>42605.500243055554</v>
      </c>
      <c r="M2021" t="b">
        <v>1</v>
      </c>
      <c r="N2021">
        <v>1780</v>
      </c>
      <c r="O2021" t="b">
        <v>1</v>
      </c>
      <c r="P2021" s="8" t="s">
        <v>8293</v>
      </c>
      <c r="Q2021" s="13" t="str">
        <f t="shared" si="224"/>
        <v>technology</v>
      </c>
      <c r="R2021" s="13" t="str">
        <f t="shared" si="229"/>
        <v>hardware</v>
      </c>
      <c r="S2021" s="6">
        <f t="shared" si="227"/>
        <v>0.20622394167162034</v>
      </c>
      <c r="T2021" s="10">
        <f t="shared" si="228"/>
        <v>108.96848314606741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1">
        <f t="shared" si="225"/>
        <v>41773.75277777778</v>
      </c>
      <c r="L2022" s="11">
        <f t="shared" si="226"/>
        <v>41736.889166666668</v>
      </c>
      <c r="M2022" t="b">
        <v>1</v>
      </c>
      <c r="N2022">
        <v>122</v>
      </c>
      <c r="O2022" t="b">
        <v>1</v>
      </c>
      <c r="P2022" s="8" t="s">
        <v>8293</v>
      </c>
      <c r="Q2022" s="13" t="str">
        <f t="shared" si="224"/>
        <v>technology</v>
      </c>
      <c r="R2022" s="13" t="str">
        <f t="shared" si="229"/>
        <v>hardware</v>
      </c>
      <c r="S2022" s="6">
        <f t="shared" si="227"/>
        <v>0.51993067590987874</v>
      </c>
      <c r="T2022" s="10">
        <f t="shared" si="228"/>
        <v>23.647540983606557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1">
        <f t="shared" si="225"/>
        <v>41905.862233796295</v>
      </c>
      <c r="L2023" s="11">
        <f t="shared" si="226"/>
        <v>41860.862233796295</v>
      </c>
      <c r="M2023" t="b">
        <v>1</v>
      </c>
      <c r="N2023">
        <v>95</v>
      </c>
      <c r="O2023" t="b">
        <v>1</v>
      </c>
      <c r="P2023" s="8" t="s">
        <v>8293</v>
      </c>
      <c r="Q2023" s="13" t="str">
        <f t="shared" si="224"/>
        <v>technology</v>
      </c>
      <c r="R2023" s="13" t="str">
        <f t="shared" si="229"/>
        <v>hardware</v>
      </c>
      <c r="S2023" s="6">
        <f t="shared" si="227"/>
        <v>0.3557452863749555</v>
      </c>
      <c r="T2023" s="10">
        <f t="shared" si="228"/>
        <v>147.94736842105263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1">
        <f t="shared" si="225"/>
        <v>42532.36078703704</v>
      </c>
      <c r="L2024" s="11">
        <f t="shared" si="226"/>
        <v>42502.36078703704</v>
      </c>
      <c r="M2024" t="b">
        <v>1</v>
      </c>
      <c r="N2024">
        <v>325</v>
      </c>
      <c r="O2024" t="b">
        <v>1</v>
      </c>
      <c r="P2024" s="8" t="s">
        <v>8293</v>
      </c>
      <c r="Q2024" s="13" t="str">
        <f t="shared" si="224"/>
        <v>technology</v>
      </c>
      <c r="R2024" s="13" t="str">
        <f t="shared" si="229"/>
        <v>hardware</v>
      </c>
      <c r="S2024" s="6">
        <f t="shared" si="227"/>
        <v>0.79912415992072683</v>
      </c>
      <c r="T2024" s="10">
        <f t="shared" si="228"/>
        <v>385.03692307692307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1">
        <f t="shared" si="225"/>
        <v>42166.212418981479</v>
      </c>
      <c r="L2025" s="11">
        <f t="shared" si="226"/>
        <v>42136.212418981479</v>
      </c>
      <c r="M2025" t="b">
        <v>1</v>
      </c>
      <c r="N2025">
        <v>353</v>
      </c>
      <c r="O2025" t="b">
        <v>1</v>
      </c>
      <c r="P2025" s="8" t="s">
        <v>8293</v>
      </c>
      <c r="Q2025" s="13" t="str">
        <f t="shared" si="224"/>
        <v>technology</v>
      </c>
      <c r="R2025" s="13" t="str">
        <f t="shared" si="229"/>
        <v>hardware</v>
      </c>
      <c r="S2025" s="6">
        <f t="shared" si="227"/>
        <v>0.61935228138412846</v>
      </c>
      <c r="T2025" s="10">
        <f t="shared" si="228"/>
        <v>457.39093484419266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1">
        <f t="shared" si="225"/>
        <v>41133.916666666664</v>
      </c>
      <c r="L2026" s="11">
        <f t="shared" si="226"/>
        <v>41099.758611111109</v>
      </c>
      <c r="M2026" t="b">
        <v>1</v>
      </c>
      <c r="N2026">
        <v>105</v>
      </c>
      <c r="O2026" t="b">
        <v>1</v>
      </c>
      <c r="P2026" s="8" t="s">
        <v>8293</v>
      </c>
      <c r="Q2026" s="13" t="str">
        <f t="shared" si="224"/>
        <v>technology</v>
      </c>
      <c r="R2026" s="13" t="str">
        <f t="shared" si="229"/>
        <v>hardware</v>
      </c>
      <c r="S2026" s="6">
        <f t="shared" si="227"/>
        <v>0.17083796019475528</v>
      </c>
      <c r="T2026" s="10">
        <f t="shared" si="228"/>
        <v>222.99047619047619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1">
        <f t="shared" si="225"/>
        <v>42165.976226851846</v>
      </c>
      <c r="L2027" s="11">
        <f t="shared" si="226"/>
        <v>42135.976226851846</v>
      </c>
      <c r="M2027" t="b">
        <v>1</v>
      </c>
      <c r="N2027">
        <v>729</v>
      </c>
      <c r="O2027" t="b">
        <v>1</v>
      </c>
      <c r="P2027" s="8" t="s">
        <v>8293</v>
      </c>
      <c r="Q2027" s="13" t="str">
        <f t="shared" si="224"/>
        <v>technology</v>
      </c>
      <c r="R2027" s="13" t="str">
        <f t="shared" si="229"/>
        <v>hardware</v>
      </c>
      <c r="S2027" s="6">
        <f t="shared" si="227"/>
        <v>0.49714143673875216</v>
      </c>
      <c r="T2027" s="10">
        <f t="shared" si="228"/>
        <v>220.74074074074073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1">
        <f t="shared" si="225"/>
        <v>41749.957638888889</v>
      </c>
      <c r="L2028" s="11">
        <f t="shared" si="226"/>
        <v>41704.527604166666</v>
      </c>
      <c r="M2028" t="b">
        <v>1</v>
      </c>
      <c r="N2028">
        <v>454</v>
      </c>
      <c r="O2028" t="b">
        <v>1</v>
      </c>
      <c r="P2028" s="8" t="s">
        <v>8293</v>
      </c>
      <c r="Q2028" s="13" t="str">
        <f t="shared" si="224"/>
        <v>technology</v>
      </c>
      <c r="R2028" s="13" t="str">
        <f t="shared" si="229"/>
        <v>hardware</v>
      </c>
      <c r="S2028" s="6">
        <f t="shared" si="227"/>
        <v>0.74915861995392985</v>
      </c>
      <c r="T2028" s="10">
        <f t="shared" si="228"/>
        <v>73.503898678414089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1">
        <f t="shared" si="225"/>
        <v>42093.563877314817</v>
      </c>
      <c r="L2029" s="11">
        <f t="shared" si="226"/>
        <v>42048.605543981474</v>
      </c>
      <c r="M2029" t="b">
        <v>1</v>
      </c>
      <c r="N2029">
        <v>539</v>
      </c>
      <c r="O2029" t="b">
        <v>1</v>
      </c>
      <c r="P2029" s="8" t="s">
        <v>8293</v>
      </c>
      <c r="Q2029" s="13" t="str">
        <f t="shared" si="224"/>
        <v>technology</v>
      </c>
      <c r="R2029" s="13" t="str">
        <f t="shared" si="229"/>
        <v>hardware</v>
      </c>
      <c r="S2029" s="6">
        <f t="shared" si="227"/>
        <v>0.83160774725777342</v>
      </c>
      <c r="T2029" s="10">
        <f t="shared" si="228"/>
        <v>223.09647495361781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1">
        <f t="shared" si="225"/>
        <v>40252.704861111109</v>
      </c>
      <c r="L2030" s="11">
        <f t="shared" si="226"/>
        <v>40215.710717592592</v>
      </c>
      <c r="M2030" t="b">
        <v>1</v>
      </c>
      <c r="N2030">
        <v>79</v>
      </c>
      <c r="O2030" t="b">
        <v>1</v>
      </c>
      <c r="P2030" s="8" t="s">
        <v>8293</v>
      </c>
      <c r="Q2030" s="13" t="str">
        <f t="shared" si="224"/>
        <v>technology</v>
      </c>
      <c r="R2030" s="13" t="str">
        <f t="shared" si="229"/>
        <v>hardware</v>
      </c>
      <c r="S2030" s="6">
        <f t="shared" si="227"/>
        <v>0.79260237780713338</v>
      </c>
      <c r="T2030" s="10">
        <f t="shared" si="228"/>
        <v>47.911392405063289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1">
        <f t="shared" si="225"/>
        <v>41877.813437500001</v>
      </c>
      <c r="L2031" s="11">
        <f t="shared" si="226"/>
        <v>41847.813437500001</v>
      </c>
      <c r="M2031" t="b">
        <v>1</v>
      </c>
      <c r="N2031">
        <v>94</v>
      </c>
      <c r="O2031" t="b">
        <v>1</v>
      </c>
      <c r="P2031" s="8" t="s">
        <v>8293</v>
      </c>
      <c r="Q2031" s="13" t="str">
        <f t="shared" si="224"/>
        <v>technology</v>
      </c>
      <c r="R2031" s="13" t="str">
        <f t="shared" si="229"/>
        <v>hardware</v>
      </c>
      <c r="S2031" s="6">
        <f t="shared" si="227"/>
        <v>0.27685492801771872</v>
      </c>
      <c r="T2031" s="10">
        <f t="shared" si="228"/>
        <v>96.063829787234042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1">
        <f t="shared" si="225"/>
        <v>41242.788148148145</v>
      </c>
      <c r="L2032" s="11">
        <f t="shared" si="226"/>
        <v>41212.788148148145</v>
      </c>
      <c r="M2032" t="b">
        <v>1</v>
      </c>
      <c r="N2032">
        <v>625</v>
      </c>
      <c r="O2032" t="b">
        <v>1</v>
      </c>
      <c r="P2032" s="8" t="s">
        <v>8293</v>
      </c>
      <c r="Q2032" s="13" t="str">
        <f t="shared" si="224"/>
        <v>technology</v>
      </c>
      <c r="R2032" s="13" t="str">
        <f t="shared" si="229"/>
        <v>hardware</v>
      </c>
      <c r="S2032" s="6">
        <f t="shared" si="227"/>
        <v>0.44201041357541748</v>
      </c>
      <c r="T2032" s="10">
        <f t="shared" si="228"/>
        <v>118.6144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1">
        <f t="shared" si="225"/>
        <v>42012.833333333336</v>
      </c>
      <c r="L2033" s="11">
        <f t="shared" si="226"/>
        <v>41975.120983796289</v>
      </c>
      <c r="M2033" t="b">
        <v>1</v>
      </c>
      <c r="N2033">
        <v>508</v>
      </c>
      <c r="O2033" t="b">
        <v>1</v>
      </c>
      <c r="P2033" s="8" t="s">
        <v>8293</v>
      </c>
      <c r="Q2033" s="13" t="str">
        <f t="shared" si="224"/>
        <v>technology</v>
      </c>
      <c r="R2033" s="13" t="str">
        <f t="shared" si="229"/>
        <v>hardware</v>
      </c>
      <c r="S2033" s="6">
        <f t="shared" si="227"/>
        <v>0.83090984628167841</v>
      </c>
      <c r="T2033" s="10">
        <f t="shared" si="228"/>
        <v>118.45472440944881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1">
        <f t="shared" si="225"/>
        <v>42718.999999999993</v>
      </c>
      <c r="L2034" s="11">
        <f t="shared" si="226"/>
        <v>42689.35733796296</v>
      </c>
      <c r="M2034" t="b">
        <v>1</v>
      </c>
      <c r="N2034">
        <v>531</v>
      </c>
      <c r="O2034" t="b">
        <v>1</v>
      </c>
      <c r="P2034" s="8" t="s">
        <v>8293</v>
      </c>
      <c r="Q2034" s="13" t="str">
        <f t="shared" si="224"/>
        <v>technology</v>
      </c>
      <c r="R2034" s="13" t="str">
        <f t="shared" si="229"/>
        <v>hardware</v>
      </c>
      <c r="S2034" s="6">
        <f t="shared" si="227"/>
        <v>0.32874406616960566</v>
      </c>
      <c r="T2034" s="10">
        <f t="shared" si="228"/>
        <v>143.21468926553672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1">
        <f t="shared" si="225"/>
        <v>41754.874050925922</v>
      </c>
      <c r="L2035" s="11">
        <f t="shared" si="226"/>
        <v>41724.874050925922</v>
      </c>
      <c r="M2035" t="b">
        <v>1</v>
      </c>
      <c r="N2035">
        <v>158</v>
      </c>
      <c r="O2035" t="b">
        <v>1</v>
      </c>
      <c r="P2035" s="8" t="s">
        <v>8293</v>
      </c>
      <c r="Q2035" s="13" t="str">
        <f t="shared" si="224"/>
        <v>technology</v>
      </c>
      <c r="R2035" s="13" t="str">
        <f t="shared" si="229"/>
        <v>hardware</v>
      </c>
      <c r="S2035" s="6">
        <f t="shared" si="227"/>
        <v>0.55967225592692915</v>
      </c>
      <c r="T2035" s="10">
        <f t="shared" si="228"/>
        <v>282.71518987341773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1">
        <f t="shared" si="225"/>
        <v>42131.081944444442</v>
      </c>
      <c r="L2036" s="11">
        <f t="shared" si="226"/>
        <v>42075.921678240738</v>
      </c>
      <c r="M2036" t="b">
        <v>1</v>
      </c>
      <c r="N2036">
        <v>508</v>
      </c>
      <c r="O2036" t="b">
        <v>1</v>
      </c>
      <c r="P2036" s="8" t="s">
        <v>8293</v>
      </c>
      <c r="Q2036" s="13" t="str">
        <f t="shared" si="224"/>
        <v>technology</v>
      </c>
      <c r="R2036" s="13" t="str">
        <f t="shared" ref="R2036:R2067" si="230">RIGHT(P2036,8)</f>
        <v>hardware</v>
      </c>
      <c r="S2036" s="6">
        <f t="shared" si="227"/>
        <v>0.25851818239578012</v>
      </c>
      <c r="T2036" s="10">
        <f t="shared" si="228"/>
        <v>593.93620078740162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1">
        <f t="shared" si="225"/>
        <v>42356.833333333336</v>
      </c>
      <c r="L2037" s="11">
        <f t="shared" si="226"/>
        <v>42311.41674768518</v>
      </c>
      <c r="M2037" t="b">
        <v>1</v>
      </c>
      <c r="N2037">
        <v>644</v>
      </c>
      <c r="O2037" t="b">
        <v>1</v>
      </c>
      <c r="P2037" s="8" t="s">
        <v>8293</v>
      </c>
      <c r="Q2037" s="13" t="str">
        <f t="shared" si="224"/>
        <v>technology</v>
      </c>
      <c r="R2037" s="13" t="str">
        <f t="shared" si="230"/>
        <v>hardware</v>
      </c>
      <c r="S2037" s="6">
        <f t="shared" si="227"/>
        <v>0.47385184808736214</v>
      </c>
      <c r="T2037" s="10">
        <f t="shared" si="228"/>
        <v>262.15704968944101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1">
        <f t="shared" si="225"/>
        <v>41768.656469907401</v>
      </c>
      <c r="L2038" s="11">
        <f t="shared" si="226"/>
        <v>41738.656469907401</v>
      </c>
      <c r="M2038" t="b">
        <v>1</v>
      </c>
      <c r="N2038">
        <v>848</v>
      </c>
      <c r="O2038" t="b">
        <v>1</v>
      </c>
      <c r="P2038" s="8" t="s">
        <v>8293</v>
      </c>
      <c r="Q2038" s="13" t="str">
        <f t="shared" si="224"/>
        <v>technology</v>
      </c>
      <c r="R2038" s="13" t="str">
        <f t="shared" si="230"/>
        <v>hardware</v>
      </c>
      <c r="S2038" s="6">
        <f t="shared" si="227"/>
        <v>0.75948405716383338</v>
      </c>
      <c r="T2038" s="10">
        <f t="shared" si="228"/>
        <v>46.580778301886795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1">
        <f t="shared" si="225"/>
        <v>41638.043437499997</v>
      </c>
      <c r="L2039" s="11">
        <f t="shared" si="226"/>
        <v>41578.001770833333</v>
      </c>
      <c r="M2039" t="b">
        <v>1</v>
      </c>
      <c r="N2039">
        <v>429</v>
      </c>
      <c r="O2039" t="b">
        <v>1</v>
      </c>
      <c r="P2039" s="8" t="s">
        <v>8293</v>
      </c>
      <c r="Q2039" s="13" t="str">
        <f t="shared" si="224"/>
        <v>technology</v>
      </c>
      <c r="R2039" s="13" t="str">
        <f t="shared" si="230"/>
        <v>hardware</v>
      </c>
      <c r="S2039" s="6">
        <f t="shared" si="227"/>
        <v>0.33280483924860654</v>
      </c>
      <c r="T2039" s="10">
        <f t="shared" si="228"/>
        <v>70.041118881118877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1">
        <f t="shared" si="225"/>
        <v>41456.541666666664</v>
      </c>
      <c r="L2040" s="11">
        <f t="shared" si="226"/>
        <v>41424.062743055554</v>
      </c>
      <c r="M2040" t="b">
        <v>1</v>
      </c>
      <c r="N2040">
        <v>204</v>
      </c>
      <c r="O2040" t="b">
        <v>1</v>
      </c>
      <c r="P2040" s="8" t="s">
        <v>8293</v>
      </c>
      <c r="Q2040" s="13" t="str">
        <f t="shared" si="224"/>
        <v>technology</v>
      </c>
      <c r="R2040" s="13" t="str">
        <f t="shared" si="230"/>
        <v>hardware</v>
      </c>
      <c r="S2040" s="6">
        <f t="shared" si="227"/>
        <v>0.23780505930263665</v>
      </c>
      <c r="T2040" s="10">
        <f t="shared" si="228"/>
        <v>164.90686274509804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1">
        <f t="shared" si="225"/>
        <v>42704.999305555553</v>
      </c>
      <c r="L2041" s="11">
        <f t="shared" si="226"/>
        <v>42675.23061342592</v>
      </c>
      <c r="M2041" t="b">
        <v>1</v>
      </c>
      <c r="N2041">
        <v>379</v>
      </c>
      <c r="O2041" t="b">
        <v>1</v>
      </c>
      <c r="P2041" s="8" t="s">
        <v>8293</v>
      </c>
      <c r="Q2041" s="13" t="str">
        <f t="shared" si="224"/>
        <v>technology</v>
      </c>
      <c r="R2041" s="13" t="str">
        <f t="shared" si="230"/>
        <v>hardware</v>
      </c>
      <c r="S2041" s="6">
        <f t="shared" si="227"/>
        <v>0.73412383788196467</v>
      </c>
      <c r="T2041" s="10">
        <f t="shared" si="228"/>
        <v>449.26385224274406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1">
        <f t="shared" si="225"/>
        <v>41593.760451388887</v>
      </c>
      <c r="L2042" s="11">
        <f t="shared" si="226"/>
        <v>41578.718784722216</v>
      </c>
      <c r="M2042" t="b">
        <v>1</v>
      </c>
      <c r="N2042">
        <v>271</v>
      </c>
      <c r="O2042" t="b">
        <v>1</v>
      </c>
      <c r="P2042" s="8" t="s">
        <v>8293</v>
      </c>
      <c r="Q2042" s="13" t="str">
        <f t="shared" si="224"/>
        <v>technology</v>
      </c>
      <c r="R2042" s="13" t="str">
        <f t="shared" si="230"/>
        <v>hardware</v>
      </c>
      <c r="S2042" s="6">
        <f t="shared" si="227"/>
        <v>0.4029474261061578</v>
      </c>
      <c r="T2042" s="10">
        <f t="shared" si="228"/>
        <v>27.472841328413285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1">
        <f t="shared" si="225"/>
        <v>42684.359108796292</v>
      </c>
      <c r="L2043" s="11">
        <f t="shared" si="226"/>
        <v>42654.317442129628</v>
      </c>
      <c r="M2043" t="b">
        <v>0</v>
      </c>
      <c r="N2043">
        <v>120</v>
      </c>
      <c r="O2043" t="b">
        <v>1</v>
      </c>
      <c r="P2043" s="8" t="s">
        <v>8293</v>
      </c>
      <c r="Q2043" s="13" t="str">
        <f t="shared" si="224"/>
        <v>technology</v>
      </c>
      <c r="R2043" s="13" t="str">
        <f t="shared" si="230"/>
        <v>hardware</v>
      </c>
      <c r="S2043" s="6">
        <f t="shared" si="227"/>
        <v>0.5498639810152226</v>
      </c>
      <c r="T2043" s="10">
        <f t="shared" si="228"/>
        <v>143.97499999999999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1">
        <f t="shared" si="225"/>
        <v>42391.499699074069</v>
      </c>
      <c r="L2044" s="11">
        <f t="shared" si="226"/>
        <v>42331.499699074069</v>
      </c>
      <c r="M2044" t="b">
        <v>0</v>
      </c>
      <c r="N2044">
        <v>140</v>
      </c>
      <c r="O2044" t="b">
        <v>1</v>
      </c>
      <c r="P2044" s="8" t="s">
        <v>8293</v>
      </c>
      <c r="Q2044" s="13" t="str">
        <f t="shared" si="224"/>
        <v>technology</v>
      </c>
      <c r="R2044" s="13" t="str">
        <f t="shared" si="230"/>
        <v>hardware</v>
      </c>
      <c r="S2044" s="6">
        <f t="shared" si="227"/>
        <v>0.80951995466688254</v>
      </c>
      <c r="T2044" s="10">
        <f t="shared" si="228"/>
        <v>88.23571428571428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1">
        <f t="shared" si="225"/>
        <v>42714.999305555553</v>
      </c>
      <c r="L2045" s="11">
        <f t="shared" si="226"/>
        <v>42660.968483796292</v>
      </c>
      <c r="M2045" t="b">
        <v>0</v>
      </c>
      <c r="N2045">
        <v>193</v>
      </c>
      <c r="O2045" t="b">
        <v>1</v>
      </c>
      <c r="P2045" s="8" t="s">
        <v>8293</v>
      </c>
      <c r="Q2045" s="13" t="str">
        <f t="shared" si="224"/>
        <v>technology</v>
      </c>
      <c r="R2045" s="13" t="str">
        <f t="shared" si="230"/>
        <v>hardware</v>
      </c>
      <c r="S2045" s="6">
        <f t="shared" si="227"/>
        <v>0.19754671230922835</v>
      </c>
      <c r="T2045" s="10">
        <f t="shared" si="228"/>
        <v>36.326424870466319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1">
        <f t="shared" si="225"/>
        <v>42168.475856481477</v>
      </c>
      <c r="L2046" s="11">
        <f t="shared" si="226"/>
        <v>42138.475856481477</v>
      </c>
      <c r="M2046" t="b">
        <v>0</v>
      </c>
      <c r="N2046">
        <v>180</v>
      </c>
      <c r="O2046" t="b">
        <v>1</v>
      </c>
      <c r="P2046" s="8" t="s">
        <v>8293</v>
      </c>
      <c r="Q2046" s="13" t="str">
        <f t="shared" si="224"/>
        <v>technology</v>
      </c>
      <c r="R2046" s="13" t="str">
        <f t="shared" si="230"/>
        <v>hardware</v>
      </c>
      <c r="S2046" s="6">
        <f t="shared" si="227"/>
        <v>0.92410054213898474</v>
      </c>
      <c r="T2046" s="10">
        <f t="shared" si="228"/>
        <v>90.177777777777777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1">
        <f t="shared" si="225"/>
        <v>41098.880173611113</v>
      </c>
      <c r="L2047" s="11">
        <f t="shared" si="226"/>
        <v>41068.880173611113</v>
      </c>
      <c r="M2047" t="b">
        <v>0</v>
      </c>
      <c r="N2047">
        <v>263</v>
      </c>
      <c r="O2047" t="b">
        <v>1</v>
      </c>
      <c r="P2047" s="8" t="s">
        <v>8293</v>
      </c>
      <c r="Q2047" s="13" t="str">
        <f t="shared" si="224"/>
        <v>technology</v>
      </c>
      <c r="R2047" s="13" t="str">
        <f t="shared" si="230"/>
        <v>hardware</v>
      </c>
      <c r="S2047" s="6">
        <f t="shared" si="227"/>
        <v>0.12207271497939337</v>
      </c>
      <c r="T2047" s="10">
        <f t="shared" si="228"/>
        <v>152.62361216730039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1">
        <f t="shared" si="225"/>
        <v>41416.963472222218</v>
      </c>
      <c r="L2048" s="11">
        <f t="shared" si="226"/>
        <v>41386.963472222218</v>
      </c>
      <c r="M2048" t="b">
        <v>0</v>
      </c>
      <c r="N2048">
        <v>217</v>
      </c>
      <c r="O2048" t="b">
        <v>1</v>
      </c>
      <c r="P2048" s="8" t="s">
        <v>8293</v>
      </c>
      <c r="Q2048" s="13" t="str">
        <f t="shared" si="224"/>
        <v>technology</v>
      </c>
      <c r="R2048" s="13" t="str">
        <f t="shared" si="230"/>
        <v>hardware</v>
      </c>
      <c r="S2048" s="6">
        <f t="shared" si="227"/>
        <v>0.82576383154417832</v>
      </c>
      <c r="T2048" s="10">
        <f t="shared" si="228"/>
        <v>55.806451612903224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1">
        <f t="shared" si="225"/>
        <v>42110.791666666664</v>
      </c>
      <c r="L2049" s="11">
        <f t="shared" si="226"/>
        <v>42081.695254629631</v>
      </c>
      <c r="M2049" t="b">
        <v>0</v>
      </c>
      <c r="N2049">
        <v>443</v>
      </c>
      <c r="O2049" t="b">
        <v>1</v>
      </c>
      <c r="P2049" s="8" t="s">
        <v>8293</v>
      </c>
      <c r="Q2049" s="13" t="str">
        <f t="shared" si="224"/>
        <v>technology</v>
      </c>
      <c r="R2049" s="13" t="str">
        <f t="shared" si="230"/>
        <v>hardware</v>
      </c>
      <c r="S2049" s="6">
        <f t="shared" si="227"/>
        <v>0.97088340482865887</v>
      </c>
      <c r="T2049" s="10">
        <f t="shared" si="228"/>
        <v>227.85327313769753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1">
        <f t="shared" si="225"/>
        <v>41417.443182870367</v>
      </c>
      <c r="L2050" s="11">
        <f t="shared" si="226"/>
        <v>41387.443182870367</v>
      </c>
      <c r="M2050" t="b">
        <v>0</v>
      </c>
      <c r="N2050">
        <v>1373</v>
      </c>
      <c r="O2050" t="b">
        <v>1</v>
      </c>
      <c r="P2050" s="8" t="s">
        <v>8293</v>
      </c>
      <c r="Q2050" s="13" t="str">
        <f t="shared" si="224"/>
        <v>technology</v>
      </c>
      <c r="R2050" s="13" t="str">
        <f t="shared" si="230"/>
        <v>hardware</v>
      </c>
      <c r="S2050" s="6">
        <f t="shared" si="227"/>
        <v>0.67416202651518908</v>
      </c>
      <c r="T2050" s="10">
        <f t="shared" si="228"/>
        <v>91.82989803350327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1">
        <f t="shared" si="225"/>
        <v>41610.749305555553</v>
      </c>
      <c r="L2051" s="11">
        <f t="shared" si="226"/>
        <v>41575.319016203699</v>
      </c>
      <c r="M2051" t="b">
        <v>0</v>
      </c>
      <c r="N2051">
        <v>742</v>
      </c>
      <c r="O2051" t="b">
        <v>1</v>
      </c>
      <c r="P2051" s="8" t="s">
        <v>8293</v>
      </c>
      <c r="Q2051" s="13" t="str">
        <f t="shared" ref="Q2051:Q2114" si="231">LEFT(P2051, SEARCH("/", P2051)-1)</f>
        <v>technology</v>
      </c>
      <c r="R2051" s="13" t="str">
        <f t="shared" si="230"/>
        <v>hardware</v>
      </c>
      <c r="S2051" s="6">
        <f t="shared" si="227"/>
        <v>0.83201112898086127</v>
      </c>
      <c r="T2051" s="10">
        <f t="shared" si="228"/>
        <v>80.991037735849048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1">
        <f t="shared" si="225"/>
        <v>42154.863171296289</v>
      </c>
      <c r="L2052" s="11">
        <f t="shared" si="226"/>
        <v>42114.863171296289</v>
      </c>
      <c r="M2052" t="b">
        <v>0</v>
      </c>
      <c r="N2052">
        <v>170</v>
      </c>
      <c r="O2052" t="b">
        <v>1</v>
      </c>
      <c r="P2052" s="8" t="s">
        <v>8293</v>
      </c>
      <c r="Q2052" s="13" t="str">
        <f t="shared" si="231"/>
        <v>technology</v>
      </c>
      <c r="R2052" s="13" t="str">
        <f t="shared" si="230"/>
        <v>hardware</v>
      </c>
      <c r="S2052" s="6">
        <f t="shared" si="227"/>
        <v>0.21129587761742769</v>
      </c>
      <c r="T2052" s="10">
        <f t="shared" si="228"/>
        <v>278.39411764705881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1">
        <f t="shared" si="225"/>
        <v>41633.814085648148</v>
      </c>
      <c r="L2053" s="11">
        <f t="shared" si="226"/>
        <v>41603.814085648148</v>
      </c>
      <c r="M2053" t="b">
        <v>0</v>
      </c>
      <c r="N2053">
        <v>242</v>
      </c>
      <c r="O2053" t="b">
        <v>1</v>
      </c>
      <c r="P2053" s="8" t="s">
        <v>8293</v>
      </c>
      <c r="Q2053" s="13" t="str">
        <f t="shared" si="231"/>
        <v>technology</v>
      </c>
      <c r="R2053" s="13" t="str">
        <f t="shared" si="230"/>
        <v>hardware</v>
      </c>
      <c r="S2053" s="6">
        <f t="shared" si="227"/>
        <v>0.76709176335219098</v>
      </c>
      <c r="T2053" s="10">
        <f t="shared" si="228"/>
        <v>43.095041322314053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1">
        <f t="shared" si="225"/>
        <v>42419.875613425924</v>
      </c>
      <c r="L2054" s="11">
        <f t="shared" si="226"/>
        <v>42374.875613425924</v>
      </c>
      <c r="M2054" t="b">
        <v>0</v>
      </c>
      <c r="N2054">
        <v>541</v>
      </c>
      <c r="O2054" t="b">
        <v>1</v>
      </c>
      <c r="P2054" s="8" t="s">
        <v>8293</v>
      </c>
      <c r="Q2054" s="13" t="str">
        <f t="shared" si="231"/>
        <v>technology</v>
      </c>
      <c r="R2054" s="13" t="str">
        <f t="shared" si="230"/>
        <v>hardware</v>
      </c>
      <c r="S2054" s="6">
        <f t="shared" si="227"/>
        <v>0.28324760372527247</v>
      </c>
      <c r="T2054" s="10">
        <f t="shared" si="228"/>
        <v>326.29205175600737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1">
        <f t="shared" si="225"/>
        <v>42333.450821759259</v>
      </c>
      <c r="L2055" s="11">
        <f t="shared" si="226"/>
        <v>42303.409155092588</v>
      </c>
      <c r="M2055" t="b">
        <v>0</v>
      </c>
      <c r="N2055">
        <v>121</v>
      </c>
      <c r="O2055" t="b">
        <v>1</v>
      </c>
      <c r="P2055" s="8" t="s">
        <v>8293</v>
      </c>
      <c r="Q2055" s="13" t="str">
        <f t="shared" si="231"/>
        <v>technology</v>
      </c>
      <c r="R2055" s="13" t="str">
        <f t="shared" si="230"/>
        <v>hardware</v>
      </c>
      <c r="S2055" s="6">
        <f t="shared" si="227"/>
        <v>0.98990298950702826</v>
      </c>
      <c r="T2055" s="10">
        <f t="shared" si="228"/>
        <v>41.743801652892564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1">
        <f t="shared" si="225"/>
        <v>41761.312615740739</v>
      </c>
      <c r="L2056" s="11">
        <f t="shared" si="226"/>
        <v>41731.312615740739</v>
      </c>
      <c r="M2056" t="b">
        <v>0</v>
      </c>
      <c r="N2056">
        <v>621</v>
      </c>
      <c r="O2056" t="b">
        <v>1</v>
      </c>
      <c r="P2056" s="8" t="s">
        <v>8293</v>
      </c>
      <c r="Q2056" s="13" t="str">
        <f t="shared" si="231"/>
        <v>technology</v>
      </c>
      <c r="R2056" s="13" t="str">
        <f t="shared" si="230"/>
        <v>hardware</v>
      </c>
      <c r="S2056" s="6">
        <f t="shared" si="227"/>
        <v>0.88034811479739417</v>
      </c>
      <c r="T2056" s="10">
        <f t="shared" si="228"/>
        <v>64.020933977455712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1">
        <f t="shared" si="225"/>
        <v>41975.958333333336</v>
      </c>
      <c r="L2057" s="11">
        <f t="shared" si="226"/>
        <v>41946.465775462959</v>
      </c>
      <c r="M2057" t="b">
        <v>0</v>
      </c>
      <c r="N2057">
        <v>101</v>
      </c>
      <c r="O2057" t="b">
        <v>1</v>
      </c>
      <c r="P2057" s="8" t="s">
        <v>8293</v>
      </c>
      <c r="Q2057" s="13" t="str">
        <f t="shared" si="231"/>
        <v>technology</v>
      </c>
      <c r="R2057" s="13" t="str">
        <f t="shared" si="230"/>
        <v>hardware</v>
      </c>
      <c r="S2057" s="6">
        <f t="shared" si="227"/>
        <v>0.59731209556993525</v>
      </c>
      <c r="T2057" s="10">
        <f t="shared" si="228"/>
        <v>99.455445544554451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1">
        <f t="shared" ref="K2058:K2121" si="232">(I2058/86400)+25569+(-5/24)</f>
        <v>41381.552569444444</v>
      </c>
      <c r="L2058" s="11">
        <f t="shared" ref="L2058:L2121" si="233">(J2058/86400)+25569+(-5/24)</f>
        <v>41351.552569444444</v>
      </c>
      <c r="M2058" t="b">
        <v>0</v>
      </c>
      <c r="N2058">
        <v>554</v>
      </c>
      <c r="O2058" t="b">
        <v>1</v>
      </c>
      <c r="P2058" s="8" t="s">
        <v>8293</v>
      </c>
      <c r="Q2058" s="13" t="str">
        <f t="shared" si="231"/>
        <v>technology</v>
      </c>
      <c r="R2058" s="13" t="str">
        <f t="shared" si="230"/>
        <v>hardware</v>
      </c>
      <c r="S2058" s="6">
        <f t="shared" ref="S2058:S2121" si="234">IFERROR(D2058/E2058,"N/A")</f>
        <v>0.65166957745744603</v>
      </c>
      <c r="T2058" s="10">
        <f t="shared" ref="T2058:T2121" si="235">IFERROR(E2058/N2058,"N/A")</f>
        <v>138.49458483754512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1">
        <f t="shared" si="232"/>
        <v>42426.286249999997</v>
      </c>
      <c r="L2059" s="11">
        <f t="shared" si="233"/>
        <v>42396.286249999997</v>
      </c>
      <c r="M2059" t="b">
        <v>0</v>
      </c>
      <c r="N2059">
        <v>666</v>
      </c>
      <c r="O2059" t="b">
        <v>1</v>
      </c>
      <c r="P2059" s="8" t="s">
        <v>8293</v>
      </c>
      <c r="Q2059" s="13" t="str">
        <f t="shared" si="231"/>
        <v>technology</v>
      </c>
      <c r="R2059" s="13" t="str">
        <f t="shared" si="230"/>
        <v>hardware</v>
      </c>
      <c r="S2059" s="6">
        <f t="shared" si="234"/>
        <v>0.49448109648216254</v>
      </c>
      <c r="T2059" s="10">
        <f t="shared" si="235"/>
        <v>45.547792792792798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1">
        <f t="shared" si="232"/>
        <v>42065.624999999993</v>
      </c>
      <c r="L2060" s="11">
        <f t="shared" si="233"/>
        <v>42026.16238425926</v>
      </c>
      <c r="M2060" t="b">
        <v>0</v>
      </c>
      <c r="N2060">
        <v>410</v>
      </c>
      <c r="O2060" t="b">
        <v>1</v>
      </c>
      <c r="P2060" s="8" t="s">
        <v>8293</v>
      </c>
      <c r="Q2060" s="13" t="str">
        <f t="shared" si="231"/>
        <v>technology</v>
      </c>
      <c r="R2060" s="13" t="str">
        <f t="shared" si="230"/>
        <v>hardware</v>
      </c>
      <c r="S2060" s="6">
        <f t="shared" si="234"/>
        <v>0.59424326833797581</v>
      </c>
      <c r="T2060" s="10">
        <f t="shared" si="235"/>
        <v>10.507317073170732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1">
        <f t="shared" si="232"/>
        <v>42400.707638888889</v>
      </c>
      <c r="L2061" s="11">
        <f t="shared" si="233"/>
        <v>42361.394143518519</v>
      </c>
      <c r="M2061" t="b">
        <v>0</v>
      </c>
      <c r="N2061">
        <v>375</v>
      </c>
      <c r="O2061" t="b">
        <v>1</v>
      </c>
      <c r="P2061" s="8" t="s">
        <v>8293</v>
      </c>
      <c r="Q2061" s="13" t="str">
        <f t="shared" si="231"/>
        <v>technology</v>
      </c>
      <c r="R2061" s="13" t="str">
        <f t="shared" si="230"/>
        <v>hardware</v>
      </c>
      <c r="S2061" s="6">
        <f t="shared" si="234"/>
        <v>0.69707461021911377</v>
      </c>
      <c r="T2061" s="10">
        <f t="shared" si="235"/>
        <v>114.76533333333333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1">
        <f t="shared" si="232"/>
        <v>41843.434606481482</v>
      </c>
      <c r="L2062" s="11">
        <f t="shared" si="233"/>
        <v>41783.434606481482</v>
      </c>
      <c r="M2062" t="b">
        <v>0</v>
      </c>
      <c r="N2062">
        <v>1364</v>
      </c>
      <c r="O2062" t="b">
        <v>1</v>
      </c>
      <c r="P2062" s="8" t="s">
        <v>8293</v>
      </c>
      <c r="Q2062" s="13" t="str">
        <f t="shared" si="231"/>
        <v>technology</v>
      </c>
      <c r="R2062" s="13" t="str">
        <f t="shared" si="230"/>
        <v>hardware</v>
      </c>
      <c r="S2062" s="6">
        <f t="shared" si="234"/>
        <v>0.50916496945010181</v>
      </c>
      <c r="T2062" s="10">
        <f t="shared" si="235"/>
        <v>35.997067448680355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1">
        <f t="shared" si="232"/>
        <v>42735.556180555555</v>
      </c>
      <c r="L2063" s="11">
        <f t="shared" si="233"/>
        <v>42705.556180555555</v>
      </c>
      <c r="M2063" t="b">
        <v>0</v>
      </c>
      <c r="N2063">
        <v>35</v>
      </c>
      <c r="O2063" t="b">
        <v>1</v>
      </c>
      <c r="P2063" s="8" t="s">
        <v>8293</v>
      </c>
      <c r="Q2063" s="13" t="str">
        <f t="shared" si="231"/>
        <v>technology</v>
      </c>
      <c r="R2063" s="13" t="str">
        <f t="shared" si="230"/>
        <v>hardware</v>
      </c>
      <c r="S2063" s="6">
        <f t="shared" si="234"/>
        <v>0.92661230541141582</v>
      </c>
      <c r="T2063" s="10">
        <f t="shared" si="235"/>
        <v>154.17142857142858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1">
        <f t="shared" si="232"/>
        <v>42453.1330787037</v>
      </c>
      <c r="L2064" s="11">
        <f t="shared" si="233"/>
        <v>42423.174745370365</v>
      </c>
      <c r="M2064" t="b">
        <v>0</v>
      </c>
      <c r="N2064">
        <v>203</v>
      </c>
      <c r="O2064" t="b">
        <v>1</v>
      </c>
      <c r="P2064" s="8" t="s">
        <v>8293</v>
      </c>
      <c r="Q2064" s="13" t="str">
        <f t="shared" si="231"/>
        <v>technology</v>
      </c>
      <c r="R2064" s="13" t="str">
        <f t="shared" si="230"/>
        <v>hardware</v>
      </c>
      <c r="S2064" s="6">
        <f t="shared" si="234"/>
        <v>0.86973916522434924</v>
      </c>
      <c r="T2064" s="10">
        <f t="shared" si="235"/>
        <v>566.38916256157631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1">
        <f t="shared" si="232"/>
        <v>42505.524317129624</v>
      </c>
      <c r="L2065" s="11">
        <f t="shared" si="233"/>
        <v>42472.524317129624</v>
      </c>
      <c r="M2065" t="b">
        <v>0</v>
      </c>
      <c r="N2065">
        <v>49</v>
      </c>
      <c r="O2065" t="b">
        <v>1</v>
      </c>
      <c r="P2065" s="8" t="s">
        <v>8293</v>
      </c>
      <c r="Q2065" s="13" t="str">
        <f t="shared" si="231"/>
        <v>technology</v>
      </c>
      <c r="R2065" s="13" t="str">
        <f t="shared" si="230"/>
        <v>hardware</v>
      </c>
      <c r="S2065" s="6">
        <f t="shared" si="234"/>
        <v>0.67544748395812226</v>
      </c>
      <c r="T2065" s="10">
        <f t="shared" si="235"/>
        <v>120.85714285714286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1">
        <f t="shared" si="232"/>
        <v>41425.291666666664</v>
      </c>
      <c r="L2066" s="11">
        <f t="shared" si="233"/>
        <v>41389.1565162037</v>
      </c>
      <c r="M2066" t="b">
        <v>0</v>
      </c>
      <c r="N2066">
        <v>5812</v>
      </c>
      <c r="O2066" t="b">
        <v>1</v>
      </c>
      <c r="P2066" s="8" t="s">
        <v>8293</v>
      </c>
      <c r="Q2066" s="13" t="str">
        <f t="shared" si="231"/>
        <v>technology</v>
      </c>
      <c r="R2066" s="13" t="str">
        <f t="shared" si="230"/>
        <v>hardware</v>
      </c>
      <c r="S2066" s="6">
        <f t="shared" si="234"/>
        <v>0.52310349124983502</v>
      </c>
      <c r="T2066" s="10">
        <f t="shared" si="235"/>
        <v>86.163845492085343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1">
        <f t="shared" si="232"/>
        <v>41633.125335648147</v>
      </c>
      <c r="L2067" s="11">
        <f t="shared" si="233"/>
        <v>41603.125335648147</v>
      </c>
      <c r="M2067" t="b">
        <v>0</v>
      </c>
      <c r="N2067">
        <v>1556</v>
      </c>
      <c r="O2067" t="b">
        <v>1</v>
      </c>
      <c r="P2067" s="8" t="s">
        <v>8293</v>
      </c>
      <c r="Q2067" s="13" t="str">
        <f t="shared" si="231"/>
        <v>technology</v>
      </c>
      <c r="R2067" s="13" t="str">
        <f t="shared" si="230"/>
        <v>hardware</v>
      </c>
      <c r="S2067" s="6">
        <f t="shared" si="234"/>
        <v>0.50196991819772718</v>
      </c>
      <c r="T2067" s="10">
        <f t="shared" si="235"/>
        <v>51.212114395886893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1">
        <f t="shared" si="232"/>
        <v>41874.563460648147</v>
      </c>
      <c r="L2068" s="11">
        <f t="shared" si="233"/>
        <v>41844.563460648147</v>
      </c>
      <c r="M2068" t="b">
        <v>0</v>
      </c>
      <c r="N2068">
        <v>65</v>
      </c>
      <c r="O2068" t="b">
        <v>1</v>
      </c>
      <c r="P2068" s="8" t="s">
        <v>8293</v>
      </c>
      <c r="Q2068" s="13" t="str">
        <f t="shared" si="231"/>
        <v>technology</v>
      </c>
      <c r="R2068" s="13" t="str">
        <f t="shared" ref="R2068:R2081" si="236">RIGHT(P2068,8)</f>
        <v>hardware</v>
      </c>
      <c r="S2068" s="6">
        <f t="shared" si="234"/>
        <v>0.45745654162854527</v>
      </c>
      <c r="T2068" s="10">
        <f t="shared" si="235"/>
        <v>67.261538461538464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1">
        <f t="shared" si="232"/>
        <v>42148.645555555551</v>
      </c>
      <c r="L2069" s="11">
        <f t="shared" si="233"/>
        <v>42115.645555555551</v>
      </c>
      <c r="M2069" t="b">
        <v>0</v>
      </c>
      <c r="N2069">
        <v>10</v>
      </c>
      <c r="O2069" t="b">
        <v>1</v>
      </c>
      <c r="P2069" s="8" t="s">
        <v>8293</v>
      </c>
      <c r="Q2069" s="13" t="str">
        <f t="shared" si="231"/>
        <v>technology</v>
      </c>
      <c r="R2069" s="13" t="str">
        <f t="shared" si="236"/>
        <v>hardware</v>
      </c>
      <c r="S2069" s="6">
        <f t="shared" si="234"/>
        <v>0.78821656050955413</v>
      </c>
      <c r="T2069" s="10">
        <f t="shared" si="235"/>
        <v>62.8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1">
        <f t="shared" si="232"/>
        <v>42663.633275462962</v>
      </c>
      <c r="L2070" s="11">
        <f t="shared" si="233"/>
        <v>42633.633275462962</v>
      </c>
      <c r="M2070" t="b">
        <v>0</v>
      </c>
      <c r="N2070">
        <v>76</v>
      </c>
      <c r="O2070" t="b">
        <v>1</v>
      </c>
      <c r="P2070" s="8" t="s">
        <v>8293</v>
      </c>
      <c r="Q2070" s="13" t="str">
        <f t="shared" si="231"/>
        <v>technology</v>
      </c>
      <c r="R2070" s="13" t="str">
        <f t="shared" si="236"/>
        <v>hardware</v>
      </c>
      <c r="S2070" s="6">
        <f t="shared" si="234"/>
        <v>0.95035461532116094</v>
      </c>
      <c r="T2070" s="10">
        <f t="shared" si="235"/>
        <v>346.13118421052633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1">
        <f t="shared" si="232"/>
        <v>42371.763784722221</v>
      </c>
      <c r="L2071" s="11">
        <f t="shared" si="233"/>
        <v>42340.763784722221</v>
      </c>
      <c r="M2071" t="b">
        <v>0</v>
      </c>
      <c r="N2071">
        <v>263</v>
      </c>
      <c r="O2071" t="b">
        <v>1</v>
      </c>
      <c r="P2071" s="8" t="s">
        <v>8293</v>
      </c>
      <c r="Q2071" s="13" t="str">
        <f t="shared" si="231"/>
        <v>technology</v>
      </c>
      <c r="R2071" s="13" t="str">
        <f t="shared" si="236"/>
        <v>hardware</v>
      </c>
      <c r="S2071" s="6">
        <f t="shared" si="234"/>
        <v>0.7787758049309903</v>
      </c>
      <c r="T2071" s="10">
        <f t="shared" si="235"/>
        <v>244.11912547528519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1">
        <f t="shared" si="232"/>
        <v>42549.448182870365</v>
      </c>
      <c r="L2072" s="11">
        <f t="shared" si="233"/>
        <v>42519.448182870365</v>
      </c>
      <c r="M2072" t="b">
        <v>0</v>
      </c>
      <c r="N2072">
        <v>1530</v>
      </c>
      <c r="O2072" t="b">
        <v>1</v>
      </c>
      <c r="P2072" s="8" t="s">
        <v>8293</v>
      </c>
      <c r="Q2072" s="13" t="str">
        <f t="shared" si="231"/>
        <v>technology</v>
      </c>
      <c r="R2072" s="13" t="str">
        <f t="shared" si="236"/>
        <v>hardware</v>
      </c>
      <c r="S2072" s="6">
        <f t="shared" si="234"/>
        <v>0.31513214120945193</v>
      </c>
      <c r="T2072" s="10">
        <f t="shared" si="235"/>
        <v>259.25424836601309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1">
        <f t="shared" si="232"/>
        <v>42645.070416666662</v>
      </c>
      <c r="L2073" s="11">
        <f t="shared" si="233"/>
        <v>42600.070416666662</v>
      </c>
      <c r="M2073" t="b">
        <v>0</v>
      </c>
      <c r="N2073">
        <v>278</v>
      </c>
      <c r="O2073" t="b">
        <v>1</v>
      </c>
      <c r="P2073" s="8" t="s">
        <v>8293</v>
      </c>
      <c r="Q2073" s="13" t="str">
        <f t="shared" si="231"/>
        <v>technology</v>
      </c>
      <c r="R2073" s="13" t="str">
        <f t="shared" si="236"/>
        <v>hardware</v>
      </c>
      <c r="S2073" s="6">
        <f t="shared" si="234"/>
        <v>0.3562141559505575</v>
      </c>
      <c r="T2073" s="10">
        <f t="shared" si="235"/>
        <v>201.96402877697841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1">
        <f t="shared" si="232"/>
        <v>42497.373055555552</v>
      </c>
      <c r="L2074" s="11">
        <f t="shared" si="233"/>
        <v>42467.373055555552</v>
      </c>
      <c r="M2074" t="b">
        <v>0</v>
      </c>
      <c r="N2074">
        <v>350</v>
      </c>
      <c r="O2074" t="b">
        <v>1</v>
      </c>
      <c r="P2074" s="8" t="s">
        <v>8293</v>
      </c>
      <c r="Q2074" s="13" t="str">
        <f t="shared" si="231"/>
        <v>technology</v>
      </c>
      <c r="R2074" s="13" t="str">
        <f t="shared" si="236"/>
        <v>hardware</v>
      </c>
      <c r="S2074" s="6">
        <f t="shared" si="234"/>
        <v>0.90308564788501133</v>
      </c>
      <c r="T2074" s="10">
        <f t="shared" si="235"/>
        <v>226.20857142857142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1">
        <f t="shared" si="232"/>
        <v>42132.459699074076</v>
      </c>
      <c r="L2075" s="11">
        <f t="shared" si="233"/>
        <v>42087.459699074076</v>
      </c>
      <c r="M2075" t="b">
        <v>0</v>
      </c>
      <c r="N2075">
        <v>470</v>
      </c>
      <c r="O2075" t="b">
        <v>1</v>
      </c>
      <c r="P2075" s="8" t="s">
        <v>8293</v>
      </c>
      <c r="Q2075" s="13" t="str">
        <f t="shared" si="231"/>
        <v>technology</v>
      </c>
      <c r="R2075" s="13" t="str">
        <f t="shared" si="236"/>
        <v>hardware</v>
      </c>
      <c r="S2075" s="6">
        <f t="shared" si="234"/>
        <v>0.65528952984942102</v>
      </c>
      <c r="T2075" s="10">
        <f t="shared" si="235"/>
        <v>324.69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1">
        <f t="shared" si="232"/>
        <v>42496.617847222216</v>
      </c>
      <c r="L2076" s="11">
        <f t="shared" si="233"/>
        <v>42466.617847222216</v>
      </c>
      <c r="M2076" t="b">
        <v>0</v>
      </c>
      <c r="N2076">
        <v>3</v>
      </c>
      <c r="O2076" t="b">
        <v>1</v>
      </c>
      <c r="P2076" s="8" t="s">
        <v>8293</v>
      </c>
      <c r="Q2076" s="13" t="str">
        <f t="shared" si="231"/>
        <v>technology</v>
      </c>
      <c r="R2076" s="13" t="str">
        <f t="shared" si="236"/>
        <v>hardware</v>
      </c>
      <c r="S2076" s="6">
        <f t="shared" si="234"/>
        <v>0.97560975609756095</v>
      </c>
      <c r="T2076" s="10">
        <f t="shared" si="235"/>
        <v>205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1">
        <f t="shared" si="232"/>
        <v>41480.473240740735</v>
      </c>
      <c r="L2077" s="11">
        <f t="shared" si="233"/>
        <v>41450.473240740735</v>
      </c>
      <c r="M2077" t="b">
        <v>0</v>
      </c>
      <c r="N2077">
        <v>8200</v>
      </c>
      <c r="O2077" t="b">
        <v>1</v>
      </c>
      <c r="P2077" s="8" t="s">
        <v>8293</v>
      </c>
      <c r="Q2077" s="13" t="str">
        <f t="shared" si="231"/>
        <v>technology</v>
      </c>
      <c r="R2077" s="13" t="str">
        <f t="shared" si="236"/>
        <v>hardware</v>
      </c>
      <c r="S2077" s="6">
        <f t="shared" si="234"/>
        <v>5.9581481653622974E-2</v>
      </c>
      <c r="T2077" s="10">
        <f t="shared" si="235"/>
        <v>20.465926829268295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1">
        <f t="shared" si="232"/>
        <v>41843.672326388885</v>
      </c>
      <c r="L2078" s="11">
        <f t="shared" si="233"/>
        <v>41803.672326388885</v>
      </c>
      <c r="M2078" t="b">
        <v>0</v>
      </c>
      <c r="N2078">
        <v>8359</v>
      </c>
      <c r="O2078" t="b">
        <v>1</v>
      </c>
      <c r="P2078" s="8" t="s">
        <v>8293</v>
      </c>
      <c r="Q2078" s="13" t="str">
        <f t="shared" si="231"/>
        <v>technology</v>
      </c>
      <c r="R2078" s="13" t="str">
        <f t="shared" si="236"/>
        <v>hardware</v>
      </c>
      <c r="S2078" s="6">
        <f t="shared" si="234"/>
        <v>0.18404371998667193</v>
      </c>
      <c r="T2078" s="10">
        <f t="shared" si="235"/>
        <v>116.35303146309367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1">
        <f t="shared" si="232"/>
        <v>42160.666666666664</v>
      </c>
      <c r="L2079" s="11">
        <f t="shared" si="233"/>
        <v>42102.83421296296</v>
      </c>
      <c r="M2079" t="b">
        <v>0</v>
      </c>
      <c r="N2079">
        <v>188</v>
      </c>
      <c r="O2079" t="b">
        <v>1</v>
      </c>
      <c r="P2079" s="8" t="s">
        <v>8293</v>
      </c>
      <c r="Q2079" s="13" t="str">
        <f t="shared" si="231"/>
        <v>technology</v>
      </c>
      <c r="R2079" s="13" t="str">
        <f t="shared" si="236"/>
        <v>hardware</v>
      </c>
      <c r="S2079" s="6">
        <f t="shared" si="234"/>
        <v>0.86574090106312984</v>
      </c>
      <c r="T2079" s="10">
        <f t="shared" si="235"/>
        <v>307.20212765957444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1">
        <f t="shared" si="232"/>
        <v>42722.563159722216</v>
      </c>
      <c r="L2080" s="11">
        <f t="shared" si="233"/>
        <v>42692.563159722216</v>
      </c>
      <c r="M2080" t="b">
        <v>0</v>
      </c>
      <c r="N2080">
        <v>48</v>
      </c>
      <c r="O2080" t="b">
        <v>1</v>
      </c>
      <c r="P2080" s="8" t="s">
        <v>8293</v>
      </c>
      <c r="Q2080" s="13" t="str">
        <f t="shared" si="231"/>
        <v>technology</v>
      </c>
      <c r="R2080" s="13" t="str">
        <f t="shared" si="236"/>
        <v>hardware</v>
      </c>
      <c r="S2080" s="6">
        <f t="shared" si="234"/>
        <v>0.76216607598795783</v>
      </c>
      <c r="T2080" s="10">
        <f t="shared" si="235"/>
        <v>546.6875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1">
        <f t="shared" si="232"/>
        <v>42180.583333333336</v>
      </c>
      <c r="L2081" s="11">
        <f t="shared" si="233"/>
        <v>42150.502233796295</v>
      </c>
      <c r="M2081" t="b">
        <v>0</v>
      </c>
      <c r="N2081">
        <v>607</v>
      </c>
      <c r="O2081" t="b">
        <v>1</v>
      </c>
      <c r="P2081" s="8" t="s">
        <v>8293</v>
      </c>
      <c r="Q2081" s="13" t="str">
        <f t="shared" si="231"/>
        <v>technology</v>
      </c>
      <c r="R2081" s="13" t="str">
        <f t="shared" si="236"/>
        <v>hardware</v>
      </c>
      <c r="S2081" s="6">
        <f t="shared" si="234"/>
        <v>0.34701738557101713</v>
      </c>
      <c r="T2081" s="10">
        <f t="shared" si="235"/>
        <v>47.474464579901152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1">
        <f t="shared" si="232"/>
        <v>42319.790509259255</v>
      </c>
      <c r="L2082" s="11">
        <f t="shared" si="233"/>
        <v>42289.748842592591</v>
      </c>
      <c r="M2082" t="b">
        <v>0</v>
      </c>
      <c r="N2082">
        <v>50</v>
      </c>
      <c r="O2082" t="b">
        <v>1</v>
      </c>
      <c r="P2082" s="8" t="s">
        <v>8293</v>
      </c>
      <c r="Q2082" s="13" t="str">
        <f t="shared" si="231"/>
        <v>technology</v>
      </c>
      <c r="R2082" s="13" t="str">
        <f t="shared" ref="R2082:R2083" si="237">RIGHT(P2082,3)</f>
        <v>are</v>
      </c>
      <c r="S2082" s="6">
        <f t="shared" si="234"/>
        <v>0.19692792437967704</v>
      </c>
      <c r="T2082" s="10">
        <f t="shared" si="235"/>
        <v>101.56</v>
      </c>
    </row>
    <row r="2083" spans="1:20" ht="57.6" x14ac:dyDescent="0.3">
      <c r="A2083">
        <v>2601</v>
      </c>
      <c r="B2083" s="3" t="s">
        <v>2601</v>
      </c>
      <c r="C2083" s="3" t="s">
        <v>6711</v>
      </c>
      <c r="D2083">
        <v>500</v>
      </c>
      <c r="E2083">
        <v>3307</v>
      </c>
      <c r="F2083" t="s">
        <v>8219</v>
      </c>
      <c r="G2083" t="s">
        <v>8224</v>
      </c>
      <c r="H2083" t="s">
        <v>8246</v>
      </c>
      <c r="I2083">
        <v>1347508740</v>
      </c>
      <c r="J2083">
        <v>1346276349</v>
      </c>
      <c r="K2083" s="11">
        <f t="shared" si="232"/>
        <v>41164.957638888889</v>
      </c>
      <c r="L2083" s="11">
        <f t="shared" si="233"/>
        <v>41150.693854166668</v>
      </c>
      <c r="M2083" t="b">
        <v>1</v>
      </c>
      <c r="N2083">
        <v>151</v>
      </c>
      <c r="O2083" t="b">
        <v>1</v>
      </c>
      <c r="P2083" s="8" t="s">
        <v>8299</v>
      </c>
      <c r="Q2083" s="13" t="str">
        <f t="shared" si="231"/>
        <v>technology</v>
      </c>
      <c r="R2083" s="13" t="str">
        <f t="shared" si="237"/>
        <v>ion</v>
      </c>
      <c r="S2083" s="6">
        <f t="shared" si="234"/>
        <v>0.15119443604475355</v>
      </c>
      <c r="T2083" s="10">
        <f t="shared" si="235"/>
        <v>21.900662251655628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1">
        <f t="shared" si="232"/>
        <v>40870.953657407408</v>
      </c>
      <c r="L2084" s="11">
        <f t="shared" si="233"/>
        <v>40810.911990740737</v>
      </c>
      <c r="M2084" t="b">
        <v>0</v>
      </c>
      <c r="N2084">
        <v>38</v>
      </c>
      <c r="O2084" t="b">
        <v>1</v>
      </c>
      <c r="P2084" s="8" t="s">
        <v>8277</v>
      </c>
      <c r="Q2084" s="13" t="str">
        <f t="shared" si="231"/>
        <v>music</v>
      </c>
      <c r="R2084" s="13" t="str">
        <f t="shared" ref="R2084:R2122" si="238">RIGHT(P2084,10)</f>
        <v>indie rock</v>
      </c>
      <c r="S2084" s="6">
        <f t="shared" si="234"/>
        <v>0.90307043949428056</v>
      </c>
      <c r="T2084" s="10">
        <f t="shared" si="235"/>
        <v>43.710526315789473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1">
        <f t="shared" si="232"/>
        <v>41064.513831018514</v>
      </c>
      <c r="L2085" s="11">
        <f t="shared" si="233"/>
        <v>41034.513831018514</v>
      </c>
      <c r="M2085" t="b">
        <v>0</v>
      </c>
      <c r="N2085">
        <v>25</v>
      </c>
      <c r="O2085" t="b">
        <v>1</v>
      </c>
      <c r="P2085" s="8" t="s">
        <v>8277</v>
      </c>
      <c r="Q2085" s="13" t="str">
        <f t="shared" si="231"/>
        <v>music</v>
      </c>
      <c r="R2085" s="13" t="str">
        <f t="shared" si="238"/>
        <v>indie rock</v>
      </c>
      <c r="S2085" s="6">
        <f t="shared" si="234"/>
        <v>0.88235294117647056</v>
      </c>
      <c r="T2085" s="10">
        <f t="shared" si="235"/>
        <v>34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1">
        <f t="shared" si="232"/>
        <v>41763.082638888889</v>
      </c>
      <c r="L2086" s="11">
        <f t="shared" si="233"/>
        <v>41731.624791666662</v>
      </c>
      <c r="M2086" t="b">
        <v>0</v>
      </c>
      <c r="N2086">
        <v>46</v>
      </c>
      <c r="O2086" t="b">
        <v>1</v>
      </c>
      <c r="P2086" s="8" t="s">
        <v>8277</v>
      </c>
      <c r="Q2086" s="13" t="str">
        <f t="shared" si="231"/>
        <v>music</v>
      </c>
      <c r="R2086" s="13" t="str">
        <f t="shared" si="238"/>
        <v>indie rock</v>
      </c>
      <c r="S2086" s="6">
        <f t="shared" si="234"/>
        <v>0.92307692307692313</v>
      </c>
      <c r="T2086" s="10">
        <f t="shared" si="235"/>
        <v>70.652173913043484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1">
        <f t="shared" si="232"/>
        <v>41105.627164351848</v>
      </c>
      <c r="L2087" s="11">
        <f t="shared" si="233"/>
        <v>41075.627164351848</v>
      </c>
      <c r="M2087" t="b">
        <v>0</v>
      </c>
      <c r="N2087">
        <v>83</v>
      </c>
      <c r="O2087" t="b">
        <v>1</v>
      </c>
      <c r="P2087" s="8" t="s">
        <v>8277</v>
      </c>
      <c r="Q2087" s="13" t="str">
        <f t="shared" si="231"/>
        <v>music</v>
      </c>
      <c r="R2087" s="13" t="str">
        <f t="shared" si="238"/>
        <v>indie rock</v>
      </c>
      <c r="S2087" s="6">
        <f t="shared" si="234"/>
        <v>0.80949811117107395</v>
      </c>
      <c r="T2087" s="10">
        <f t="shared" si="235"/>
        <v>89.301204819277103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1">
        <f t="shared" si="232"/>
        <v>40890.999305555553</v>
      </c>
      <c r="L2088" s="11">
        <f t="shared" si="233"/>
        <v>40860.462175925924</v>
      </c>
      <c r="M2088" t="b">
        <v>0</v>
      </c>
      <c r="N2088">
        <v>35</v>
      </c>
      <c r="O2088" t="b">
        <v>1</v>
      </c>
      <c r="P2088" s="8" t="s">
        <v>8277</v>
      </c>
      <c r="Q2088" s="13" t="str">
        <f t="shared" si="231"/>
        <v>music</v>
      </c>
      <c r="R2088" s="13" t="str">
        <f t="shared" si="238"/>
        <v>indie rock</v>
      </c>
      <c r="S2088" s="6">
        <f t="shared" si="234"/>
        <v>0.99304865938430986</v>
      </c>
      <c r="T2088" s="10">
        <f t="shared" si="235"/>
        <v>115.08571428571429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1">
        <f t="shared" si="232"/>
        <v>40793.996041666665</v>
      </c>
      <c r="L2089" s="11">
        <f t="shared" si="233"/>
        <v>40763.996041666665</v>
      </c>
      <c r="M2089" t="b">
        <v>0</v>
      </c>
      <c r="N2089">
        <v>25</v>
      </c>
      <c r="O2089" t="b">
        <v>1</v>
      </c>
      <c r="P2089" s="8" t="s">
        <v>8277</v>
      </c>
      <c r="Q2089" s="13" t="str">
        <f t="shared" si="231"/>
        <v>music</v>
      </c>
      <c r="R2089" s="13" t="str">
        <f t="shared" si="238"/>
        <v>indie rock</v>
      </c>
      <c r="S2089" s="6">
        <f t="shared" si="234"/>
        <v>0.96587250482936249</v>
      </c>
      <c r="T2089" s="10">
        <f t="shared" si="235"/>
        <v>62.12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1">
        <f t="shared" si="232"/>
        <v>40431.957638888889</v>
      </c>
      <c r="L2090" s="11">
        <f t="shared" si="233"/>
        <v>40395.506388888891</v>
      </c>
      <c r="M2090" t="b">
        <v>0</v>
      </c>
      <c r="N2090">
        <v>75</v>
      </c>
      <c r="O2090" t="b">
        <v>1</v>
      </c>
      <c r="P2090" s="8" t="s">
        <v>8277</v>
      </c>
      <c r="Q2090" s="13" t="str">
        <f t="shared" si="231"/>
        <v>music</v>
      </c>
      <c r="R2090" s="13" t="str">
        <f t="shared" si="238"/>
        <v>indie rock</v>
      </c>
      <c r="S2090" s="6">
        <f t="shared" si="234"/>
        <v>0.86572091466300372</v>
      </c>
      <c r="T2090" s="10">
        <f t="shared" si="235"/>
        <v>46.204266666666669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1">
        <f t="shared" si="232"/>
        <v>41487.867986111109</v>
      </c>
      <c r="L2091" s="11">
        <f t="shared" si="233"/>
        <v>41452.867986111109</v>
      </c>
      <c r="M2091" t="b">
        <v>0</v>
      </c>
      <c r="N2091">
        <v>62</v>
      </c>
      <c r="O2091" t="b">
        <v>1</v>
      </c>
      <c r="P2091" s="8" t="s">
        <v>8277</v>
      </c>
      <c r="Q2091" s="13" t="str">
        <f t="shared" si="231"/>
        <v>music</v>
      </c>
      <c r="R2091" s="13" t="str">
        <f t="shared" si="238"/>
        <v>indie rock</v>
      </c>
      <c r="S2091" s="6">
        <f t="shared" si="234"/>
        <v>0.83056202471088125</v>
      </c>
      <c r="T2091" s="10">
        <f t="shared" si="235"/>
        <v>48.54854838709678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1">
        <f t="shared" si="232"/>
        <v>41329.173090277771</v>
      </c>
      <c r="L2092" s="11">
        <f t="shared" si="233"/>
        <v>41299.173090277771</v>
      </c>
      <c r="M2092" t="b">
        <v>0</v>
      </c>
      <c r="N2092">
        <v>160</v>
      </c>
      <c r="O2092" t="b">
        <v>1</v>
      </c>
      <c r="P2092" s="8" t="s">
        <v>8277</v>
      </c>
      <c r="Q2092" s="13" t="str">
        <f t="shared" si="231"/>
        <v>music</v>
      </c>
      <c r="R2092" s="13" t="str">
        <f t="shared" si="238"/>
        <v>indie rock</v>
      </c>
      <c r="S2092" s="6">
        <f t="shared" si="234"/>
        <v>0.86926003153240772</v>
      </c>
      <c r="T2092" s="10">
        <f t="shared" si="235"/>
        <v>57.520187499999999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1">
        <f t="shared" si="232"/>
        <v>40603.625</v>
      </c>
      <c r="L2093" s="11">
        <f t="shared" si="233"/>
        <v>40555.114328703705</v>
      </c>
      <c r="M2093" t="b">
        <v>0</v>
      </c>
      <c r="N2093">
        <v>246</v>
      </c>
      <c r="O2093" t="b">
        <v>1</v>
      </c>
      <c r="P2093" s="8" t="s">
        <v>8277</v>
      </c>
      <c r="Q2093" s="13" t="str">
        <f t="shared" si="231"/>
        <v>music</v>
      </c>
      <c r="R2093" s="13" t="str">
        <f t="shared" si="238"/>
        <v>indie rock</v>
      </c>
      <c r="S2093" s="6">
        <f t="shared" si="234"/>
        <v>0.83009749033858748</v>
      </c>
      <c r="T2093" s="10">
        <f t="shared" si="235"/>
        <v>88.147154471544724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1">
        <f t="shared" si="232"/>
        <v>40823.499212962961</v>
      </c>
      <c r="L2094" s="11">
        <f t="shared" si="233"/>
        <v>40763.499212962961</v>
      </c>
      <c r="M2094" t="b">
        <v>0</v>
      </c>
      <c r="N2094">
        <v>55</v>
      </c>
      <c r="O2094" t="b">
        <v>1</v>
      </c>
      <c r="P2094" s="8" t="s">
        <v>8277</v>
      </c>
      <c r="Q2094" s="13" t="str">
        <f t="shared" si="231"/>
        <v>music</v>
      </c>
      <c r="R2094" s="13" t="str">
        <f t="shared" si="238"/>
        <v>indie rock</v>
      </c>
      <c r="S2094" s="6">
        <f t="shared" si="234"/>
        <v>0.98732927431298334</v>
      </c>
      <c r="T2094" s="10">
        <f t="shared" si="235"/>
        <v>110.49090909090908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1">
        <f t="shared" si="232"/>
        <v>41265.68787037037</v>
      </c>
      <c r="L2095" s="11">
        <f t="shared" si="233"/>
        <v>41205.646203703705</v>
      </c>
      <c r="M2095" t="b">
        <v>0</v>
      </c>
      <c r="N2095">
        <v>23</v>
      </c>
      <c r="O2095" t="b">
        <v>1</v>
      </c>
      <c r="P2095" s="8" t="s">
        <v>8277</v>
      </c>
      <c r="Q2095" s="13" t="str">
        <f t="shared" si="231"/>
        <v>music</v>
      </c>
      <c r="R2095" s="13" t="str">
        <f t="shared" si="238"/>
        <v>indie rock</v>
      </c>
      <c r="S2095" s="6">
        <f t="shared" si="234"/>
        <v>0.97592713077423554</v>
      </c>
      <c r="T2095" s="10">
        <f t="shared" si="235"/>
        <v>66.826086956521735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1">
        <f t="shared" si="232"/>
        <v>40972.916666666664</v>
      </c>
      <c r="L2096" s="11">
        <f t="shared" si="233"/>
        <v>40938.811689814815</v>
      </c>
      <c r="M2096" t="b">
        <v>0</v>
      </c>
      <c r="N2096">
        <v>72</v>
      </c>
      <c r="O2096" t="b">
        <v>1</v>
      </c>
      <c r="P2096" s="8" t="s">
        <v>8277</v>
      </c>
      <c r="Q2096" s="13" t="str">
        <f t="shared" si="231"/>
        <v>music</v>
      </c>
      <c r="R2096" s="13" t="str">
        <f t="shared" si="238"/>
        <v>indie rock</v>
      </c>
      <c r="S2096" s="6">
        <f t="shared" si="234"/>
        <v>0.82958046930552265</v>
      </c>
      <c r="T2096" s="10">
        <f t="shared" si="235"/>
        <v>58.597222222222221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1">
        <f t="shared" si="232"/>
        <v>40818.525150462963</v>
      </c>
      <c r="L2097" s="11">
        <f t="shared" si="233"/>
        <v>40758.525150462963</v>
      </c>
      <c r="M2097" t="b">
        <v>0</v>
      </c>
      <c r="N2097">
        <v>22</v>
      </c>
      <c r="O2097" t="b">
        <v>1</v>
      </c>
      <c r="P2097" s="8" t="s">
        <v>8277</v>
      </c>
      <c r="Q2097" s="13" t="str">
        <f t="shared" si="231"/>
        <v>music</v>
      </c>
      <c r="R2097" s="13" t="str">
        <f t="shared" si="238"/>
        <v>indie rock</v>
      </c>
      <c r="S2097" s="6">
        <f t="shared" si="234"/>
        <v>1</v>
      </c>
      <c r="T2097" s="10">
        <f t="shared" si="235"/>
        <v>113.63636363636364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1">
        <f t="shared" si="232"/>
        <v>41207.957638888889</v>
      </c>
      <c r="L2098" s="11">
        <f t="shared" si="233"/>
        <v>41192.550173611111</v>
      </c>
      <c r="M2098" t="b">
        <v>0</v>
      </c>
      <c r="N2098">
        <v>14</v>
      </c>
      <c r="O2098" t="b">
        <v>1</v>
      </c>
      <c r="P2098" s="8" t="s">
        <v>8277</v>
      </c>
      <c r="Q2098" s="13" t="str">
        <f t="shared" si="231"/>
        <v>music</v>
      </c>
      <c r="R2098" s="13" t="str">
        <f t="shared" si="238"/>
        <v>indie rock</v>
      </c>
      <c r="S2098" s="6">
        <f t="shared" si="234"/>
        <v>0.98360655737704916</v>
      </c>
      <c r="T2098" s="10">
        <f t="shared" si="235"/>
        <v>43.571428571428569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1">
        <f t="shared" si="232"/>
        <v>40878.418229166666</v>
      </c>
      <c r="L2099" s="11">
        <f t="shared" si="233"/>
        <v>40818.376562500001</v>
      </c>
      <c r="M2099" t="b">
        <v>0</v>
      </c>
      <c r="N2099">
        <v>38</v>
      </c>
      <c r="O2099" t="b">
        <v>1</v>
      </c>
      <c r="P2099" s="8" t="s">
        <v>8277</v>
      </c>
      <c r="Q2099" s="13" t="str">
        <f t="shared" si="231"/>
        <v>music</v>
      </c>
      <c r="R2099" s="13" t="str">
        <f t="shared" si="238"/>
        <v>indie rock</v>
      </c>
      <c r="S2099" s="6">
        <f t="shared" si="234"/>
        <v>1</v>
      </c>
      <c r="T2099" s="10">
        <f t="shared" si="235"/>
        <v>78.94736842105263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1">
        <f t="shared" si="232"/>
        <v>40975.905497685184</v>
      </c>
      <c r="L2100" s="11">
        <f t="shared" si="233"/>
        <v>40945.905497685184</v>
      </c>
      <c r="M2100" t="b">
        <v>0</v>
      </c>
      <c r="N2100">
        <v>32</v>
      </c>
      <c r="O2100" t="b">
        <v>1</v>
      </c>
      <c r="P2100" s="8" t="s">
        <v>8277</v>
      </c>
      <c r="Q2100" s="13" t="str">
        <f t="shared" si="231"/>
        <v>music</v>
      </c>
      <c r="R2100" s="13" t="str">
        <f t="shared" si="238"/>
        <v>indie rock</v>
      </c>
      <c r="S2100" s="6">
        <f t="shared" si="234"/>
        <v>0.99667774086378735</v>
      </c>
      <c r="T2100" s="10">
        <f t="shared" si="235"/>
        <v>188.125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1">
        <f t="shared" si="232"/>
        <v>42186.944444444445</v>
      </c>
      <c r="L2101" s="11">
        <f t="shared" si="233"/>
        <v>42173.53800925926</v>
      </c>
      <c r="M2101" t="b">
        <v>0</v>
      </c>
      <c r="N2101">
        <v>63</v>
      </c>
      <c r="O2101" t="b">
        <v>1</v>
      </c>
      <c r="P2101" s="8" t="s">
        <v>8277</v>
      </c>
      <c r="Q2101" s="13" t="str">
        <f t="shared" si="231"/>
        <v>music</v>
      </c>
      <c r="R2101" s="13" t="str">
        <f t="shared" si="238"/>
        <v>indie rock</v>
      </c>
      <c r="S2101" s="6">
        <f t="shared" si="234"/>
        <v>0.75547720977083854</v>
      </c>
      <c r="T2101" s="10">
        <f t="shared" si="235"/>
        <v>63.031746031746032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1">
        <f t="shared" si="232"/>
        <v>41089.957638888889</v>
      </c>
      <c r="L2102" s="11">
        <f t="shared" si="233"/>
        <v>41074.62663194444</v>
      </c>
      <c r="M2102" t="b">
        <v>0</v>
      </c>
      <c r="N2102">
        <v>27</v>
      </c>
      <c r="O2102" t="b">
        <v>1</v>
      </c>
      <c r="P2102" s="8" t="s">
        <v>8277</v>
      </c>
      <c r="Q2102" s="13" t="str">
        <f t="shared" si="231"/>
        <v>music</v>
      </c>
      <c r="R2102" s="13" t="str">
        <f t="shared" si="238"/>
        <v>indie rock</v>
      </c>
      <c r="S2102" s="6">
        <f t="shared" si="234"/>
        <v>0.73170731707317072</v>
      </c>
      <c r="T2102" s="10">
        <f t="shared" si="235"/>
        <v>30.37037037037037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1">
        <f t="shared" si="232"/>
        <v>40951.941134259258</v>
      </c>
      <c r="L2103" s="11">
        <f t="shared" si="233"/>
        <v>40891.941134259258</v>
      </c>
      <c r="M2103" t="b">
        <v>0</v>
      </c>
      <c r="N2103">
        <v>44</v>
      </c>
      <c r="O2103" t="b">
        <v>1</v>
      </c>
      <c r="P2103" s="8" t="s">
        <v>8277</v>
      </c>
      <c r="Q2103" s="13" t="str">
        <f t="shared" si="231"/>
        <v>music</v>
      </c>
      <c r="R2103" s="13" t="str">
        <f t="shared" si="238"/>
        <v>indie rock</v>
      </c>
      <c r="S2103" s="6">
        <f t="shared" si="234"/>
        <v>0.88300220750551872</v>
      </c>
      <c r="T2103" s="10">
        <f t="shared" si="235"/>
        <v>51.477272727272727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1">
        <f t="shared" si="232"/>
        <v>40668.660277777773</v>
      </c>
      <c r="L2104" s="11">
        <f t="shared" si="233"/>
        <v>40638.660277777773</v>
      </c>
      <c r="M2104" t="b">
        <v>0</v>
      </c>
      <c r="N2104">
        <v>38</v>
      </c>
      <c r="O2104" t="b">
        <v>1</v>
      </c>
      <c r="P2104" s="8" t="s">
        <v>8277</v>
      </c>
      <c r="Q2104" s="13" t="str">
        <f t="shared" si="231"/>
        <v>music</v>
      </c>
      <c r="R2104" s="13" t="str">
        <f t="shared" si="238"/>
        <v>indie rock</v>
      </c>
      <c r="S2104" s="6">
        <f t="shared" si="234"/>
        <v>0.73529411764705888</v>
      </c>
      <c r="T2104" s="10">
        <f t="shared" si="235"/>
        <v>35.789473684210527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1">
        <f t="shared" si="232"/>
        <v>41222.588275462964</v>
      </c>
      <c r="L2105" s="11">
        <f t="shared" si="233"/>
        <v>41192.546608796292</v>
      </c>
      <c r="M2105" t="b">
        <v>0</v>
      </c>
      <c r="N2105">
        <v>115</v>
      </c>
      <c r="O2105" t="b">
        <v>1</v>
      </c>
      <c r="P2105" s="8" t="s">
        <v>8277</v>
      </c>
      <c r="Q2105" s="13" t="str">
        <f t="shared" si="231"/>
        <v>music</v>
      </c>
      <c r="R2105" s="13" t="str">
        <f t="shared" si="238"/>
        <v>indie rock</v>
      </c>
      <c r="S2105" s="6">
        <f t="shared" si="234"/>
        <v>0.68435410066877855</v>
      </c>
      <c r="T2105" s="10">
        <f t="shared" si="235"/>
        <v>98.817391304347822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1">
        <f t="shared" si="232"/>
        <v>41424.791666666664</v>
      </c>
      <c r="L2106" s="11">
        <f t="shared" si="233"/>
        <v>41393.86613425926</v>
      </c>
      <c r="M2106" t="b">
        <v>0</v>
      </c>
      <c r="N2106">
        <v>37</v>
      </c>
      <c r="O2106" t="b">
        <v>1</v>
      </c>
      <c r="P2106" s="8" t="s">
        <v>8277</v>
      </c>
      <c r="Q2106" s="13" t="str">
        <f t="shared" si="231"/>
        <v>music</v>
      </c>
      <c r="R2106" s="13" t="str">
        <f t="shared" si="238"/>
        <v>indie rock</v>
      </c>
      <c r="S2106" s="6">
        <f t="shared" si="234"/>
        <v>0.77220077220077221</v>
      </c>
      <c r="T2106" s="10">
        <f t="shared" si="235"/>
        <v>28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1">
        <f t="shared" si="232"/>
        <v>41963.958333333336</v>
      </c>
      <c r="L2107" s="11">
        <f t="shared" si="233"/>
        <v>41951.580474537033</v>
      </c>
      <c r="M2107" t="b">
        <v>0</v>
      </c>
      <c r="N2107">
        <v>99</v>
      </c>
      <c r="O2107" t="b">
        <v>1</v>
      </c>
      <c r="P2107" s="8" t="s">
        <v>8277</v>
      </c>
      <c r="Q2107" s="13" t="str">
        <f t="shared" si="231"/>
        <v>music</v>
      </c>
      <c r="R2107" s="13" t="str">
        <f t="shared" si="238"/>
        <v>indie rock</v>
      </c>
      <c r="S2107" s="6">
        <f t="shared" si="234"/>
        <v>0.39370078740157483</v>
      </c>
      <c r="T2107" s="10">
        <f t="shared" si="235"/>
        <v>51.313131313131315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1">
        <f t="shared" si="232"/>
        <v>41300.006643518514</v>
      </c>
      <c r="L2108" s="11">
        <f t="shared" si="233"/>
        <v>41270.006643518514</v>
      </c>
      <c r="M2108" t="b">
        <v>0</v>
      </c>
      <c r="N2108">
        <v>44</v>
      </c>
      <c r="O2108" t="b">
        <v>1</v>
      </c>
      <c r="P2108" s="8" t="s">
        <v>8277</v>
      </c>
      <c r="Q2108" s="13" t="str">
        <f t="shared" si="231"/>
        <v>music</v>
      </c>
      <c r="R2108" s="13" t="str">
        <f t="shared" si="238"/>
        <v>indie rock</v>
      </c>
      <c r="S2108" s="6">
        <f t="shared" si="234"/>
        <v>0.93418259023354566</v>
      </c>
      <c r="T2108" s="10">
        <f t="shared" si="235"/>
        <v>53.522727272727273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1">
        <f t="shared" si="232"/>
        <v>41955.543900462959</v>
      </c>
      <c r="L2109" s="11">
        <f t="shared" si="233"/>
        <v>41934.502233796295</v>
      </c>
      <c r="M2109" t="b">
        <v>0</v>
      </c>
      <c r="N2109">
        <v>58</v>
      </c>
      <c r="O2109" t="b">
        <v>1</v>
      </c>
      <c r="P2109" s="8" t="s">
        <v>8277</v>
      </c>
      <c r="Q2109" s="13" t="str">
        <f t="shared" si="231"/>
        <v>music</v>
      </c>
      <c r="R2109" s="13" t="str">
        <f t="shared" si="238"/>
        <v>indie rock</v>
      </c>
      <c r="S2109" s="6">
        <f t="shared" si="234"/>
        <v>0.92822069375214655</v>
      </c>
      <c r="T2109" s="10">
        <f t="shared" si="235"/>
        <v>37.149310344827583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1">
        <f t="shared" si="232"/>
        <v>41161.954861111109</v>
      </c>
      <c r="L2110" s="11">
        <f t="shared" si="233"/>
        <v>41134.967361111107</v>
      </c>
      <c r="M2110" t="b">
        <v>0</v>
      </c>
      <c r="N2110">
        <v>191</v>
      </c>
      <c r="O2110" t="b">
        <v>1</v>
      </c>
      <c r="P2110" s="8" t="s">
        <v>8277</v>
      </c>
      <c r="Q2110" s="13" t="str">
        <f t="shared" si="231"/>
        <v>music</v>
      </c>
      <c r="R2110" s="13" t="str">
        <f t="shared" si="238"/>
        <v>indie rock</v>
      </c>
      <c r="S2110" s="6">
        <f t="shared" si="234"/>
        <v>0.93185789167152011</v>
      </c>
      <c r="T2110" s="10">
        <f t="shared" si="235"/>
        <v>89.895287958115176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1">
        <f t="shared" si="232"/>
        <v>42190.500196759262</v>
      </c>
      <c r="L2111" s="11">
        <f t="shared" si="233"/>
        <v>42160.500196759262</v>
      </c>
      <c r="M2111" t="b">
        <v>0</v>
      </c>
      <c r="N2111">
        <v>40</v>
      </c>
      <c r="O2111" t="b">
        <v>1</v>
      </c>
      <c r="P2111" s="8" t="s">
        <v>8277</v>
      </c>
      <c r="Q2111" s="13" t="str">
        <f t="shared" si="231"/>
        <v>music</v>
      </c>
      <c r="R2111" s="13" t="str">
        <f t="shared" si="238"/>
        <v>indie rock</v>
      </c>
      <c r="S2111" s="6">
        <f t="shared" si="234"/>
        <v>0.93874677305796761</v>
      </c>
      <c r="T2111" s="10">
        <f t="shared" si="235"/>
        <v>106.52500000000001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1">
        <f t="shared" si="232"/>
        <v>41786.999305555553</v>
      </c>
      <c r="L2112" s="11">
        <f t="shared" si="233"/>
        <v>41759.462604166663</v>
      </c>
      <c r="M2112" t="b">
        <v>0</v>
      </c>
      <c r="N2112">
        <v>38</v>
      </c>
      <c r="O2112" t="b">
        <v>1</v>
      </c>
      <c r="P2112" s="8" t="s">
        <v>8277</v>
      </c>
      <c r="Q2112" s="13" t="str">
        <f t="shared" si="231"/>
        <v>music</v>
      </c>
      <c r="R2112" s="13" t="str">
        <f t="shared" si="238"/>
        <v>indie rock</v>
      </c>
      <c r="S2112" s="6">
        <f t="shared" si="234"/>
        <v>0.99651220727453915</v>
      </c>
      <c r="T2112" s="10">
        <f t="shared" si="235"/>
        <v>52.815789473684212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1">
        <f t="shared" si="232"/>
        <v>40769.833333333328</v>
      </c>
      <c r="L2113" s="11">
        <f t="shared" si="233"/>
        <v>40702.988715277774</v>
      </c>
      <c r="M2113" t="b">
        <v>0</v>
      </c>
      <c r="N2113">
        <v>39</v>
      </c>
      <c r="O2113" t="b">
        <v>1</v>
      </c>
      <c r="P2113" s="8" t="s">
        <v>8277</v>
      </c>
      <c r="Q2113" s="13" t="str">
        <f t="shared" si="231"/>
        <v>music</v>
      </c>
      <c r="R2113" s="13" t="str">
        <f t="shared" si="238"/>
        <v>indie rock</v>
      </c>
      <c r="S2113" s="6">
        <f t="shared" si="234"/>
        <v>0.93896713615023475</v>
      </c>
      <c r="T2113" s="10">
        <f t="shared" si="235"/>
        <v>54.615384615384613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1">
        <f t="shared" si="232"/>
        <v>41379.719826388886</v>
      </c>
      <c r="L2114" s="11">
        <f t="shared" si="233"/>
        <v>41365.719826388886</v>
      </c>
      <c r="M2114" t="b">
        <v>0</v>
      </c>
      <c r="N2114">
        <v>11</v>
      </c>
      <c r="O2114" t="b">
        <v>1</v>
      </c>
      <c r="P2114" s="8" t="s">
        <v>8277</v>
      </c>
      <c r="Q2114" s="13" t="str">
        <f t="shared" si="231"/>
        <v>music</v>
      </c>
      <c r="R2114" s="13" t="str">
        <f t="shared" si="238"/>
        <v>indie rock</v>
      </c>
      <c r="S2114" s="6">
        <f t="shared" si="234"/>
        <v>1</v>
      </c>
      <c r="T2114" s="10">
        <f t="shared" si="235"/>
        <v>27.272727272727273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1">
        <f t="shared" si="232"/>
        <v>41905.657129629624</v>
      </c>
      <c r="L2115" s="11">
        <f t="shared" si="233"/>
        <v>41870.657129629624</v>
      </c>
      <c r="M2115" t="b">
        <v>0</v>
      </c>
      <c r="N2115">
        <v>107</v>
      </c>
      <c r="O2115" t="b">
        <v>1</v>
      </c>
      <c r="P2115" s="8" t="s">
        <v>8277</v>
      </c>
      <c r="Q2115" s="13" t="str">
        <f t="shared" ref="Q2115:Q2178" si="239">LEFT(P2115, SEARCH("/", P2115)-1)</f>
        <v>music</v>
      </c>
      <c r="R2115" s="13" t="str">
        <f t="shared" si="238"/>
        <v>indie rock</v>
      </c>
      <c r="S2115" s="6">
        <f t="shared" si="234"/>
        <v>0.9536784741144414</v>
      </c>
      <c r="T2115" s="10">
        <f t="shared" si="235"/>
        <v>68.598130841121488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1">
        <f t="shared" si="232"/>
        <v>40520.999305555553</v>
      </c>
      <c r="L2116" s="11">
        <f t="shared" si="233"/>
        <v>40458.607291666667</v>
      </c>
      <c r="M2116" t="b">
        <v>0</v>
      </c>
      <c r="N2116">
        <v>147</v>
      </c>
      <c r="O2116" t="b">
        <v>1</v>
      </c>
      <c r="P2116" s="8" t="s">
        <v>8277</v>
      </c>
      <c r="Q2116" s="13" t="str">
        <f t="shared" si="239"/>
        <v>music</v>
      </c>
      <c r="R2116" s="13" t="str">
        <f t="shared" si="238"/>
        <v>indie rock</v>
      </c>
      <c r="S2116" s="6">
        <f t="shared" si="234"/>
        <v>0.95510983763132762</v>
      </c>
      <c r="T2116" s="10">
        <f t="shared" si="235"/>
        <v>35.612244897959187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1">
        <f t="shared" si="232"/>
        <v>40593.872696759259</v>
      </c>
      <c r="L2117" s="11">
        <f t="shared" si="233"/>
        <v>40563.872696759259</v>
      </c>
      <c r="M2117" t="b">
        <v>0</v>
      </c>
      <c r="N2117">
        <v>36</v>
      </c>
      <c r="O2117" t="b">
        <v>1</v>
      </c>
      <c r="P2117" s="8" t="s">
        <v>8277</v>
      </c>
      <c r="Q2117" s="13" t="str">
        <f t="shared" si="239"/>
        <v>music</v>
      </c>
      <c r="R2117" s="13" t="str">
        <f t="shared" si="238"/>
        <v>indie rock</v>
      </c>
      <c r="S2117" s="6">
        <f t="shared" si="234"/>
        <v>0.44313146233382572</v>
      </c>
      <c r="T2117" s="10">
        <f t="shared" si="235"/>
        <v>94.027777777777771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1">
        <f t="shared" si="232"/>
        <v>41184.569479166668</v>
      </c>
      <c r="L2118" s="11">
        <f t="shared" si="233"/>
        <v>41136.569479166668</v>
      </c>
      <c r="M2118" t="b">
        <v>0</v>
      </c>
      <c r="N2118">
        <v>92</v>
      </c>
      <c r="O2118" t="b">
        <v>1</v>
      </c>
      <c r="P2118" s="8" t="s">
        <v>8277</v>
      </c>
      <c r="Q2118" s="13" t="str">
        <f t="shared" si="239"/>
        <v>music</v>
      </c>
      <c r="R2118" s="13" t="str">
        <f t="shared" si="238"/>
        <v>indie rock</v>
      </c>
      <c r="S2118" s="6">
        <f t="shared" si="234"/>
        <v>0.99103935252095632</v>
      </c>
      <c r="T2118" s="10">
        <f t="shared" si="235"/>
        <v>526.45652173913038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1">
        <f t="shared" si="232"/>
        <v>42303.999305555553</v>
      </c>
      <c r="L2119" s="11">
        <f t="shared" si="233"/>
        <v>42289.851261574069</v>
      </c>
      <c r="M2119" t="b">
        <v>0</v>
      </c>
      <c r="N2119">
        <v>35</v>
      </c>
      <c r="O2119" t="b">
        <v>1</v>
      </c>
      <c r="P2119" s="8" t="s">
        <v>8277</v>
      </c>
      <c r="Q2119" s="13" t="str">
        <f t="shared" si="239"/>
        <v>music</v>
      </c>
      <c r="R2119" s="13" t="str">
        <f t="shared" si="238"/>
        <v>indie rock</v>
      </c>
      <c r="S2119" s="6">
        <f t="shared" si="234"/>
        <v>0.67681895093062605</v>
      </c>
      <c r="T2119" s="10">
        <f t="shared" si="235"/>
        <v>50.657142857142858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1">
        <f t="shared" si="232"/>
        <v>40748.631203703699</v>
      </c>
      <c r="L2120" s="11">
        <f t="shared" si="233"/>
        <v>40718.631203703699</v>
      </c>
      <c r="M2120" t="b">
        <v>0</v>
      </c>
      <c r="N2120">
        <v>17</v>
      </c>
      <c r="O2120" t="b">
        <v>1</v>
      </c>
      <c r="P2120" s="8" t="s">
        <v>8277</v>
      </c>
      <c r="Q2120" s="13" t="str">
        <f t="shared" si="239"/>
        <v>music</v>
      </c>
      <c r="R2120" s="13" t="str">
        <f t="shared" si="238"/>
        <v>indie rock</v>
      </c>
      <c r="S2120" s="6">
        <f t="shared" si="234"/>
        <v>0.74288133956363156</v>
      </c>
      <c r="T2120" s="10">
        <f t="shared" si="235"/>
        <v>79.182941176470578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1">
        <f t="shared" si="232"/>
        <v>41136.921817129631</v>
      </c>
      <c r="L2121" s="11">
        <f t="shared" si="233"/>
        <v>41106.921817129631</v>
      </c>
      <c r="M2121" t="b">
        <v>0</v>
      </c>
      <c r="N2121">
        <v>22</v>
      </c>
      <c r="O2121" t="b">
        <v>1</v>
      </c>
      <c r="P2121" s="8" t="s">
        <v>8277</v>
      </c>
      <c r="Q2121" s="13" t="str">
        <f t="shared" si="239"/>
        <v>music</v>
      </c>
      <c r="R2121" s="13" t="str">
        <f t="shared" si="238"/>
        <v>indie rock</v>
      </c>
      <c r="S2121" s="6">
        <f t="shared" si="234"/>
        <v>0.99255583126550873</v>
      </c>
      <c r="T2121" s="10">
        <f t="shared" si="235"/>
        <v>91.590909090909093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1">
        <f t="shared" ref="K2122:K2185" si="240">(I2122/86400)+25569+(-5/24)</f>
        <v>41640.756203703699</v>
      </c>
      <c r="L2122" s="11">
        <f t="shared" ref="L2122:L2185" si="241">(J2122/86400)+25569+(-5/24)</f>
        <v>41591.756203703699</v>
      </c>
      <c r="M2122" t="b">
        <v>0</v>
      </c>
      <c r="N2122">
        <v>69</v>
      </c>
      <c r="O2122" t="b">
        <v>1</v>
      </c>
      <c r="P2122" s="8" t="s">
        <v>8277</v>
      </c>
      <c r="Q2122" s="13" t="str">
        <f t="shared" si="239"/>
        <v>music</v>
      </c>
      <c r="R2122" s="13" t="str">
        <f t="shared" si="238"/>
        <v>indie rock</v>
      </c>
      <c r="S2122" s="6">
        <f t="shared" ref="S2122:S2185" si="242">IFERROR(D2122/E2122,"N/A")</f>
        <v>0.99127307962524913</v>
      </c>
      <c r="T2122" s="10">
        <f t="shared" ref="T2122:T2185" si="243">IFERROR(E2122/N2122,"N/A")</f>
        <v>116.96275362318841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1">
        <f t="shared" si="240"/>
        <v>42746.534120370365</v>
      </c>
      <c r="L2123" s="11">
        <f t="shared" si="241"/>
        <v>42716.534120370365</v>
      </c>
      <c r="M2123" t="b">
        <v>0</v>
      </c>
      <c r="N2123">
        <v>10</v>
      </c>
      <c r="O2123" t="b">
        <v>0</v>
      </c>
      <c r="P2123" s="8" t="s">
        <v>8280</v>
      </c>
      <c r="Q2123" s="13" t="str">
        <f t="shared" si="239"/>
        <v>games</v>
      </c>
      <c r="R2123" s="13" t="str">
        <f t="shared" ref="R2123:R2162" si="244">RIGHT(P2123,11)</f>
        <v>video games</v>
      </c>
      <c r="S2123" s="6">
        <f t="shared" si="242"/>
        <v>176.05633802816902</v>
      </c>
      <c r="T2123" s="10">
        <f t="shared" si="243"/>
        <v>28.4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1">
        <f t="shared" si="240"/>
        <v>42742.092233796291</v>
      </c>
      <c r="L2124" s="11">
        <f t="shared" si="241"/>
        <v>42712.092233796291</v>
      </c>
      <c r="M2124" t="b">
        <v>0</v>
      </c>
      <c r="N2124">
        <v>3</v>
      </c>
      <c r="O2124" t="b">
        <v>0</v>
      </c>
      <c r="P2124" s="8" t="s">
        <v>8280</v>
      </c>
      <c r="Q2124" s="13" t="str">
        <f t="shared" si="239"/>
        <v>games</v>
      </c>
      <c r="R2124" s="13" t="str">
        <f t="shared" si="244"/>
        <v>video games</v>
      </c>
      <c r="S2124" s="6">
        <f t="shared" si="242"/>
        <v>258.06451612903226</v>
      </c>
      <c r="T2124" s="10">
        <f t="shared" si="243"/>
        <v>103.33333333333333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1">
        <f t="shared" si="240"/>
        <v>40252.082638888889</v>
      </c>
      <c r="L2125" s="11">
        <f t="shared" si="241"/>
        <v>40198.216516203705</v>
      </c>
      <c r="M2125" t="b">
        <v>0</v>
      </c>
      <c r="N2125">
        <v>5</v>
      </c>
      <c r="O2125" t="b">
        <v>0</v>
      </c>
      <c r="P2125" s="8" t="s">
        <v>8280</v>
      </c>
      <c r="Q2125" s="13" t="str">
        <f t="shared" si="239"/>
        <v>games</v>
      </c>
      <c r="R2125" s="13" t="str">
        <f t="shared" si="244"/>
        <v>video games</v>
      </c>
      <c r="S2125" s="6">
        <f t="shared" si="242"/>
        <v>10</v>
      </c>
      <c r="T2125" s="10">
        <f t="shared" si="243"/>
        <v>10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1">
        <f t="shared" si="240"/>
        <v>40512</v>
      </c>
      <c r="L2126" s="11">
        <f t="shared" si="241"/>
        <v>40463.819849537038</v>
      </c>
      <c r="M2126" t="b">
        <v>0</v>
      </c>
      <c r="N2126">
        <v>5</v>
      </c>
      <c r="O2126" t="b">
        <v>0</v>
      </c>
      <c r="P2126" s="8" t="s">
        <v>8280</v>
      </c>
      <c r="Q2126" s="13" t="str">
        <f t="shared" si="239"/>
        <v>games</v>
      </c>
      <c r="R2126" s="13" t="str">
        <f t="shared" si="244"/>
        <v>video games</v>
      </c>
      <c r="S2126" s="6">
        <f t="shared" si="242"/>
        <v>9.5652173913043477</v>
      </c>
      <c r="T2126" s="10">
        <f t="shared" si="243"/>
        <v>23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1">
        <f t="shared" si="240"/>
        <v>42220.815196759257</v>
      </c>
      <c r="L2127" s="11">
        <f t="shared" si="241"/>
        <v>42190.815196759257</v>
      </c>
      <c r="M2127" t="b">
        <v>0</v>
      </c>
      <c r="N2127">
        <v>27</v>
      </c>
      <c r="O2127" t="b">
        <v>0</v>
      </c>
      <c r="P2127" s="8" t="s">
        <v>8280</v>
      </c>
      <c r="Q2127" s="13" t="str">
        <f t="shared" si="239"/>
        <v>games</v>
      </c>
      <c r="R2127" s="13" t="str">
        <f t="shared" si="244"/>
        <v>video games</v>
      </c>
      <c r="S2127" s="6">
        <f t="shared" si="242"/>
        <v>70.422535211267601</v>
      </c>
      <c r="T2127" s="10">
        <f t="shared" si="243"/>
        <v>31.555555555555557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1">
        <f t="shared" si="240"/>
        <v>41981.76489583333</v>
      </c>
      <c r="L2128" s="11">
        <f t="shared" si="241"/>
        <v>41951.76489583333</v>
      </c>
      <c r="M2128" t="b">
        <v>0</v>
      </c>
      <c r="N2128">
        <v>2</v>
      </c>
      <c r="O2128" t="b">
        <v>0</v>
      </c>
      <c r="P2128" s="8" t="s">
        <v>8280</v>
      </c>
      <c r="Q2128" s="13" t="str">
        <f t="shared" si="239"/>
        <v>games</v>
      </c>
      <c r="R2128" s="13" t="str">
        <f t="shared" si="244"/>
        <v>video games</v>
      </c>
      <c r="S2128" s="6">
        <f t="shared" si="242"/>
        <v>2000</v>
      </c>
      <c r="T2128" s="10">
        <f t="shared" si="243"/>
        <v>5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1">
        <f t="shared" si="240"/>
        <v>42075.255358796298</v>
      </c>
      <c r="L2129" s="11">
        <f t="shared" si="241"/>
        <v>42045.297025462962</v>
      </c>
      <c r="M2129" t="b">
        <v>0</v>
      </c>
      <c r="N2129">
        <v>236</v>
      </c>
      <c r="O2129" t="b">
        <v>0</v>
      </c>
      <c r="P2129" s="8" t="s">
        <v>8280</v>
      </c>
      <c r="Q2129" s="13" t="str">
        <f t="shared" si="239"/>
        <v>games</v>
      </c>
      <c r="R2129" s="13" t="str">
        <f t="shared" si="244"/>
        <v>video games</v>
      </c>
      <c r="S2129" s="6">
        <f t="shared" si="242"/>
        <v>3.4670629024269441</v>
      </c>
      <c r="T2129" s="10">
        <f t="shared" si="243"/>
        <v>34.220338983050844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1">
        <f t="shared" si="240"/>
        <v>41903.564456018517</v>
      </c>
      <c r="L2130" s="11">
        <f t="shared" si="241"/>
        <v>41843.564456018517</v>
      </c>
      <c r="M2130" t="b">
        <v>0</v>
      </c>
      <c r="N2130">
        <v>1</v>
      </c>
      <c r="O2130" t="b">
        <v>0</v>
      </c>
      <c r="P2130" s="8" t="s">
        <v>8280</v>
      </c>
      <c r="Q2130" s="13" t="str">
        <f t="shared" si="239"/>
        <v>games</v>
      </c>
      <c r="R2130" s="13" t="str">
        <f t="shared" si="244"/>
        <v>video games</v>
      </c>
      <c r="S2130" s="6">
        <f t="shared" si="242"/>
        <v>600</v>
      </c>
      <c r="T2130" s="10">
        <f t="shared" si="243"/>
        <v>25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1">
        <f t="shared" si="240"/>
        <v>42438.815972222219</v>
      </c>
      <c r="L2131" s="11">
        <f t="shared" si="241"/>
        <v>42408.815972222219</v>
      </c>
      <c r="M2131" t="b">
        <v>0</v>
      </c>
      <c r="N2131">
        <v>12</v>
      </c>
      <c r="O2131" t="b">
        <v>0</v>
      </c>
      <c r="P2131" s="8" t="s">
        <v>8280</v>
      </c>
      <c r="Q2131" s="13" t="str">
        <f t="shared" si="239"/>
        <v>games</v>
      </c>
      <c r="R2131" s="13" t="str">
        <f t="shared" si="244"/>
        <v>video games</v>
      </c>
      <c r="S2131" s="6">
        <f t="shared" si="242"/>
        <v>8.4745762711864412</v>
      </c>
      <c r="T2131" s="10">
        <f t="shared" si="243"/>
        <v>19.666666666666668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1">
        <f t="shared" si="240"/>
        <v>41866.87804398148</v>
      </c>
      <c r="L2132" s="11">
        <f t="shared" si="241"/>
        <v>41831.87804398148</v>
      </c>
      <c r="M2132" t="b">
        <v>0</v>
      </c>
      <c r="N2132">
        <v>4</v>
      </c>
      <c r="O2132" t="b">
        <v>0</v>
      </c>
      <c r="P2132" s="8" t="s">
        <v>8280</v>
      </c>
      <c r="Q2132" s="13" t="str">
        <f t="shared" si="239"/>
        <v>games</v>
      </c>
      <c r="R2132" s="13" t="str">
        <f t="shared" si="244"/>
        <v>video games</v>
      </c>
      <c r="S2132" s="6">
        <f t="shared" si="242"/>
        <v>494.11764705882354</v>
      </c>
      <c r="T2132" s="10">
        <f t="shared" si="243"/>
        <v>21.25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1">
        <f t="shared" si="240"/>
        <v>42196.998738425922</v>
      </c>
      <c r="L2133" s="11">
        <f t="shared" si="241"/>
        <v>42166.998738425922</v>
      </c>
      <c r="M2133" t="b">
        <v>0</v>
      </c>
      <c r="N2133">
        <v>3</v>
      </c>
      <c r="O2133" t="b">
        <v>0</v>
      </c>
      <c r="P2133" s="8" t="s">
        <v>8280</v>
      </c>
      <c r="Q2133" s="13" t="str">
        <f t="shared" si="239"/>
        <v>games</v>
      </c>
      <c r="R2133" s="13" t="str">
        <f t="shared" si="244"/>
        <v>video games</v>
      </c>
      <c r="S2133" s="6">
        <f t="shared" si="242"/>
        <v>20</v>
      </c>
      <c r="T2133" s="10">
        <f t="shared" si="243"/>
        <v>8.3333333333333339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1">
        <f t="shared" si="240"/>
        <v>41673.27884259259</v>
      </c>
      <c r="L2134" s="11">
        <f t="shared" si="241"/>
        <v>41643.27884259259</v>
      </c>
      <c r="M2134" t="b">
        <v>0</v>
      </c>
      <c r="N2134">
        <v>99</v>
      </c>
      <c r="O2134" t="b">
        <v>0</v>
      </c>
      <c r="P2134" s="8" t="s">
        <v>8280</v>
      </c>
      <c r="Q2134" s="13" t="str">
        <f t="shared" si="239"/>
        <v>games</v>
      </c>
      <c r="R2134" s="13" t="str">
        <f t="shared" si="244"/>
        <v>video games</v>
      </c>
      <c r="S2134" s="6">
        <f t="shared" si="242"/>
        <v>47.326300645057479</v>
      </c>
      <c r="T2134" s="10">
        <f t="shared" si="243"/>
        <v>21.34333333333333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1">
        <f t="shared" si="240"/>
        <v>40657.082638888889</v>
      </c>
      <c r="L2135" s="11">
        <f t="shared" si="241"/>
        <v>40618.888877314814</v>
      </c>
      <c r="M2135" t="b">
        <v>0</v>
      </c>
      <c r="N2135">
        <v>3</v>
      </c>
      <c r="O2135" t="b">
        <v>0</v>
      </c>
      <c r="P2135" s="8" t="s">
        <v>8280</v>
      </c>
      <c r="Q2135" s="13" t="str">
        <f t="shared" si="239"/>
        <v>games</v>
      </c>
      <c r="R2135" s="13" t="str">
        <f t="shared" si="244"/>
        <v>video games</v>
      </c>
      <c r="S2135" s="6">
        <f t="shared" si="242"/>
        <v>62.5</v>
      </c>
      <c r="T2135" s="10">
        <f t="shared" si="243"/>
        <v>5.333333333333333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1">
        <f t="shared" si="240"/>
        <v>41391.678136574068</v>
      </c>
      <c r="L2136" s="11">
        <f t="shared" si="241"/>
        <v>41361.678136574068</v>
      </c>
      <c r="M2136" t="b">
        <v>0</v>
      </c>
      <c r="N2136">
        <v>3</v>
      </c>
      <c r="O2136" t="b">
        <v>0</v>
      </c>
      <c r="P2136" s="8" t="s">
        <v>8280</v>
      </c>
      <c r="Q2136" s="13" t="str">
        <f t="shared" si="239"/>
        <v>games</v>
      </c>
      <c r="R2136" s="13" t="str">
        <f t="shared" si="244"/>
        <v>video games</v>
      </c>
      <c r="S2136" s="6">
        <f t="shared" si="242"/>
        <v>57.692307692307693</v>
      </c>
      <c r="T2136" s="10">
        <f t="shared" si="243"/>
        <v>34.666666666666664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1">
        <f t="shared" si="240"/>
        <v>41186.755011574074</v>
      </c>
      <c r="L2137" s="11">
        <f t="shared" si="241"/>
        <v>41156.755011574074</v>
      </c>
      <c r="M2137" t="b">
        <v>0</v>
      </c>
      <c r="N2137">
        <v>22</v>
      </c>
      <c r="O2137" t="b">
        <v>0</v>
      </c>
      <c r="P2137" s="8" t="s">
        <v>8280</v>
      </c>
      <c r="Q2137" s="13" t="str">
        <f t="shared" si="239"/>
        <v>games</v>
      </c>
      <c r="R2137" s="13" t="str">
        <f t="shared" si="244"/>
        <v>video games</v>
      </c>
      <c r="S2137" s="6">
        <f t="shared" si="242"/>
        <v>10.460251046025105</v>
      </c>
      <c r="T2137" s="10">
        <f t="shared" si="243"/>
        <v>21.727272727272727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1">
        <f t="shared" si="240"/>
        <v>41566.300763888888</v>
      </c>
      <c r="L2138" s="11">
        <f t="shared" si="241"/>
        <v>41536.300763888888</v>
      </c>
      <c r="M2138" t="b">
        <v>0</v>
      </c>
      <c r="N2138">
        <v>4</v>
      </c>
      <c r="O2138" t="b">
        <v>0</v>
      </c>
      <c r="P2138" s="8" t="s">
        <v>8280</v>
      </c>
      <c r="Q2138" s="13" t="str">
        <f t="shared" si="239"/>
        <v>games</v>
      </c>
      <c r="R2138" s="13" t="str">
        <f t="shared" si="244"/>
        <v>video games</v>
      </c>
      <c r="S2138" s="6">
        <f t="shared" si="242"/>
        <v>1677.5005242189138</v>
      </c>
      <c r="T2138" s="10">
        <f t="shared" si="243"/>
        <v>11.922499999999999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1">
        <f t="shared" si="240"/>
        <v>41978.562835648147</v>
      </c>
      <c r="L2139" s="11">
        <f t="shared" si="241"/>
        <v>41948.562835648147</v>
      </c>
      <c r="M2139" t="b">
        <v>0</v>
      </c>
      <c r="N2139">
        <v>534</v>
      </c>
      <c r="O2139" t="b">
        <v>0</v>
      </c>
      <c r="P2139" s="8" t="s">
        <v>8280</v>
      </c>
      <c r="Q2139" s="13" t="str">
        <f t="shared" si="239"/>
        <v>games</v>
      </c>
      <c r="R2139" s="13" t="str">
        <f t="shared" si="244"/>
        <v>video games</v>
      </c>
      <c r="S2139" s="6">
        <f t="shared" si="242"/>
        <v>3.5203830176723225</v>
      </c>
      <c r="T2139" s="10">
        <f t="shared" si="243"/>
        <v>26.59737827715356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1">
        <f t="shared" si="240"/>
        <v>41586.846516203703</v>
      </c>
      <c r="L2140" s="11">
        <f t="shared" si="241"/>
        <v>41556.804849537039</v>
      </c>
      <c r="M2140" t="b">
        <v>0</v>
      </c>
      <c r="N2140">
        <v>12</v>
      </c>
      <c r="O2140" t="b">
        <v>0</v>
      </c>
      <c r="P2140" s="8" t="s">
        <v>8280</v>
      </c>
      <c r="Q2140" s="13" t="str">
        <f t="shared" si="239"/>
        <v>games</v>
      </c>
      <c r="R2140" s="13" t="str">
        <f t="shared" si="244"/>
        <v>video games</v>
      </c>
      <c r="S2140" s="6">
        <f t="shared" si="242"/>
        <v>7.8125</v>
      </c>
      <c r="T2140" s="10">
        <f t="shared" si="243"/>
        <v>10.666666666666666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1">
        <f t="shared" si="240"/>
        <v>42677.541759259257</v>
      </c>
      <c r="L2141" s="11">
        <f t="shared" si="241"/>
        <v>42647.541759259257</v>
      </c>
      <c r="M2141" t="b">
        <v>0</v>
      </c>
      <c r="N2141">
        <v>56</v>
      </c>
      <c r="O2141" t="b">
        <v>0</v>
      </c>
      <c r="P2141" s="8" t="s">
        <v>8280</v>
      </c>
      <c r="Q2141" s="13" t="str">
        <f t="shared" si="239"/>
        <v>games</v>
      </c>
      <c r="R2141" s="13" t="str">
        <f t="shared" si="244"/>
        <v>video games</v>
      </c>
      <c r="S2141" s="6">
        <f t="shared" si="242"/>
        <v>18.450184501845019</v>
      </c>
      <c r="T2141" s="10">
        <f t="shared" si="243"/>
        <v>29.035714285714285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1">
        <f t="shared" si="240"/>
        <v>41285.625277777777</v>
      </c>
      <c r="L2142" s="11">
        <f t="shared" si="241"/>
        <v>41255.625277777777</v>
      </c>
      <c r="M2142" t="b">
        <v>0</v>
      </c>
      <c r="N2142">
        <v>11</v>
      </c>
      <c r="O2142" t="b">
        <v>0</v>
      </c>
      <c r="P2142" s="8" t="s">
        <v>8280</v>
      </c>
      <c r="Q2142" s="13" t="str">
        <f t="shared" si="239"/>
        <v>games</v>
      </c>
      <c r="R2142" s="13" t="str">
        <f t="shared" si="244"/>
        <v>video games</v>
      </c>
      <c r="S2142" s="6">
        <f t="shared" si="242"/>
        <v>892.85714285714289</v>
      </c>
      <c r="T2142" s="10">
        <f t="shared" si="243"/>
        <v>50.909090909090907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1">
        <f t="shared" si="240"/>
        <v>41957.068969907406</v>
      </c>
      <c r="L2143" s="11">
        <f t="shared" si="241"/>
        <v>41927.027303240735</v>
      </c>
      <c r="M2143" t="b">
        <v>0</v>
      </c>
      <c r="N2143">
        <v>0</v>
      </c>
      <c r="O2143" t="b">
        <v>0</v>
      </c>
      <c r="P2143" s="8" t="s">
        <v>8280</v>
      </c>
      <c r="Q2143" s="13" t="str">
        <f t="shared" si="239"/>
        <v>games</v>
      </c>
      <c r="R2143" s="13" t="str">
        <f t="shared" si="244"/>
        <v>video games</v>
      </c>
      <c r="S2143" s="6" t="str">
        <f t="shared" si="242"/>
        <v>N/A</v>
      </c>
      <c r="T2143" s="10" t="str">
        <f t="shared" si="243"/>
        <v>N/A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1">
        <f t="shared" si="240"/>
        <v>42368.493171296293</v>
      </c>
      <c r="L2144" s="11">
        <f t="shared" si="241"/>
        <v>42340.493171296293</v>
      </c>
      <c r="M2144" t="b">
        <v>0</v>
      </c>
      <c r="N2144">
        <v>12</v>
      </c>
      <c r="O2144" t="b">
        <v>0</v>
      </c>
      <c r="P2144" s="8" t="s">
        <v>8280</v>
      </c>
      <c r="Q2144" s="13" t="str">
        <f t="shared" si="239"/>
        <v>games</v>
      </c>
      <c r="R2144" s="13" t="str">
        <f t="shared" si="244"/>
        <v>video games</v>
      </c>
      <c r="S2144" s="6">
        <f t="shared" si="242"/>
        <v>17.470881863560731</v>
      </c>
      <c r="T2144" s="10">
        <f t="shared" si="243"/>
        <v>50.083333333333336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1">
        <f t="shared" si="240"/>
        <v>40380.583333333328</v>
      </c>
      <c r="L2145" s="11">
        <f t="shared" si="241"/>
        <v>40332.678379629629</v>
      </c>
      <c r="M2145" t="b">
        <v>0</v>
      </c>
      <c r="N2145">
        <v>5</v>
      </c>
      <c r="O2145" t="b">
        <v>0</v>
      </c>
      <c r="P2145" s="8" t="s">
        <v>8280</v>
      </c>
      <c r="Q2145" s="13" t="str">
        <f t="shared" si="239"/>
        <v>games</v>
      </c>
      <c r="R2145" s="13" t="str">
        <f t="shared" si="244"/>
        <v>video games</v>
      </c>
      <c r="S2145" s="6">
        <f t="shared" si="242"/>
        <v>8.8888888888888893</v>
      </c>
      <c r="T2145" s="10">
        <f t="shared" si="243"/>
        <v>45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1">
        <f t="shared" si="240"/>
        <v>41531.338425925926</v>
      </c>
      <c r="L2146" s="11">
        <f t="shared" si="241"/>
        <v>41499.338425925926</v>
      </c>
      <c r="M2146" t="b">
        <v>0</v>
      </c>
      <c r="N2146">
        <v>24</v>
      </c>
      <c r="O2146" t="b">
        <v>0</v>
      </c>
      <c r="P2146" s="8" t="s">
        <v>8280</v>
      </c>
      <c r="Q2146" s="13" t="str">
        <f t="shared" si="239"/>
        <v>games</v>
      </c>
      <c r="R2146" s="13" t="str">
        <f t="shared" si="244"/>
        <v>video games</v>
      </c>
      <c r="S2146" s="6">
        <f t="shared" si="242"/>
        <v>58.484349258649097</v>
      </c>
      <c r="T2146" s="10">
        <f t="shared" si="243"/>
        <v>25.291666666666668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1">
        <f t="shared" si="240"/>
        <v>41605.070763888885</v>
      </c>
      <c r="L2147" s="11">
        <f t="shared" si="241"/>
        <v>41575.029097222221</v>
      </c>
      <c r="M2147" t="b">
        <v>0</v>
      </c>
      <c r="N2147">
        <v>89</v>
      </c>
      <c r="O2147" t="b">
        <v>0</v>
      </c>
      <c r="P2147" s="8" t="s">
        <v>8280</v>
      </c>
      <c r="Q2147" s="13" t="str">
        <f t="shared" si="239"/>
        <v>games</v>
      </c>
      <c r="R2147" s="13" t="str">
        <f t="shared" si="244"/>
        <v>video games</v>
      </c>
      <c r="S2147" s="6">
        <f t="shared" si="242"/>
        <v>3.285870755750274</v>
      </c>
      <c r="T2147" s="10">
        <f t="shared" si="243"/>
        <v>51.292134831460672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1">
        <f t="shared" si="240"/>
        <v>42411.471180555549</v>
      </c>
      <c r="L2148" s="11">
        <f t="shared" si="241"/>
        <v>42397.471180555549</v>
      </c>
      <c r="M2148" t="b">
        <v>0</v>
      </c>
      <c r="N2148">
        <v>1</v>
      </c>
      <c r="O2148" t="b">
        <v>0</v>
      </c>
      <c r="P2148" s="8" t="s">
        <v>8280</v>
      </c>
      <c r="Q2148" s="13" t="str">
        <f t="shared" si="239"/>
        <v>games</v>
      </c>
      <c r="R2148" s="13" t="str">
        <f t="shared" si="244"/>
        <v>video games</v>
      </c>
      <c r="S2148" s="6">
        <f t="shared" si="242"/>
        <v>5000</v>
      </c>
      <c r="T2148" s="10">
        <f t="shared" si="243"/>
        <v>1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1">
        <f t="shared" si="240"/>
        <v>41959.129027777781</v>
      </c>
      <c r="L2149" s="11">
        <f t="shared" si="241"/>
        <v>41927.087361111109</v>
      </c>
      <c r="M2149" t="b">
        <v>0</v>
      </c>
      <c r="N2149">
        <v>55</v>
      </c>
      <c r="O2149" t="b">
        <v>0</v>
      </c>
      <c r="P2149" s="8" t="s">
        <v>8280</v>
      </c>
      <c r="Q2149" s="13" t="str">
        <f t="shared" si="239"/>
        <v>games</v>
      </c>
      <c r="R2149" s="13" t="str">
        <f t="shared" si="244"/>
        <v>video games</v>
      </c>
      <c r="S2149" s="6">
        <f t="shared" si="242"/>
        <v>143.59351988217966</v>
      </c>
      <c r="T2149" s="10">
        <f t="shared" si="243"/>
        <v>49.381818181818183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1">
        <f t="shared" si="240"/>
        <v>42096.483587962961</v>
      </c>
      <c r="L2150" s="11">
        <f t="shared" si="241"/>
        <v>42066.525254629632</v>
      </c>
      <c r="M2150" t="b">
        <v>0</v>
      </c>
      <c r="N2150">
        <v>2</v>
      </c>
      <c r="O2150" t="b">
        <v>0</v>
      </c>
      <c r="P2150" s="8" t="s">
        <v>8280</v>
      </c>
      <c r="Q2150" s="13" t="str">
        <f t="shared" si="239"/>
        <v>games</v>
      </c>
      <c r="R2150" s="13" t="str">
        <f t="shared" si="244"/>
        <v>video games</v>
      </c>
      <c r="S2150" s="6">
        <f t="shared" si="242"/>
        <v>50</v>
      </c>
      <c r="T2150" s="10">
        <f t="shared" si="243"/>
        <v>1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1">
        <f t="shared" si="240"/>
        <v>40389.791666666664</v>
      </c>
      <c r="L2151" s="11">
        <f t="shared" si="241"/>
        <v>40354.816620370366</v>
      </c>
      <c r="M2151" t="b">
        <v>0</v>
      </c>
      <c r="N2151">
        <v>0</v>
      </c>
      <c r="O2151" t="b">
        <v>0</v>
      </c>
      <c r="P2151" s="8" t="s">
        <v>8280</v>
      </c>
      <c r="Q2151" s="13" t="str">
        <f t="shared" si="239"/>
        <v>games</v>
      </c>
      <c r="R2151" s="13" t="str">
        <f t="shared" si="244"/>
        <v>video games</v>
      </c>
      <c r="S2151" s="6" t="str">
        <f t="shared" si="242"/>
        <v>N/A</v>
      </c>
      <c r="T2151" s="10" t="str">
        <f t="shared" si="243"/>
        <v>N/A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1">
        <f t="shared" si="240"/>
        <v>42564.076377314814</v>
      </c>
      <c r="L2152" s="11">
        <f t="shared" si="241"/>
        <v>42534.076377314814</v>
      </c>
      <c r="M2152" t="b">
        <v>0</v>
      </c>
      <c r="N2152">
        <v>4</v>
      </c>
      <c r="O2152" t="b">
        <v>0</v>
      </c>
      <c r="P2152" s="8" t="s">
        <v>8280</v>
      </c>
      <c r="Q2152" s="13" t="str">
        <f t="shared" si="239"/>
        <v>games</v>
      </c>
      <c r="R2152" s="13" t="str">
        <f t="shared" si="244"/>
        <v>video games</v>
      </c>
      <c r="S2152" s="6">
        <f t="shared" si="242"/>
        <v>123.45679012345678</v>
      </c>
      <c r="T2152" s="10">
        <f t="shared" si="243"/>
        <v>101.25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1">
        <f t="shared" si="240"/>
        <v>42550.639050925922</v>
      </c>
      <c r="L2153" s="11">
        <f t="shared" si="241"/>
        <v>42520.639050925922</v>
      </c>
      <c r="M2153" t="b">
        <v>0</v>
      </c>
      <c r="N2153">
        <v>6</v>
      </c>
      <c r="O2153" t="b">
        <v>0</v>
      </c>
      <c r="P2153" s="8" t="s">
        <v>8280</v>
      </c>
      <c r="Q2153" s="13" t="str">
        <f t="shared" si="239"/>
        <v>games</v>
      </c>
      <c r="R2153" s="13" t="str">
        <f t="shared" si="244"/>
        <v>video games</v>
      </c>
      <c r="S2153" s="6">
        <f t="shared" si="242"/>
        <v>381.35593220338984</v>
      </c>
      <c r="T2153" s="10">
        <f t="shared" si="243"/>
        <v>19.666666666666668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1">
        <f t="shared" si="240"/>
        <v>41713.582280092589</v>
      </c>
      <c r="L2154" s="11">
        <f t="shared" si="241"/>
        <v>41683.62394675926</v>
      </c>
      <c r="M2154" t="b">
        <v>0</v>
      </c>
      <c r="N2154">
        <v>4</v>
      </c>
      <c r="O2154" t="b">
        <v>0</v>
      </c>
      <c r="P2154" s="8" t="s">
        <v>8280</v>
      </c>
      <c r="Q2154" s="13" t="str">
        <f t="shared" si="239"/>
        <v>games</v>
      </c>
      <c r="R2154" s="13" t="str">
        <f t="shared" si="244"/>
        <v>video games</v>
      </c>
      <c r="S2154" s="6">
        <f t="shared" si="242"/>
        <v>600</v>
      </c>
      <c r="T2154" s="10">
        <f t="shared" si="243"/>
        <v>12.5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1">
        <f t="shared" si="240"/>
        <v>42014.124305555553</v>
      </c>
      <c r="L2155" s="11">
        <f t="shared" si="241"/>
        <v>41974.702754629623</v>
      </c>
      <c r="M2155" t="b">
        <v>0</v>
      </c>
      <c r="N2155">
        <v>4</v>
      </c>
      <c r="O2155" t="b">
        <v>0</v>
      </c>
      <c r="P2155" s="8" t="s">
        <v>8280</v>
      </c>
      <c r="Q2155" s="13" t="str">
        <f t="shared" si="239"/>
        <v>games</v>
      </c>
      <c r="R2155" s="13" t="str">
        <f t="shared" si="244"/>
        <v>video games</v>
      </c>
      <c r="S2155" s="6">
        <f t="shared" si="242"/>
        <v>10959.558823529413</v>
      </c>
      <c r="T2155" s="10">
        <f t="shared" si="243"/>
        <v>8.5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1">
        <f t="shared" si="240"/>
        <v>41667.42392361111</v>
      </c>
      <c r="L2156" s="11">
        <f t="shared" si="241"/>
        <v>41647.42392361111</v>
      </c>
      <c r="M2156" t="b">
        <v>0</v>
      </c>
      <c r="N2156">
        <v>2</v>
      </c>
      <c r="O2156" t="b">
        <v>0</v>
      </c>
      <c r="P2156" s="8" t="s">
        <v>8280</v>
      </c>
      <c r="Q2156" s="13" t="str">
        <f t="shared" si="239"/>
        <v>games</v>
      </c>
      <c r="R2156" s="13" t="str">
        <f t="shared" si="244"/>
        <v>video games</v>
      </c>
      <c r="S2156" s="6">
        <f t="shared" si="242"/>
        <v>125</v>
      </c>
      <c r="T2156" s="10">
        <f t="shared" si="243"/>
        <v>1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1">
        <f t="shared" si="240"/>
        <v>42460.497511574074</v>
      </c>
      <c r="L2157" s="11">
        <f t="shared" si="241"/>
        <v>42430.539178240739</v>
      </c>
      <c r="M2157" t="b">
        <v>0</v>
      </c>
      <c r="N2157">
        <v>5</v>
      </c>
      <c r="O2157" t="b">
        <v>0</v>
      </c>
      <c r="P2157" s="8" t="s">
        <v>8280</v>
      </c>
      <c r="Q2157" s="13" t="str">
        <f t="shared" si="239"/>
        <v>games</v>
      </c>
      <c r="R2157" s="13" t="str">
        <f t="shared" si="244"/>
        <v>video games</v>
      </c>
      <c r="S2157" s="6">
        <f t="shared" si="242"/>
        <v>43.478260869565219</v>
      </c>
      <c r="T2157" s="10">
        <f t="shared" si="243"/>
        <v>23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1">
        <f t="shared" si="240"/>
        <v>41533.645902777775</v>
      </c>
      <c r="L2158" s="11">
        <f t="shared" si="241"/>
        <v>41488.645902777775</v>
      </c>
      <c r="M2158" t="b">
        <v>0</v>
      </c>
      <c r="N2158">
        <v>83</v>
      </c>
      <c r="O2158" t="b">
        <v>0</v>
      </c>
      <c r="P2158" s="8" t="s">
        <v>8280</v>
      </c>
      <c r="Q2158" s="13" t="str">
        <f t="shared" si="239"/>
        <v>games</v>
      </c>
      <c r="R2158" s="13" t="str">
        <f t="shared" si="244"/>
        <v>video games</v>
      </c>
      <c r="S2158" s="6">
        <f t="shared" si="242"/>
        <v>37.508372404554585</v>
      </c>
      <c r="T2158" s="10">
        <f t="shared" si="243"/>
        <v>17.987951807228917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1">
        <f t="shared" si="240"/>
        <v>42727.124305555553</v>
      </c>
      <c r="L2159" s="11">
        <f t="shared" si="241"/>
        <v>42694.772951388884</v>
      </c>
      <c r="M2159" t="b">
        <v>0</v>
      </c>
      <c r="N2159">
        <v>57</v>
      </c>
      <c r="O2159" t="b">
        <v>0</v>
      </c>
      <c r="P2159" s="8" t="s">
        <v>8280</v>
      </c>
      <c r="Q2159" s="13" t="str">
        <f t="shared" si="239"/>
        <v>games</v>
      </c>
      <c r="R2159" s="13" t="str">
        <f t="shared" si="244"/>
        <v>video games</v>
      </c>
      <c r="S2159" s="6">
        <f t="shared" si="242"/>
        <v>3.547105561861521</v>
      </c>
      <c r="T2159" s="10">
        <f t="shared" si="243"/>
        <v>370.94736842105266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1">
        <f t="shared" si="240"/>
        <v>41309.645532407405</v>
      </c>
      <c r="L2160" s="11">
        <f t="shared" si="241"/>
        <v>41264.645532407405</v>
      </c>
      <c r="M2160" t="b">
        <v>0</v>
      </c>
      <c r="N2160">
        <v>311</v>
      </c>
      <c r="O2160" t="b">
        <v>0</v>
      </c>
      <c r="P2160" s="8" t="s">
        <v>8280</v>
      </c>
      <c r="Q2160" s="13" t="str">
        <f t="shared" si="239"/>
        <v>games</v>
      </c>
      <c r="R2160" s="13" t="str">
        <f t="shared" si="244"/>
        <v>video games</v>
      </c>
      <c r="S2160" s="6">
        <f t="shared" si="242"/>
        <v>15.174422398256763</v>
      </c>
      <c r="T2160" s="10">
        <f t="shared" si="243"/>
        <v>63.569485530546629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1">
        <f t="shared" si="240"/>
        <v>40740.522847222222</v>
      </c>
      <c r="L2161" s="11">
        <f t="shared" si="241"/>
        <v>40710.522847222222</v>
      </c>
      <c r="M2161" t="b">
        <v>0</v>
      </c>
      <c r="N2161">
        <v>2</v>
      </c>
      <c r="O2161" t="b">
        <v>0</v>
      </c>
      <c r="P2161" s="8" t="s">
        <v>8280</v>
      </c>
      <c r="Q2161" s="13" t="str">
        <f t="shared" si="239"/>
        <v>games</v>
      </c>
      <c r="R2161" s="13" t="str">
        <f t="shared" si="244"/>
        <v>video games</v>
      </c>
      <c r="S2161" s="6">
        <f t="shared" si="242"/>
        <v>138.46153846153845</v>
      </c>
      <c r="T2161" s="10">
        <f t="shared" si="243"/>
        <v>13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1">
        <f t="shared" si="240"/>
        <v>41048.503530092588</v>
      </c>
      <c r="L2162" s="11">
        <f t="shared" si="241"/>
        <v>41018.503530092588</v>
      </c>
      <c r="M2162" t="b">
        <v>0</v>
      </c>
      <c r="N2162">
        <v>16</v>
      </c>
      <c r="O2162" t="b">
        <v>0</v>
      </c>
      <c r="P2162" s="8" t="s">
        <v>8280</v>
      </c>
      <c r="Q2162" s="13" t="str">
        <f t="shared" si="239"/>
        <v>games</v>
      </c>
      <c r="R2162" s="13" t="str">
        <f t="shared" si="244"/>
        <v>video games</v>
      </c>
      <c r="S2162" s="6">
        <f t="shared" si="242"/>
        <v>117.64705882352941</v>
      </c>
      <c r="T2162" s="10">
        <f t="shared" si="243"/>
        <v>5.3125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1">
        <f t="shared" si="240"/>
        <v>42270.644201388888</v>
      </c>
      <c r="L2163" s="11">
        <f t="shared" si="241"/>
        <v>42240.644201388888</v>
      </c>
      <c r="M2163" t="b">
        <v>0</v>
      </c>
      <c r="N2163">
        <v>13</v>
      </c>
      <c r="O2163" t="b">
        <v>1</v>
      </c>
      <c r="P2163" s="8" t="s">
        <v>8274</v>
      </c>
      <c r="Q2163" s="13" t="str">
        <f t="shared" si="239"/>
        <v>music</v>
      </c>
      <c r="R2163" s="13" t="str">
        <f t="shared" ref="R2163:R2182" si="245">RIGHT(P2163,4)</f>
        <v>rock</v>
      </c>
      <c r="S2163" s="6">
        <f t="shared" si="242"/>
        <v>0.86393088552915764</v>
      </c>
      <c r="T2163" s="10">
        <f t="shared" si="243"/>
        <v>35.615384615384613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1">
        <f t="shared" si="240"/>
        <v>41844.557766203703</v>
      </c>
      <c r="L2164" s="11">
        <f t="shared" si="241"/>
        <v>41813.557766203703</v>
      </c>
      <c r="M2164" t="b">
        <v>0</v>
      </c>
      <c r="N2164">
        <v>58</v>
      </c>
      <c r="O2164" t="b">
        <v>1</v>
      </c>
      <c r="P2164" s="8" t="s">
        <v>8274</v>
      </c>
      <c r="Q2164" s="13" t="str">
        <f t="shared" si="239"/>
        <v>music</v>
      </c>
      <c r="R2164" s="13" t="str">
        <f t="shared" si="245"/>
        <v>rock</v>
      </c>
      <c r="S2164" s="6">
        <f t="shared" si="242"/>
        <v>0.89073634204275531</v>
      </c>
      <c r="T2164" s="10">
        <f t="shared" si="243"/>
        <v>87.103448275862064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1">
        <f t="shared" si="240"/>
        <v>42162.951388888883</v>
      </c>
      <c r="L2165" s="11">
        <f t="shared" si="241"/>
        <v>42111.691203703704</v>
      </c>
      <c r="M2165" t="b">
        <v>0</v>
      </c>
      <c r="N2165">
        <v>44</v>
      </c>
      <c r="O2165" t="b">
        <v>1</v>
      </c>
      <c r="P2165" s="8" t="s">
        <v>8274</v>
      </c>
      <c r="Q2165" s="13" t="str">
        <f t="shared" si="239"/>
        <v>music</v>
      </c>
      <c r="R2165" s="13" t="str">
        <f t="shared" si="245"/>
        <v>rock</v>
      </c>
      <c r="S2165" s="6">
        <f t="shared" si="242"/>
        <v>0.75642965204236001</v>
      </c>
      <c r="T2165" s="10">
        <f t="shared" si="243"/>
        <v>75.11363636363636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1">
        <f t="shared" si="240"/>
        <v>42545.957638888889</v>
      </c>
      <c r="L2166" s="11">
        <f t="shared" si="241"/>
        <v>42515.509421296294</v>
      </c>
      <c r="M2166" t="b">
        <v>0</v>
      </c>
      <c r="N2166">
        <v>83</v>
      </c>
      <c r="O2166" t="b">
        <v>1</v>
      </c>
      <c r="P2166" s="8" t="s">
        <v>8274</v>
      </c>
      <c r="Q2166" s="13" t="str">
        <f t="shared" si="239"/>
        <v>music</v>
      </c>
      <c r="R2166" s="13" t="str">
        <f t="shared" si="245"/>
        <v>rock</v>
      </c>
      <c r="S2166" s="6">
        <f t="shared" si="242"/>
        <v>0.97431355181576618</v>
      </c>
      <c r="T2166" s="10">
        <f t="shared" si="243"/>
        <v>68.01204819277109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1">
        <f t="shared" si="240"/>
        <v>42468.417071759257</v>
      </c>
      <c r="L2167" s="11">
        <f t="shared" si="241"/>
        <v>42438.458738425928</v>
      </c>
      <c r="M2167" t="b">
        <v>0</v>
      </c>
      <c r="N2167">
        <v>117</v>
      </c>
      <c r="O2167" t="b">
        <v>1</v>
      </c>
      <c r="P2167" s="8" t="s">
        <v>8274</v>
      </c>
      <c r="Q2167" s="13" t="str">
        <f t="shared" si="239"/>
        <v>music</v>
      </c>
      <c r="R2167" s="13" t="str">
        <f t="shared" si="245"/>
        <v>rock</v>
      </c>
      <c r="S2167" s="6">
        <f t="shared" si="242"/>
        <v>0.72129255626081934</v>
      </c>
      <c r="T2167" s="10">
        <f t="shared" si="243"/>
        <v>29.623931623931625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1">
        <f t="shared" si="240"/>
        <v>41978.671504629623</v>
      </c>
      <c r="L2168" s="11">
        <f t="shared" si="241"/>
        <v>41933.629837962959</v>
      </c>
      <c r="M2168" t="b">
        <v>0</v>
      </c>
      <c r="N2168">
        <v>32</v>
      </c>
      <c r="O2168" t="b">
        <v>1</v>
      </c>
      <c r="P2168" s="8" t="s">
        <v>8274</v>
      </c>
      <c r="Q2168" s="13" t="str">
        <f t="shared" si="239"/>
        <v>music</v>
      </c>
      <c r="R2168" s="13" t="str">
        <f t="shared" si="245"/>
        <v>rock</v>
      </c>
      <c r="S2168" s="6">
        <f t="shared" si="242"/>
        <v>0.68212824010914053</v>
      </c>
      <c r="T2168" s="10">
        <f t="shared" si="243"/>
        <v>91.625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1">
        <f t="shared" si="240"/>
        <v>41166.858067129629</v>
      </c>
      <c r="L2169" s="11">
        <f t="shared" si="241"/>
        <v>41152.858067129629</v>
      </c>
      <c r="M2169" t="b">
        <v>0</v>
      </c>
      <c r="N2169">
        <v>8</v>
      </c>
      <c r="O2169" t="b">
        <v>1</v>
      </c>
      <c r="P2169" s="8" t="s">
        <v>8274</v>
      </c>
      <c r="Q2169" s="13" t="str">
        <f t="shared" si="239"/>
        <v>music</v>
      </c>
      <c r="R2169" s="13" t="str">
        <f t="shared" si="245"/>
        <v>rock</v>
      </c>
      <c r="S2169" s="6">
        <f t="shared" si="242"/>
        <v>0.83333333333333337</v>
      </c>
      <c r="T2169" s="10">
        <f t="shared" si="243"/>
        <v>22.5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1">
        <f t="shared" si="240"/>
        <v>42775.999999999993</v>
      </c>
      <c r="L2170" s="11">
        <f t="shared" si="241"/>
        <v>42745.391909722217</v>
      </c>
      <c r="M2170" t="b">
        <v>0</v>
      </c>
      <c r="N2170">
        <v>340</v>
      </c>
      <c r="O2170" t="b">
        <v>1</v>
      </c>
      <c r="P2170" s="8" t="s">
        <v>8274</v>
      </c>
      <c r="Q2170" s="13" t="str">
        <f t="shared" si="239"/>
        <v>music</v>
      </c>
      <c r="R2170" s="13" t="str">
        <f t="shared" si="245"/>
        <v>rock</v>
      </c>
      <c r="S2170" s="6">
        <f t="shared" si="242"/>
        <v>0.82249280204563102</v>
      </c>
      <c r="T2170" s="10">
        <f t="shared" si="243"/>
        <v>64.366735294117646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1">
        <f t="shared" si="240"/>
        <v>42796.492488425924</v>
      </c>
      <c r="L2171" s="11">
        <f t="shared" si="241"/>
        <v>42793.492488425924</v>
      </c>
      <c r="M2171" t="b">
        <v>0</v>
      </c>
      <c r="N2171">
        <v>7</v>
      </c>
      <c r="O2171" t="b">
        <v>1</v>
      </c>
      <c r="P2171" s="8" t="s">
        <v>8274</v>
      </c>
      <c r="Q2171" s="13" t="str">
        <f t="shared" si="239"/>
        <v>music</v>
      </c>
      <c r="R2171" s="13" t="str">
        <f t="shared" si="245"/>
        <v>rock</v>
      </c>
      <c r="S2171" s="6">
        <f t="shared" si="242"/>
        <v>1</v>
      </c>
      <c r="T2171" s="10">
        <f t="shared" si="243"/>
        <v>21.857142857142858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1">
        <f t="shared" si="240"/>
        <v>42238.541921296295</v>
      </c>
      <c r="L2172" s="11">
        <f t="shared" si="241"/>
        <v>42198.541921296295</v>
      </c>
      <c r="M2172" t="b">
        <v>0</v>
      </c>
      <c r="N2172">
        <v>19</v>
      </c>
      <c r="O2172" t="b">
        <v>1</v>
      </c>
      <c r="P2172" s="8" t="s">
        <v>8274</v>
      </c>
      <c r="Q2172" s="13" t="str">
        <f t="shared" si="239"/>
        <v>music</v>
      </c>
      <c r="R2172" s="13" t="str">
        <f t="shared" si="245"/>
        <v>rock</v>
      </c>
      <c r="S2172" s="6">
        <f t="shared" si="242"/>
        <v>0.55292259083728279</v>
      </c>
      <c r="T2172" s="10">
        <f t="shared" si="243"/>
        <v>33.315789473684212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1">
        <f t="shared" si="240"/>
        <v>42176.999999999993</v>
      </c>
      <c r="L2173" s="11">
        <f t="shared" si="241"/>
        <v>42141.748784722215</v>
      </c>
      <c r="M2173" t="b">
        <v>0</v>
      </c>
      <c r="N2173">
        <v>47</v>
      </c>
      <c r="O2173" t="b">
        <v>1</v>
      </c>
      <c r="P2173" s="8" t="s">
        <v>8274</v>
      </c>
      <c r="Q2173" s="13" t="str">
        <f t="shared" si="239"/>
        <v>music</v>
      </c>
      <c r="R2173" s="13" t="str">
        <f t="shared" si="245"/>
        <v>rock</v>
      </c>
      <c r="S2173" s="6">
        <f t="shared" si="242"/>
        <v>0.94272920103700208</v>
      </c>
      <c r="T2173" s="10">
        <f t="shared" si="243"/>
        <v>90.276595744680847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1">
        <f t="shared" si="240"/>
        <v>42112.371759259258</v>
      </c>
      <c r="L2174" s="11">
        <f t="shared" si="241"/>
        <v>42082.371759259258</v>
      </c>
      <c r="M2174" t="b">
        <v>0</v>
      </c>
      <c r="N2174">
        <v>13</v>
      </c>
      <c r="O2174" t="b">
        <v>1</v>
      </c>
      <c r="P2174" s="8" t="s">
        <v>8274</v>
      </c>
      <c r="Q2174" s="13" t="str">
        <f t="shared" si="239"/>
        <v>music</v>
      </c>
      <c r="R2174" s="13" t="str">
        <f t="shared" si="245"/>
        <v>rock</v>
      </c>
      <c r="S2174" s="6">
        <f t="shared" si="242"/>
        <v>1</v>
      </c>
      <c r="T2174" s="10">
        <f t="shared" si="243"/>
        <v>76.92307692307692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1">
        <f t="shared" si="240"/>
        <v>41526.957638888889</v>
      </c>
      <c r="L2175" s="11">
        <f t="shared" si="241"/>
        <v>41495.484293981477</v>
      </c>
      <c r="M2175" t="b">
        <v>0</v>
      </c>
      <c r="N2175">
        <v>90</v>
      </c>
      <c r="O2175" t="b">
        <v>1</v>
      </c>
      <c r="P2175" s="8" t="s">
        <v>8274</v>
      </c>
      <c r="Q2175" s="13" t="str">
        <f t="shared" si="239"/>
        <v>music</v>
      </c>
      <c r="R2175" s="13" t="str">
        <f t="shared" si="245"/>
        <v>rock</v>
      </c>
      <c r="S2175" s="6">
        <f t="shared" si="242"/>
        <v>0.78784468204839619</v>
      </c>
      <c r="T2175" s="10">
        <f t="shared" si="243"/>
        <v>59.233333333333334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1">
        <f t="shared" si="240"/>
        <v>42495.334571759253</v>
      </c>
      <c r="L2176" s="11">
        <f t="shared" si="241"/>
        <v>42465.334571759253</v>
      </c>
      <c r="M2176" t="b">
        <v>0</v>
      </c>
      <c r="N2176">
        <v>63</v>
      </c>
      <c r="O2176" t="b">
        <v>1</v>
      </c>
      <c r="P2176" s="8" t="s">
        <v>8274</v>
      </c>
      <c r="Q2176" s="13" t="str">
        <f t="shared" si="239"/>
        <v>music</v>
      </c>
      <c r="R2176" s="13" t="str">
        <f t="shared" si="245"/>
        <v>rock</v>
      </c>
      <c r="S2176" s="6">
        <f t="shared" si="242"/>
        <v>0.97110949259529011</v>
      </c>
      <c r="T2176" s="10">
        <f t="shared" si="243"/>
        <v>65.38095238095238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1">
        <f t="shared" si="240"/>
        <v>42571.800763888888</v>
      </c>
      <c r="L2177" s="11">
        <f t="shared" si="241"/>
        <v>42564.800763888888</v>
      </c>
      <c r="M2177" t="b">
        <v>0</v>
      </c>
      <c r="N2177">
        <v>26</v>
      </c>
      <c r="O2177" t="b">
        <v>1</v>
      </c>
      <c r="P2177" s="8" t="s">
        <v>8274</v>
      </c>
      <c r="Q2177" s="13" t="str">
        <f t="shared" si="239"/>
        <v>music</v>
      </c>
      <c r="R2177" s="13" t="str">
        <f t="shared" si="245"/>
        <v>rock</v>
      </c>
      <c r="S2177" s="6">
        <f t="shared" si="242"/>
        <v>0.4</v>
      </c>
      <c r="T2177" s="10">
        <f t="shared" si="243"/>
        <v>67.307692307692307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1">
        <f t="shared" si="240"/>
        <v>42126.424872685187</v>
      </c>
      <c r="L2178" s="11">
        <f t="shared" si="241"/>
        <v>42096.424872685187</v>
      </c>
      <c r="M2178" t="b">
        <v>0</v>
      </c>
      <c r="N2178">
        <v>71</v>
      </c>
      <c r="O2178" t="b">
        <v>1</v>
      </c>
      <c r="P2178" s="8" t="s">
        <v>8274</v>
      </c>
      <c r="Q2178" s="13" t="str">
        <f t="shared" si="239"/>
        <v>music</v>
      </c>
      <c r="R2178" s="13" t="str">
        <f t="shared" si="245"/>
        <v>rock</v>
      </c>
      <c r="S2178" s="6">
        <f t="shared" si="242"/>
        <v>0.79352483732740831</v>
      </c>
      <c r="T2178" s="10">
        <f t="shared" si="243"/>
        <v>88.74647887323944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1">
        <f t="shared" si="240"/>
        <v>42527.042442129627</v>
      </c>
      <c r="L2179" s="11">
        <f t="shared" si="241"/>
        <v>42502.042442129627</v>
      </c>
      <c r="M2179" t="b">
        <v>0</v>
      </c>
      <c r="N2179">
        <v>38</v>
      </c>
      <c r="O2179" t="b">
        <v>1</v>
      </c>
      <c r="P2179" s="8" t="s">
        <v>8274</v>
      </c>
      <c r="Q2179" s="13" t="str">
        <f t="shared" ref="Q2179:Q2242" si="246">LEFT(P2179, SEARCH("/", P2179)-1)</f>
        <v>music</v>
      </c>
      <c r="R2179" s="13" t="str">
        <f t="shared" si="245"/>
        <v>rock</v>
      </c>
      <c r="S2179" s="6">
        <f t="shared" si="242"/>
        <v>0.99880143827407109</v>
      </c>
      <c r="T2179" s="10">
        <f t="shared" si="243"/>
        <v>65.868421052631575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1">
        <f t="shared" si="240"/>
        <v>42753.428206018514</v>
      </c>
      <c r="L2180" s="11">
        <f t="shared" si="241"/>
        <v>42723.428206018514</v>
      </c>
      <c r="M2180" t="b">
        <v>0</v>
      </c>
      <c r="N2180">
        <v>859</v>
      </c>
      <c r="O2180" t="b">
        <v>1</v>
      </c>
      <c r="P2180" s="8" t="s">
        <v>8274</v>
      </c>
      <c r="Q2180" s="13" t="str">
        <f t="shared" si="246"/>
        <v>music</v>
      </c>
      <c r="R2180" s="13" t="str">
        <f t="shared" si="245"/>
        <v>rock</v>
      </c>
      <c r="S2180" s="6">
        <f t="shared" si="242"/>
        <v>0.72129255626081934</v>
      </c>
      <c r="T2180" s="10">
        <f t="shared" si="243"/>
        <v>40.349243306169967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1">
        <f t="shared" si="240"/>
        <v>42104.962870370371</v>
      </c>
      <c r="L2181" s="11">
        <f t="shared" si="241"/>
        <v>42074.962870370371</v>
      </c>
      <c r="M2181" t="b">
        <v>0</v>
      </c>
      <c r="N2181">
        <v>21</v>
      </c>
      <c r="O2181" t="b">
        <v>1</v>
      </c>
      <c r="P2181" s="8" t="s">
        <v>8274</v>
      </c>
      <c r="Q2181" s="13" t="str">
        <f t="shared" si="246"/>
        <v>music</v>
      </c>
      <c r="R2181" s="13" t="str">
        <f t="shared" si="245"/>
        <v>rock</v>
      </c>
      <c r="S2181" s="6">
        <f t="shared" si="242"/>
        <v>0.61957868649318459</v>
      </c>
      <c r="T2181" s="10">
        <f t="shared" si="243"/>
        <v>76.857142857142861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1">
        <f t="shared" si="240"/>
        <v>42321.503101851849</v>
      </c>
      <c r="L2182" s="11">
        <f t="shared" si="241"/>
        <v>42279.461435185185</v>
      </c>
      <c r="M2182" t="b">
        <v>0</v>
      </c>
      <c r="N2182">
        <v>78</v>
      </c>
      <c r="O2182" t="b">
        <v>1</v>
      </c>
      <c r="P2182" s="8" t="s">
        <v>8274</v>
      </c>
      <c r="Q2182" s="13" t="str">
        <f t="shared" si="246"/>
        <v>music</v>
      </c>
      <c r="R2182" s="13" t="str">
        <f t="shared" si="245"/>
        <v>rock</v>
      </c>
      <c r="S2182" s="6">
        <f t="shared" si="242"/>
        <v>0.93297333002438787</v>
      </c>
      <c r="T2182" s="10">
        <f t="shared" si="243"/>
        <v>68.707820512820518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1">
        <f t="shared" si="240"/>
        <v>42786.796909722216</v>
      </c>
      <c r="L2183" s="11">
        <f t="shared" si="241"/>
        <v>42772.796909722216</v>
      </c>
      <c r="M2183" t="b">
        <v>0</v>
      </c>
      <c r="N2183">
        <v>53</v>
      </c>
      <c r="O2183" t="b">
        <v>1</v>
      </c>
      <c r="P2183" s="8" t="s">
        <v>8295</v>
      </c>
      <c r="Q2183" s="13" t="str">
        <f t="shared" si="246"/>
        <v>games</v>
      </c>
      <c r="R2183" s="13" t="str">
        <f t="shared" ref="R2183:R2202" si="247">RIGHT(P2183,14)</f>
        <v>tabletop games</v>
      </c>
      <c r="S2183" s="6">
        <f t="shared" si="242"/>
        <v>0.6531678641410843</v>
      </c>
      <c r="T2183" s="10">
        <f t="shared" si="243"/>
        <v>57.773584905660378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1">
        <f t="shared" si="240"/>
        <v>41914.692418981482</v>
      </c>
      <c r="L2184" s="11">
        <f t="shared" si="241"/>
        <v>41879.692418981482</v>
      </c>
      <c r="M2184" t="b">
        <v>0</v>
      </c>
      <c r="N2184">
        <v>356</v>
      </c>
      <c r="O2184" t="b">
        <v>1</v>
      </c>
      <c r="P2184" s="8" t="s">
        <v>8295</v>
      </c>
      <c r="Q2184" s="13" t="str">
        <f t="shared" si="246"/>
        <v>games</v>
      </c>
      <c r="R2184" s="13" t="str">
        <f t="shared" si="247"/>
        <v>tabletop games</v>
      </c>
      <c r="S2184" s="6">
        <f t="shared" si="242"/>
        <v>0.19077901430842609</v>
      </c>
      <c r="T2184" s="10">
        <f t="shared" si="243"/>
        <v>44.171348314606739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1">
        <f t="shared" si="240"/>
        <v>42774.999999999993</v>
      </c>
      <c r="L2185" s="11">
        <f t="shared" si="241"/>
        <v>42745.157141203701</v>
      </c>
      <c r="M2185" t="b">
        <v>0</v>
      </c>
      <c r="N2185">
        <v>279</v>
      </c>
      <c r="O2185" t="b">
        <v>1</v>
      </c>
      <c r="P2185" s="8" t="s">
        <v>8295</v>
      </c>
      <c r="Q2185" s="13" t="str">
        <f t="shared" si="246"/>
        <v>games</v>
      </c>
      <c r="R2185" s="13" t="str">
        <f t="shared" si="247"/>
        <v>tabletop games</v>
      </c>
      <c r="S2185" s="6">
        <f t="shared" si="242"/>
        <v>0.2043828772567276</v>
      </c>
      <c r="T2185" s="10">
        <f t="shared" si="243"/>
        <v>31.566308243727597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1">
        <f t="shared" ref="K2186:K2249" si="248">(I2186/86400)+25569+(-5/24)</f>
        <v>42394.458333333336</v>
      </c>
      <c r="L2186" s="11">
        <f t="shared" ref="L2186:L2249" si="249">(J2186/86400)+25569+(-5/24)</f>
        <v>42380.481956018521</v>
      </c>
      <c r="M2186" t="b">
        <v>1</v>
      </c>
      <c r="N2186">
        <v>266</v>
      </c>
      <c r="O2186" t="b">
        <v>1</v>
      </c>
      <c r="P2186" s="8" t="s">
        <v>8295</v>
      </c>
      <c r="Q2186" s="13" t="str">
        <f t="shared" si="246"/>
        <v>games</v>
      </c>
      <c r="R2186" s="13" t="str">
        <f t="shared" si="247"/>
        <v>tabletop games</v>
      </c>
      <c r="S2186" s="6">
        <f t="shared" ref="S2186:S2249" si="250">IFERROR(D2186/E2186,"N/A")</f>
        <v>0.35119758376062371</v>
      </c>
      <c r="T2186" s="10">
        <f t="shared" ref="T2186:T2249" si="251">IFERROR(E2186/N2186,"N/A")</f>
        <v>107.04511278195488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1">
        <f t="shared" si="248"/>
        <v>41359.141655092586</v>
      </c>
      <c r="L2187" s="11">
        <f t="shared" si="249"/>
        <v>41319.141655092586</v>
      </c>
      <c r="M2187" t="b">
        <v>0</v>
      </c>
      <c r="N2187">
        <v>623</v>
      </c>
      <c r="O2187" t="b">
        <v>1</v>
      </c>
      <c r="P2187" s="8" t="s">
        <v>8295</v>
      </c>
      <c r="Q2187" s="13" t="str">
        <f t="shared" si="246"/>
        <v>games</v>
      </c>
      <c r="R2187" s="13" t="str">
        <f t="shared" si="247"/>
        <v>tabletop games</v>
      </c>
      <c r="S2187" s="6">
        <f t="shared" si="250"/>
        <v>5.3851166147002916E-2</v>
      </c>
      <c r="T2187" s="10">
        <f t="shared" si="251"/>
        <v>149.03451043338683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1">
        <f t="shared" si="248"/>
        <v>42619.874999999993</v>
      </c>
      <c r="L2188" s="11">
        <f t="shared" si="249"/>
        <v>42583.406747685185</v>
      </c>
      <c r="M2188" t="b">
        <v>0</v>
      </c>
      <c r="N2188">
        <v>392</v>
      </c>
      <c r="O2188" t="b">
        <v>1</v>
      </c>
      <c r="P2188" s="8" t="s">
        <v>8295</v>
      </c>
      <c r="Q2188" s="13" t="str">
        <f t="shared" si="246"/>
        <v>games</v>
      </c>
      <c r="R2188" s="13" t="str">
        <f t="shared" si="247"/>
        <v>tabletop games</v>
      </c>
      <c r="S2188" s="6">
        <f t="shared" si="250"/>
        <v>0.91178481878276729</v>
      </c>
      <c r="T2188" s="10">
        <f t="shared" si="251"/>
        <v>55.956632653061227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1">
        <f t="shared" si="248"/>
        <v>42096.957638888889</v>
      </c>
      <c r="L2189" s="11">
        <f t="shared" si="249"/>
        <v>42068.000763888886</v>
      </c>
      <c r="M2189" t="b">
        <v>1</v>
      </c>
      <c r="N2189">
        <v>3562</v>
      </c>
      <c r="O2189" t="b">
        <v>1</v>
      </c>
      <c r="P2189" s="8" t="s">
        <v>8295</v>
      </c>
      <c r="Q2189" s="13" t="str">
        <f t="shared" si="246"/>
        <v>games</v>
      </c>
      <c r="R2189" s="13" t="str">
        <f t="shared" si="247"/>
        <v>tabletop games</v>
      </c>
      <c r="S2189" s="6">
        <f t="shared" si="250"/>
        <v>9.8556880871834174E-2</v>
      </c>
      <c r="T2189" s="10">
        <f t="shared" si="251"/>
        <v>56.970381807973048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1">
        <f t="shared" si="248"/>
        <v>42668.499999999993</v>
      </c>
      <c r="L2190" s="11">
        <f t="shared" si="249"/>
        <v>42633.377789351849</v>
      </c>
      <c r="M2190" t="b">
        <v>0</v>
      </c>
      <c r="N2190">
        <v>514</v>
      </c>
      <c r="O2190" t="b">
        <v>1</v>
      </c>
      <c r="P2190" s="8" t="s">
        <v>8295</v>
      </c>
      <c r="Q2190" s="13" t="str">
        <f t="shared" si="246"/>
        <v>games</v>
      </c>
      <c r="R2190" s="13" t="str">
        <f t="shared" si="247"/>
        <v>tabletop games</v>
      </c>
      <c r="S2190" s="6">
        <f t="shared" si="250"/>
        <v>0.24261426363435637</v>
      </c>
      <c r="T2190" s="10">
        <f t="shared" si="251"/>
        <v>44.056420233463037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1">
        <f t="shared" si="248"/>
        <v>42481.708333333336</v>
      </c>
      <c r="L2191" s="11">
        <f t="shared" si="249"/>
        <v>42467.579861111109</v>
      </c>
      <c r="M2191" t="b">
        <v>0</v>
      </c>
      <c r="N2191">
        <v>88</v>
      </c>
      <c r="O2191" t="b">
        <v>1</v>
      </c>
      <c r="P2191" s="8" t="s">
        <v>8295</v>
      </c>
      <c r="Q2191" s="13" t="str">
        <f t="shared" si="246"/>
        <v>games</v>
      </c>
      <c r="R2191" s="13" t="str">
        <f t="shared" si="247"/>
        <v>tabletop games</v>
      </c>
      <c r="S2191" s="6">
        <f t="shared" si="250"/>
        <v>0.19870839542970692</v>
      </c>
      <c r="T2191" s="10">
        <f t="shared" si="251"/>
        <v>68.625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1">
        <f t="shared" si="248"/>
        <v>42452.082638888889</v>
      </c>
      <c r="L2192" s="11">
        <f t="shared" si="249"/>
        <v>42417.416712962957</v>
      </c>
      <c r="M2192" t="b">
        <v>0</v>
      </c>
      <c r="N2192">
        <v>537</v>
      </c>
      <c r="O2192" t="b">
        <v>1</v>
      </c>
      <c r="P2192" s="8" t="s">
        <v>8295</v>
      </c>
      <c r="Q2192" s="13" t="str">
        <f t="shared" si="246"/>
        <v>games</v>
      </c>
      <c r="R2192" s="13" t="str">
        <f t="shared" si="247"/>
        <v>tabletop games</v>
      </c>
      <c r="S2192" s="6">
        <f t="shared" si="250"/>
        <v>0.54168092142775692</v>
      </c>
      <c r="T2192" s="10">
        <f t="shared" si="251"/>
        <v>65.318435754189949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1">
        <f t="shared" si="248"/>
        <v>42780.6253125</v>
      </c>
      <c r="L2193" s="11">
        <f t="shared" si="249"/>
        <v>42768.6253125</v>
      </c>
      <c r="M2193" t="b">
        <v>0</v>
      </c>
      <c r="N2193">
        <v>25</v>
      </c>
      <c r="O2193" t="b">
        <v>1</v>
      </c>
      <c r="P2193" s="8" t="s">
        <v>8295</v>
      </c>
      <c r="Q2193" s="13" t="str">
        <f t="shared" si="246"/>
        <v>games</v>
      </c>
      <c r="R2193" s="13" t="str">
        <f t="shared" si="247"/>
        <v>tabletop games</v>
      </c>
      <c r="S2193" s="6">
        <f t="shared" si="250"/>
        <v>0.83518930957683746</v>
      </c>
      <c r="T2193" s="10">
        <f t="shared" si="251"/>
        <v>35.92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1">
        <f t="shared" si="248"/>
        <v>42719.749999999993</v>
      </c>
      <c r="L2194" s="11">
        <f t="shared" si="249"/>
        <v>42691.642870370364</v>
      </c>
      <c r="M2194" t="b">
        <v>0</v>
      </c>
      <c r="N2194">
        <v>3238</v>
      </c>
      <c r="O2194" t="b">
        <v>1</v>
      </c>
      <c r="P2194" s="8" t="s">
        <v>8295</v>
      </c>
      <c r="Q2194" s="13" t="str">
        <f t="shared" si="246"/>
        <v>games</v>
      </c>
      <c r="R2194" s="13" t="str">
        <f t="shared" si="247"/>
        <v>tabletop games</v>
      </c>
      <c r="S2194" s="6">
        <f t="shared" si="250"/>
        <v>9.2486390242315877E-2</v>
      </c>
      <c r="T2194" s="10">
        <f t="shared" si="251"/>
        <v>40.070667078443485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1">
        <f t="shared" si="248"/>
        <v>42694.999305555553</v>
      </c>
      <c r="L2195" s="11">
        <f t="shared" si="249"/>
        <v>42664.197592592587</v>
      </c>
      <c r="M2195" t="b">
        <v>0</v>
      </c>
      <c r="N2195">
        <v>897</v>
      </c>
      <c r="O2195" t="b">
        <v>1</v>
      </c>
      <c r="P2195" s="8" t="s">
        <v>8295</v>
      </c>
      <c r="Q2195" s="13" t="str">
        <f t="shared" si="246"/>
        <v>games</v>
      </c>
      <c r="R2195" s="13" t="str">
        <f t="shared" si="247"/>
        <v>tabletop games</v>
      </c>
      <c r="S2195" s="6">
        <f t="shared" si="250"/>
        <v>0.2210563546333412</v>
      </c>
      <c r="T2195" s="10">
        <f t="shared" si="251"/>
        <v>75.647714604236342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1">
        <f t="shared" si="248"/>
        <v>42455.507986111108</v>
      </c>
      <c r="L2196" s="11">
        <f t="shared" si="249"/>
        <v>42425.54965277778</v>
      </c>
      <c r="M2196" t="b">
        <v>0</v>
      </c>
      <c r="N2196">
        <v>878</v>
      </c>
      <c r="O2196" t="b">
        <v>1</v>
      </c>
      <c r="P2196" s="8" t="s">
        <v>8295</v>
      </c>
      <c r="Q2196" s="13" t="str">
        <f t="shared" si="246"/>
        <v>games</v>
      </c>
      <c r="R2196" s="13" t="str">
        <f t="shared" si="247"/>
        <v>tabletop games</v>
      </c>
      <c r="S2196" s="6">
        <f t="shared" si="250"/>
        <v>0.18609151980944227</v>
      </c>
      <c r="T2196" s="10">
        <f t="shared" si="251"/>
        <v>61.203872437357631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1">
        <f t="shared" si="248"/>
        <v>42227.563657407409</v>
      </c>
      <c r="L2197" s="11">
        <f t="shared" si="249"/>
        <v>42197.563657407409</v>
      </c>
      <c r="M2197" t="b">
        <v>0</v>
      </c>
      <c r="N2197">
        <v>115</v>
      </c>
      <c r="O2197" t="b">
        <v>1</v>
      </c>
      <c r="P2197" s="8" t="s">
        <v>8295</v>
      </c>
      <c r="Q2197" s="13" t="str">
        <f t="shared" si="246"/>
        <v>games</v>
      </c>
      <c r="R2197" s="13" t="str">
        <f t="shared" si="247"/>
        <v>tabletop games</v>
      </c>
      <c r="S2197" s="6">
        <f t="shared" si="250"/>
        <v>0.83107497741644087</v>
      </c>
      <c r="T2197" s="10">
        <f t="shared" si="251"/>
        <v>48.130434782608695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1">
        <f t="shared" si="248"/>
        <v>42706.083333333336</v>
      </c>
      <c r="L2198" s="11">
        <f t="shared" si="249"/>
        <v>42675.278958333329</v>
      </c>
      <c r="M2198" t="b">
        <v>0</v>
      </c>
      <c r="N2198">
        <v>234</v>
      </c>
      <c r="O2198" t="b">
        <v>1</v>
      </c>
      <c r="P2198" s="8" t="s">
        <v>8295</v>
      </c>
      <c r="Q2198" s="13" t="str">
        <f t="shared" si="246"/>
        <v>games</v>
      </c>
      <c r="R2198" s="13" t="str">
        <f t="shared" si="247"/>
        <v>tabletop games</v>
      </c>
      <c r="S2198" s="6">
        <f t="shared" si="250"/>
        <v>0.87845893204492687</v>
      </c>
      <c r="T2198" s="10">
        <f t="shared" si="251"/>
        <v>68.106837606837601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1">
        <f t="shared" si="248"/>
        <v>42063.37568287037</v>
      </c>
      <c r="L2199" s="11">
        <f t="shared" si="249"/>
        <v>42033.37568287037</v>
      </c>
      <c r="M2199" t="b">
        <v>0</v>
      </c>
      <c r="N2199">
        <v>4330</v>
      </c>
      <c r="O2199" t="b">
        <v>1</v>
      </c>
      <c r="P2199" s="8" t="s">
        <v>8295</v>
      </c>
      <c r="Q2199" s="13" t="str">
        <f t="shared" si="246"/>
        <v>games</v>
      </c>
      <c r="R2199" s="13" t="str">
        <f t="shared" si="247"/>
        <v>tabletop games</v>
      </c>
      <c r="S2199" s="6">
        <f t="shared" si="250"/>
        <v>0.10514903245540549</v>
      </c>
      <c r="T2199" s="10">
        <f t="shared" si="251"/>
        <v>65.891300230946882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1">
        <f t="shared" si="248"/>
        <v>42322.347222222219</v>
      </c>
      <c r="L2200" s="11">
        <f t="shared" si="249"/>
        <v>42292.305555555555</v>
      </c>
      <c r="M2200" t="b">
        <v>0</v>
      </c>
      <c r="N2200">
        <v>651</v>
      </c>
      <c r="O2200" t="b">
        <v>1</v>
      </c>
      <c r="P2200" s="8" t="s">
        <v>8295</v>
      </c>
      <c r="Q2200" s="13" t="str">
        <f t="shared" si="246"/>
        <v>games</v>
      </c>
      <c r="R2200" s="13" t="str">
        <f t="shared" si="247"/>
        <v>tabletop games</v>
      </c>
      <c r="S2200" s="6">
        <f t="shared" si="250"/>
        <v>0.75248791316289487</v>
      </c>
      <c r="T2200" s="10">
        <f t="shared" si="251"/>
        <v>81.654377880184327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1">
        <f t="shared" si="248"/>
        <v>42292.208310185182</v>
      </c>
      <c r="L2201" s="11">
        <f t="shared" si="249"/>
        <v>42262.208310185182</v>
      </c>
      <c r="M2201" t="b">
        <v>1</v>
      </c>
      <c r="N2201">
        <v>251</v>
      </c>
      <c r="O2201" t="b">
        <v>1</v>
      </c>
      <c r="P2201" s="8" t="s">
        <v>8295</v>
      </c>
      <c r="Q2201" s="13" t="str">
        <f t="shared" si="246"/>
        <v>games</v>
      </c>
      <c r="R2201" s="13" t="str">
        <f t="shared" si="247"/>
        <v>tabletop games</v>
      </c>
      <c r="S2201" s="6">
        <f t="shared" si="250"/>
        <v>0.68037496220139104</v>
      </c>
      <c r="T2201" s="10">
        <f t="shared" si="251"/>
        <v>52.701195219123505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1">
        <f t="shared" si="248"/>
        <v>42190.916666666664</v>
      </c>
      <c r="L2202" s="11">
        <f t="shared" si="249"/>
        <v>42163.417453703696</v>
      </c>
      <c r="M2202" t="b">
        <v>0</v>
      </c>
      <c r="N2202">
        <v>263</v>
      </c>
      <c r="O2202" t="b">
        <v>1</v>
      </c>
      <c r="P2202" s="8" t="s">
        <v>8295</v>
      </c>
      <c r="Q2202" s="13" t="str">
        <f t="shared" si="246"/>
        <v>games</v>
      </c>
      <c r="R2202" s="13" t="str">
        <f t="shared" si="247"/>
        <v>tabletop games</v>
      </c>
      <c r="S2202" s="6">
        <f t="shared" si="250"/>
        <v>0.18445079774970027</v>
      </c>
      <c r="T2202" s="10">
        <f t="shared" si="251"/>
        <v>41.228136882129277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1">
        <f t="shared" si="248"/>
        <v>41290.638483796291</v>
      </c>
      <c r="L2203" s="11">
        <f t="shared" si="249"/>
        <v>41276.638483796291</v>
      </c>
      <c r="M2203" t="b">
        <v>0</v>
      </c>
      <c r="N2203">
        <v>28</v>
      </c>
      <c r="O2203" t="b">
        <v>1</v>
      </c>
      <c r="P2203" s="8" t="s">
        <v>8278</v>
      </c>
      <c r="Q2203" s="13" t="str">
        <f t="shared" si="246"/>
        <v>music</v>
      </c>
      <c r="R2203" s="13" t="str">
        <f t="shared" ref="R2203:R2222" si="252">RIGHT(P2203,16)</f>
        <v>electronic music</v>
      </c>
      <c r="S2203" s="6">
        <f t="shared" si="250"/>
        <v>0.26128886671892443</v>
      </c>
      <c r="T2203" s="10">
        <f t="shared" si="251"/>
        <v>15.035357142857142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1">
        <f t="shared" si="248"/>
        <v>41214.640833333331</v>
      </c>
      <c r="L2204" s="11">
        <f t="shared" si="249"/>
        <v>41184.640833333331</v>
      </c>
      <c r="M2204" t="b">
        <v>0</v>
      </c>
      <c r="N2204">
        <v>721</v>
      </c>
      <c r="O2204" t="b">
        <v>1</v>
      </c>
      <c r="P2204" s="8" t="s">
        <v>8278</v>
      </c>
      <c r="Q2204" s="13" t="str">
        <f t="shared" si="246"/>
        <v>music</v>
      </c>
      <c r="R2204" s="13" t="str">
        <f t="shared" si="252"/>
        <v>electronic music</v>
      </c>
      <c r="S2204" s="6">
        <f t="shared" si="250"/>
        <v>0.14200889330694336</v>
      </c>
      <c r="T2204" s="10">
        <f t="shared" si="251"/>
        <v>39.066920943134534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1">
        <f t="shared" si="248"/>
        <v>42271.651412037034</v>
      </c>
      <c r="L2205" s="11">
        <f t="shared" si="249"/>
        <v>42241.651412037034</v>
      </c>
      <c r="M2205" t="b">
        <v>0</v>
      </c>
      <c r="N2205">
        <v>50</v>
      </c>
      <c r="O2205" t="b">
        <v>1</v>
      </c>
      <c r="P2205" s="8" t="s">
        <v>8278</v>
      </c>
      <c r="Q2205" s="13" t="str">
        <f t="shared" si="246"/>
        <v>music</v>
      </c>
      <c r="R2205" s="13" t="str">
        <f t="shared" si="252"/>
        <v>electronic music</v>
      </c>
      <c r="S2205" s="6">
        <f t="shared" si="250"/>
        <v>0.91282519397535367</v>
      </c>
      <c r="T2205" s="10">
        <f t="shared" si="251"/>
        <v>43.82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1">
        <f t="shared" si="248"/>
        <v>41342.103229166663</v>
      </c>
      <c r="L2206" s="11">
        <f t="shared" si="249"/>
        <v>41312.103229166663</v>
      </c>
      <c r="M2206" t="b">
        <v>0</v>
      </c>
      <c r="N2206">
        <v>73</v>
      </c>
      <c r="O2206" t="b">
        <v>1</v>
      </c>
      <c r="P2206" s="8" t="s">
        <v>8278</v>
      </c>
      <c r="Q2206" s="13" t="str">
        <f t="shared" si="246"/>
        <v>music</v>
      </c>
      <c r="R2206" s="13" t="str">
        <f t="shared" si="252"/>
        <v>electronic music</v>
      </c>
      <c r="S2206" s="6">
        <f t="shared" si="250"/>
        <v>0.7526342197691922</v>
      </c>
      <c r="T2206" s="10">
        <f t="shared" si="251"/>
        <v>27.301369863013697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1">
        <f t="shared" si="248"/>
        <v>41061.613298611112</v>
      </c>
      <c r="L2207" s="11">
        <f t="shared" si="249"/>
        <v>41031.613298611112</v>
      </c>
      <c r="M2207" t="b">
        <v>0</v>
      </c>
      <c r="N2207">
        <v>27</v>
      </c>
      <c r="O2207" t="b">
        <v>1</v>
      </c>
      <c r="P2207" s="8" t="s">
        <v>8278</v>
      </c>
      <c r="Q2207" s="13" t="str">
        <f t="shared" si="246"/>
        <v>music</v>
      </c>
      <c r="R2207" s="13" t="str">
        <f t="shared" si="252"/>
        <v>electronic music</v>
      </c>
      <c r="S2207" s="6">
        <f t="shared" si="250"/>
        <v>0.65789473684210531</v>
      </c>
      <c r="T2207" s="10">
        <f t="shared" si="251"/>
        <v>42.222222222222221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1">
        <f t="shared" si="248"/>
        <v>41015.048888888887</v>
      </c>
      <c r="L2208" s="11">
        <f t="shared" si="249"/>
        <v>40997.048888888887</v>
      </c>
      <c r="M2208" t="b">
        <v>0</v>
      </c>
      <c r="N2208">
        <v>34</v>
      </c>
      <c r="O2208" t="b">
        <v>1</v>
      </c>
      <c r="P2208" s="8" t="s">
        <v>8278</v>
      </c>
      <c r="Q2208" s="13" t="str">
        <f t="shared" si="246"/>
        <v>music</v>
      </c>
      <c r="R2208" s="13" t="str">
        <f t="shared" si="252"/>
        <v>electronic music</v>
      </c>
      <c r="S2208" s="6">
        <f t="shared" si="250"/>
        <v>0.97345132743362828</v>
      </c>
      <c r="T2208" s="10">
        <f t="shared" si="251"/>
        <v>33.235294117647058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1">
        <f t="shared" si="248"/>
        <v>41594.027465277773</v>
      </c>
      <c r="L2209" s="11">
        <f t="shared" si="249"/>
        <v>41563.985798611109</v>
      </c>
      <c r="M2209" t="b">
        <v>0</v>
      </c>
      <c r="N2209">
        <v>7</v>
      </c>
      <c r="O2209" t="b">
        <v>1</v>
      </c>
      <c r="P2209" s="8" t="s">
        <v>8278</v>
      </c>
      <c r="Q2209" s="13" t="str">
        <f t="shared" si="246"/>
        <v>music</v>
      </c>
      <c r="R2209" s="13" t="str">
        <f t="shared" si="252"/>
        <v>electronic music</v>
      </c>
      <c r="S2209" s="6">
        <f t="shared" si="250"/>
        <v>1</v>
      </c>
      <c r="T2209" s="10">
        <f t="shared" si="251"/>
        <v>285.71428571428572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1">
        <f t="shared" si="248"/>
        <v>41005.958333333328</v>
      </c>
      <c r="L2210" s="11">
        <f t="shared" si="249"/>
        <v>40946.673912037033</v>
      </c>
      <c r="M2210" t="b">
        <v>0</v>
      </c>
      <c r="N2210">
        <v>24</v>
      </c>
      <c r="O2210" t="b">
        <v>1</v>
      </c>
      <c r="P2210" s="8" t="s">
        <v>8278</v>
      </c>
      <c r="Q2210" s="13" t="str">
        <f t="shared" si="246"/>
        <v>music</v>
      </c>
      <c r="R2210" s="13" t="str">
        <f t="shared" si="252"/>
        <v>electronic music</v>
      </c>
      <c r="S2210" s="6">
        <f t="shared" si="250"/>
        <v>0.98425196850393704</v>
      </c>
      <c r="T2210" s="10">
        <f t="shared" si="251"/>
        <v>42.333333333333336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1">
        <f t="shared" si="248"/>
        <v>41743.75</v>
      </c>
      <c r="L2211" s="11">
        <f t="shared" si="249"/>
        <v>41732.27134259259</v>
      </c>
      <c r="M2211" t="b">
        <v>0</v>
      </c>
      <c r="N2211">
        <v>15</v>
      </c>
      <c r="O2211" t="b">
        <v>1</v>
      </c>
      <c r="P2211" s="8" t="s">
        <v>8278</v>
      </c>
      <c r="Q2211" s="13" t="str">
        <f t="shared" si="246"/>
        <v>music</v>
      </c>
      <c r="R2211" s="13" t="str">
        <f t="shared" si="252"/>
        <v>electronic music</v>
      </c>
      <c r="S2211" s="6">
        <f t="shared" si="250"/>
        <v>0.66312997347480107</v>
      </c>
      <c r="T2211" s="10">
        <f t="shared" si="251"/>
        <v>50.266666666666666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1">
        <f t="shared" si="248"/>
        <v>41013.525000000001</v>
      </c>
      <c r="L2212" s="11">
        <f t="shared" si="249"/>
        <v>40955.857754629629</v>
      </c>
      <c r="M2212" t="b">
        <v>0</v>
      </c>
      <c r="N2212">
        <v>72</v>
      </c>
      <c r="O2212" t="b">
        <v>1</v>
      </c>
      <c r="P2212" s="8" t="s">
        <v>8278</v>
      </c>
      <c r="Q2212" s="13" t="str">
        <f t="shared" si="246"/>
        <v>music</v>
      </c>
      <c r="R2212" s="13" t="str">
        <f t="shared" si="252"/>
        <v>electronic music</v>
      </c>
      <c r="S2212" s="6">
        <f t="shared" si="250"/>
        <v>0.89746466232892075</v>
      </c>
      <c r="T2212" s="10">
        <f t="shared" si="251"/>
        <v>61.902777777777779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1">
        <f t="shared" si="248"/>
        <v>41739.082638888889</v>
      </c>
      <c r="L2213" s="11">
        <f t="shared" si="249"/>
        <v>41716.576678240737</v>
      </c>
      <c r="M2213" t="b">
        <v>0</v>
      </c>
      <c r="N2213">
        <v>120</v>
      </c>
      <c r="O2213" t="b">
        <v>1</v>
      </c>
      <c r="P2213" s="8" t="s">
        <v>8278</v>
      </c>
      <c r="Q2213" s="13" t="str">
        <f t="shared" si="246"/>
        <v>music</v>
      </c>
      <c r="R2213" s="13" t="str">
        <f t="shared" si="252"/>
        <v>electronic music</v>
      </c>
      <c r="S2213" s="6">
        <f t="shared" si="250"/>
        <v>0.5112474437627812</v>
      </c>
      <c r="T2213" s="10">
        <f t="shared" si="251"/>
        <v>40.75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1">
        <f t="shared" si="248"/>
        <v>41581.833333333328</v>
      </c>
      <c r="L2214" s="11">
        <f t="shared" si="249"/>
        <v>41548.539085648146</v>
      </c>
      <c r="M2214" t="b">
        <v>0</v>
      </c>
      <c r="N2214">
        <v>123</v>
      </c>
      <c r="O2214" t="b">
        <v>1</v>
      </c>
      <c r="P2214" s="8" t="s">
        <v>8278</v>
      </c>
      <c r="Q2214" s="13" t="str">
        <f t="shared" si="246"/>
        <v>music</v>
      </c>
      <c r="R2214" s="13" t="str">
        <f t="shared" si="252"/>
        <v>electronic music</v>
      </c>
      <c r="S2214" s="6">
        <f t="shared" si="250"/>
        <v>0.87425324202243915</v>
      </c>
      <c r="T2214" s="10">
        <f t="shared" si="251"/>
        <v>55.796747967479675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1">
        <f t="shared" si="248"/>
        <v>42139.617812499993</v>
      </c>
      <c r="L2215" s="11">
        <f t="shared" si="249"/>
        <v>42109.617812499993</v>
      </c>
      <c r="M2215" t="b">
        <v>0</v>
      </c>
      <c r="N2215">
        <v>1</v>
      </c>
      <c r="O2215" t="b">
        <v>1</v>
      </c>
      <c r="P2215" s="8" t="s">
        <v>8278</v>
      </c>
      <c r="Q2215" s="13" t="str">
        <f t="shared" si="246"/>
        <v>music</v>
      </c>
      <c r="R2215" s="13" t="str">
        <f t="shared" si="252"/>
        <v>electronic music</v>
      </c>
      <c r="S2215" s="6">
        <f t="shared" si="250"/>
        <v>0.5</v>
      </c>
      <c r="T2215" s="10">
        <f t="shared" si="251"/>
        <v>10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1">
        <f t="shared" si="248"/>
        <v>41676.58388888889</v>
      </c>
      <c r="L2216" s="11">
        <f t="shared" si="249"/>
        <v>41646.58388888889</v>
      </c>
      <c r="M2216" t="b">
        <v>0</v>
      </c>
      <c r="N2216">
        <v>24</v>
      </c>
      <c r="O2216" t="b">
        <v>1</v>
      </c>
      <c r="P2216" s="8" t="s">
        <v>8278</v>
      </c>
      <c r="Q2216" s="13" t="str">
        <f t="shared" si="246"/>
        <v>music</v>
      </c>
      <c r="R2216" s="13" t="str">
        <f t="shared" si="252"/>
        <v>electronic music</v>
      </c>
      <c r="S2216" s="6">
        <f t="shared" si="250"/>
        <v>0.34187839385530566</v>
      </c>
      <c r="T2216" s="10">
        <f t="shared" si="251"/>
        <v>73.125416666666666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1">
        <f t="shared" si="248"/>
        <v>40981.082638888889</v>
      </c>
      <c r="L2217" s="11">
        <f t="shared" si="249"/>
        <v>40958.508935185186</v>
      </c>
      <c r="M2217" t="b">
        <v>0</v>
      </c>
      <c r="N2217">
        <v>33</v>
      </c>
      <c r="O2217" t="b">
        <v>1</v>
      </c>
      <c r="P2217" s="8" t="s">
        <v>8278</v>
      </c>
      <c r="Q2217" s="13" t="str">
        <f t="shared" si="246"/>
        <v>music</v>
      </c>
      <c r="R2217" s="13" t="str">
        <f t="shared" si="252"/>
        <v>electronic music</v>
      </c>
      <c r="S2217" s="6">
        <f t="shared" si="250"/>
        <v>0.63953488372093026</v>
      </c>
      <c r="T2217" s="10">
        <f t="shared" si="251"/>
        <v>26.060606060606062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1">
        <f t="shared" si="248"/>
        <v>42208.543344907404</v>
      </c>
      <c r="L2218" s="11">
        <f t="shared" si="249"/>
        <v>42194.543344907404</v>
      </c>
      <c r="M2218" t="b">
        <v>0</v>
      </c>
      <c r="N2218">
        <v>14</v>
      </c>
      <c r="O2218" t="b">
        <v>1</v>
      </c>
      <c r="P2218" s="8" t="s">
        <v>8278</v>
      </c>
      <c r="Q2218" s="13" t="str">
        <f t="shared" si="246"/>
        <v>music</v>
      </c>
      <c r="R2218" s="13" t="str">
        <f t="shared" si="252"/>
        <v>electronic music</v>
      </c>
      <c r="S2218" s="6">
        <f t="shared" si="250"/>
        <v>0.94637223974763407</v>
      </c>
      <c r="T2218" s="10">
        <f t="shared" si="251"/>
        <v>22.642857142857142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1">
        <f t="shared" si="248"/>
        <v>42310.124999999993</v>
      </c>
      <c r="L2219" s="11">
        <f t="shared" si="249"/>
        <v>42299.568437499998</v>
      </c>
      <c r="M2219" t="b">
        <v>0</v>
      </c>
      <c r="N2219">
        <v>9</v>
      </c>
      <c r="O2219" t="b">
        <v>1</v>
      </c>
      <c r="P2219" s="8" t="s">
        <v>8278</v>
      </c>
      <c r="Q2219" s="13" t="str">
        <f t="shared" si="246"/>
        <v>music</v>
      </c>
      <c r="R2219" s="13" t="str">
        <f t="shared" si="252"/>
        <v>electronic music</v>
      </c>
      <c r="S2219" s="6">
        <f t="shared" si="250"/>
        <v>0.9882352941176471</v>
      </c>
      <c r="T2219" s="10">
        <f t="shared" si="251"/>
        <v>47.222222222222221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1">
        <f t="shared" si="248"/>
        <v>41149.791666666664</v>
      </c>
      <c r="L2220" s="11">
        <f t="shared" si="249"/>
        <v>41127.603969907403</v>
      </c>
      <c r="M2220" t="b">
        <v>0</v>
      </c>
      <c r="N2220">
        <v>76</v>
      </c>
      <c r="O2220" t="b">
        <v>1</v>
      </c>
      <c r="P2220" s="8" t="s">
        <v>8278</v>
      </c>
      <c r="Q2220" s="13" t="str">
        <f t="shared" si="246"/>
        <v>music</v>
      </c>
      <c r="R2220" s="13" t="str">
        <f t="shared" si="252"/>
        <v>electronic music</v>
      </c>
      <c r="S2220" s="6">
        <f t="shared" si="250"/>
        <v>0.81411347113560695</v>
      </c>
      <c r="T2220" s="10">
        <f t="shared" si="251"/>
        <v>32.324473684210524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1">
        <f t="shared" si="248"/>
        <v>42235.510555555556</v>
      </c>
      <c r="L2221" s="11">
        <f t="shared" si="249"/>
        <v>42205.510555555556</v>
      </c>
      <c r="M2221" t="b">
        <v>0</v>
      </c>
      <c r="N2221">
        <v>19</v>
      </c>
      <c r="O2221" t="b">
        <v>1</v>
      </c>
      <c r="P2221" s="8" t="s">
        <v>8278</v>
      </c>
      <c r="Q2221" s="13" t="str">
        <f t="shared" si="246"/>
        <v>music</v>
      </c>
      <c r="R2221" s="13" t="str">
        <f t="shared" si="252"/>
        <v>electronic music</v>
      </c>
      <c r="S2221" s="6">
        <f t="shared" si="250"/>
        <v>0.98522167487684731</v>
      </c>
      <c r="T2221" s="10">
        <f t="shared" si="251"/>
        <v>53.421052631578945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1">
        <f t="shared" si="248"/>
        <v>41481.852268518516</v>
      </c>
      <c r="L2222" s="11">
        <f t="shared" si="249"/>
        <v>41451.852268518516</v>
      </c>
      <c r="M2222" t="b">
        <v>0</v>
      </c>
      <c r="N2222">
        <v>69</v>
      </c>
      <c r="O2222" t="b">
        <v>1</v>
      </c>
      <c r="P2222" s="8" t="s">
        <v>8278</v>
      </c>
      <c r="Q2222" s="13" t="str">
        <f t="shared" si="246"/>
        <v>music</v>
      </c>
      <c r="R2222" s="13" t="str">
        <f t="shared" si="252"/>
        <v>electronic music</v>
      </c>
      <c r="S2222" s="6">
        <f t="shared" si="250"/>
        <v>0.98870056497175141</v>
      </c>
      <c r="T2222" s="10">
        <f t="shared" si="251"/>
        <v>51.304347826086953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1">
        <f t="shared" si="248"/>
        <v>42482.791666666664</v>
      </c>
      <c r="L2223" s="11">
        <f t="shared" si="249"/>
        <v>42452.458437499998</v>
      </c>
      <c r="M2223" t="b">
        <v>0</v>
      </c>
      <c r="N2223">
        <v>218</v>
      </c>
      <c r="O2223" t="b">
        <v>1</v>
      </c>
      <c r="P2223" s="8" t="s">
        <v>8295</v>
      </c>
      <c r="Q2223" s="13" t="str">
        <f t="shared" si="246"/>
        <v>games</v>
      </c>
      <c r="R2223" s="13" t="str">
        <f t="shared" ref="R2223:R2254" si="253">RIGHT(P2223,14)</f>
        <v>tabletop games</v>
      </c>
      <c r="S2223" s="6">
        <f t="shared" si="250"/>
        <v>0.92489826119126894</v>
      </c>
      <c r="T2223" s="10">
        <f t="shared" si="251"/>
        <v>37.197247706422019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1">
        <f t="shared" si="248"/>
        <v>40936.579247685186</v>
      </c>
      <c r="L2224" s="11">
        <f t="shared" si="249"/>
        <v>40906.579247685186</v>
      </c>
      <c r="M2224" t="b">
        <v>0</v>
      </c>
      <c r="N2224">
        <v>30</v>
      </c>
      <c r="O2224" t="b">
        <v>1</v>
      </c>
      <c r="P2224" s="8" t="s">
        <v>8295</v>
      </c>
      <c r="Q2224" s="13" t="str">
        <f t="shared" si="246"/>
        <v>games</v>
      </c>
      <c r="R2224" s="13" t="str">
        <f t="shared" si="253"/>
        <v>tabletop games</v>
      </c>
      <c r="S2224" s="6">
        <f t="shared" si="250"/>
        <v>0.61500615006150061</v>
      </c>
      <c r="T2224" s="10">
        <f t="shared" si="251"/>
        <v>27.1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1">
        <f t="shared" si="248"/>
        <v>42182.432500000003</v>
      </c>
      <c r="L2225" s="11">
        <f t="shared" si="249"/>
        <v>42152.432500000003</v>
      </c>
      <c r="M2225" t="b">
        <v>0</v>
      </c>
      <c r="N2225">
        <v>100</v>
      </c>
      <c r="O2225" t="b">
        <v>1</v>
      </c>
      <c r="P2225" s="8" t="s">
        <v>8295</v>
      </c>
      <c r="Q2225" s="13" t="str">
        <f t="shared" si="246"/>
        <v>games</v>
      </c>
      <c r="R2225" s="13" t="str">
        <f t="shared" si="253"/>
        <v>tabletop games</v>
      </c>
      <c r="S2225" s="6">
        <f t="shared" si="250"/>
        <v>0.94517958412098302</v>
      </c>
      <c r="T2225" s="10">
        <f t="shared" si="251"/>
        <v>206.31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1">
        <f t="shared" si="248"/>
        <v>42672.583333333336</v>
      </c>
      <c r="L2226" s="11">
        <f t="shared" si="249"/>
        <v>42644.459201388883</v>
      </c>
      <c r="M2226" t="b">
        <v>0</v>
      </c>
      <c r="N2226">
        <v>296</v>
      </c>
      <c r="O2226" t="b">
        <v>1</v>
      </c>
      <c r="P2226" s="8" t="s">
        <v>8295</v>
      </c>
      <c r="Q2226" s="13" t="str">
        <f t="shared" si="246"/>
        <v>games</v>
      </c>
      <c r="R2226" s="13" t="str">
        <f t="shared" si="253"/>
        <v>tabletop games</v>
      </c>
      <c r="S2226" s="6">
        <f t="shared" si="250"/>
        <v>0.41126876413736374</v>
      </c>
      <c r="T2226" s="10">
        <f t="shared" si="251"/>
        <v>82.145270270270274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1">
        <f t="shared" si="248"/>
        <v>41903.583506944444</v>
      </c>
      <c r="L2227" s="11">
        <f t="shared" si="249"/>
        <v>41873.583506944444</v>
      </c>
      <c r="M2227" t="b">
        <v>0</v>
      </c>
      <c r="N2227">
        <v>1204</v>
      </c>
      <c r="O2227" t="b">
        <v>1</v>
      </c>
      <c r="P2227" s="8" t="s">
        <v>8295</v>
      </c>
      <c r="Q2227" s="13" t="str">
        <f t="shared" si="246"/>
        <v>games</v>
      </c>
      <c r="R2227" s="13" t="str">
        <f t="shared" si="253"/>
        <v>tabletop games</v>
      </c>
      <c r="S2227" s="6">
        <f t="shared" si="250"/>
        <v>0.10583876693602969</v>
      </c>
      <c r="T2227" s="10">
        <f t="shared" si="251"/>
        <v>164.79651993355483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1">
        <f t="shared" si="248"/>
        <v>42411.999305555553</v>
      </c>
      <c r="L2228" s="11">
        <f t="shared" si="249"/>
        <v>42381.590532407405</v>
      </c>
      <c r="M2228" t="b">
        <v>0</v>
      </c>
      <c r="N2228">
        <v>321</v>
      </c>
      <c r="O2228" t="b">
        <v>1</v>
      </c>
      <c r="P2228" s="8" t="s">
        <v>8295</v>
      </c>
      <c r="Q2228" s="13" t="str">
        <f t="shared" si="246"/>
        <v>games</v>
      </c>
      <c r="R2228" s="13" t="str">
        <f t="shared" si="253"/>
        <v>tabletop games</v>
      </c>
      <c r="S2228" s="6">
        <f t="shared" si="250"/>
        <v>0.92197480857498026</v>
      </c>
      <c r="T2228" s="10">
        <f t="shared" si="251"/>
        <v>60.820280373831778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1">
        <f t="shared" si="248"/>
        <v>41591.640682870369</v>
      </c>
      <c r="L2229" s="11">
        <f t="shared" si="249"/>
        <v>41561.599016203698</v>
      </c>
      <c r="M2229" t="b">
        <v>0</v>
      </c>
      <c r="N2229">
        <v>301</v>
      </c>
      <c r="O2229" t="b">
        <v>1</v>
      </c>
      <c r="P2229" s="8" t="s">
        <v>8295</v>
      </c>
      <c r="Q2229" s="13" t="str">
        <f t="shared" si="246"/>
        <v>games</v>
      </c>
      <c r="R2229" s="13" t="str">
        <f t="shared" si="253"/>
        <v>tabletop games</v>
      </c>
      <c r="S2229" s="6">
        <f t="shared" si="250"/>
        <v>0.63541717581504475</v>
      </c>
      <c r="T2229" s="10">
        <f t="shared" si="251"/>
        <v>67.970099667774093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1">
        <f t="shared" si="248"/>
        <v>42232.069861111107</v>
      </c>
      <c r="L2230" s="11">
        <f t="shared" si="249"/>
        <v>42202.069861111107</v>
      </c>
      <c r="M2230" t="b">
        <v>0</v>
      </c>
      <c r="N2230">
        <v>144</v>
      </c>
      <c r="O2230" t="b">
        <v>1</v>
      </c>
      <c r="P2230" s="8" t="s">
        <v>8295</v>
      </c>
      <c r="Q2230" s="13" t="str">
        <f t="shared" si="246"/>
        <v>games</v>
      </c>
      <c r="R2230" s="13" t="str">
        <f t="shared" si="253"/>
        <v>tabletop games</v>
      </c>
      <c r="S2230" s="6">
        <f t="shared" si="250"/>
        <v>8.5143338810888133E-2</v>
      </c>
      <c r="T2230" s="10">
        <f t="shared" si="251"/>
        <v>81.561805555555551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1">
        <f t="shared" si="248"/>
        <v>41519.958333333328</v>
      </c>
      <c r="L2231" s="11">
        <f t="shared" si="249"/>
        <v>41484.455914351849</v>
      </c>
      <c r="M2231" t="b">
        <v>0</v>
      </c>
      <c r="N2231">
        <v>539</v>
      </c>
      <c r="O2231" t="b">
        <v>1</v>
      </c>
      <c r="P2231" s="8" t="s">
        <v>8295</v>
      </c>
      <c r="Q2231" s="13" t="str">
        <f t="shared" si="246"/>
        <v>games</v>
      </c>
      <c r="R2231" s="13" t="str">
        <f t="shared" si="253"/>
        <v>tabletop games</v>
      </c>
      <c r="S2231" s="6">
        <f t="shared" si="250"/>
        <v>0.58463274016314548</v>
      </c>
      <c r="T2231" s="10">
        <f t="shared" si="251"/>
        <v>25.42547309833024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1">
        <f t="shared" si="248"/>
        <v>41754.672766203701</v>
      </c>
      <c r="L2232" s="11">
        <f t="shared" si="249"/>
        <v>41724.672766203701</v>
      </c>
      <c r="M2232" t="b">
        <v>0</v>
      </c>
      <c r="N2232">
        <v>498</v>
      </c>
      <c r="O2232" t="b">
        <v>1</v>
      </c>
      <c r="P2232" s="8" t="s">
        <v>8295</v>
      </c>
      <c r="Q2232" s="13" t="str">
        <f t="shared" si="246"/>
        <v>games</v>
      </c>
      <c r="R2232" s="13" t="str">
        <f t="shared" si="253"/>
        <v>tabletop games</v>
      </c>
      <c r="S2232" s="6">
        <f t="shared" si="250"/>
        <v>0.79394731926022788</v>
      </c>
      <c r="T2232" s="10">
        <f t="shared" si="251"/>
        <v>21.497991967871485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1">
        <f t="shared" si="248"/>
        <v>41450</v>
      </c>
      <c r="L2233" s="11">
        <f t="shared" si="249"/>
        <v>41423.702557870369</v>
      </c>
      <c r="M2233" t="b">
        <v>0</v>
      </c>
      <c r="N2233">
        <v>1113</v>
      </c>
      <c r="O2233" t="b">
        <v>1</v>
      </c>
      <c r="P2233" s="8" t="s">
        <v>8295</v>
      </c>
      <c r="Q2233" s="13" t="str">
        <f t="shared" si="246"/>
        <v>games</v>
      </c>
      <c r="R2233" s="13" t="str">
        <f t="shared" si="253"/>
        <v>tabletop games</v>
      </c>
      <c r="S2233" s="6">
        <f t="shared" si="250"/>
        <v>8.2499429103950597E-2</v>
      </c>
      <c r="T2233" s="10">
        <f t="shared" si="251"/>
        <v>27.226630727762803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1">
        <f t="shared" si="248"/>
        <v>41838.916666666664</v>
      </c>
      <c r="L2234" s="11">
        <f t="shared" si="249"/>
        <v>41806.585740740738</v>
      </c>
      <c r="M2234" t="b">
        <v>0</v>
      </c>
      <c r="N2234">
        <v>988</v>
      </c>
      <c r="O2234" t="b">
        <v>1</v>
      </c>
      <c r="P2234" s="8" t="s">
        <v>8295</v>
      </c>
      <c r="Q2234" s="13" t="str">
        <f t="shared" si="246"/>
        <v>games</v>
      </c>
      <c r="R2234" s="13" t="str">
        <f t="shared" si="253"/>
        <v>tabletop games</v>
      </c>
      <c r="S2234" s="6">
        <f t="shared" si="250"/>
        <v>0.20169423154497781</v>
      </c>
      <c r="T2234" s="10">
        <f t="shared" si="251"/>
        <v>25.091093117408906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1">
        <f t="shared" si="248"/>
        <v>42351.791666666664</v>
      </c>
      <c r="L2235" s="11">
        <f t="shared" si="249"/>
        <v>42331.170590277776</v>
      </c>
      <c r="M2235" t="b">
        <v>0</v>
      </c>
      <c r="N2235">
        <v>391</v>
      </c>
      <c r="O2235" t="b">
        <v>1</v>
      </c>
      <c r="P2235" s="8" t="s">
        <v>8295</v>
      </c>
      <c r="Q2235" s="13" t="str">
        <f t="shared" si="246"/>
        <v>games</v>
      </c>
      <c r="R2235" s="13" t="str">
        <f t="shared" si="253"/>
        <v>tabletop games</v>
      </c>
      <c r="S2235" s="6">
        <f t="shared" si="250"/>
        <v>0.30116853391157694</v>
      </c>
      <c r="T2235" s="10">
        <f t="shared" si="251"/>
        <v>21.230179028132991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1">
        <f t="shared" si="248"/>
        <v>42740.616284722222</v>
      </c>
      <c r="L2236" s="11">
        <f t="shared" si="249"/>
        <v>42710.616284722222</v>
      </c>
      <c r="M2236" t="b">
        <v>0</v>
      </c>
      <c r="N2236">
        <v>28</v>
      </c>
      <c r="O2236" t="b">
        <v>1</v>
      </c>
      <c r="P2236" s="8" t="s">
        <v>8295</v>
      </c>
      <c r="Q2236" s="13" t="str">
        <f t="shared" si="246"/>
        <v>games</v>
      </c>
      <c r="R2236" s="13" t="str">
        <f t="shared" si="253"/>
        <v>tabletop games</v>
      </c>
      <c r="S2236" s="6">
        <f t="shared" si="250"/>
        <v>8.5836909871244635E-2</v>
      </c>
      <c r="T2236" s="10">
        <f t="shared" si="251"/>
        <v>41.607142857142854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1">
        <f t="shared" si="248"/>
        <v>42091.772118055553</v>
      </c>
      <c r="L2237" s="11">
        <f t="shared" si="249"/>
        <v>42061.813784722217</v>
      </c>
      <c r="M2237" t="b">
        <v>0</v>
      </c>
      <c r="N2237">
        <v>147</v>
      </c>
      <c r="O2237" t="b">
        <v>1</v>
      </c>
      <c r="P2237" s="8" t="s">
        <v>8295</v>
      </c>
      <c r="Q2237" s="13" t="str">
        <f t="shared" si="246"/>
        <v>games</v>
      </c>
      <c r="R2237" s="13" t="str">
        <f t="shared" si="253"/>
        <v>tabletop games</v>
      </c>
      <c r="S2237" s="6">
        <f t="shared" si="250"/>
        <v>0.65225026340876024</v>
      </c>
      <c r="T2237" s="10">
        <f t="shared" si="251"/>
        <v>135.58503401360545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1">
        <f t="shared" si="248"/>
        <v>42401.408831018511</v>
      </c>
      <c r="L2238" s="11">
        <f t="shared" si="249"/>
        <v>42371.408831018511</v>
      </c>
      <c r="M2238" t="b">
        <v>0</v>
      </c>
      <c r="N2238">
        <v>680</v>
      </c>
      <c r="O2238" t="b">
        <v>1</v>
      </c>
      <c r="P2238" s="8" t="s">
        <v>8295</v>
      </c>
      <c r="Q2238" s="13" t="str">
        <f t="shared" si="246"/>
        <v>games</v>
      </c>
      <c r="R2238" s="13" t="str">
        <f t="shared" si="253"/>
        <v>tabletop games</v>
      </c>
      <c r="S2238" s="6">
        <f t="shared" si="250"/>
        <v>0.18618259192765477</v>
      </c>
      <c r="T2238" s="10">
        <f t="shared" si="251"/>
        <v>22.116176470588236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1">
        <f t="shared" si="248"/>
        <v>41955.124305555553</v>
      </c>
      <c r="L2239" s="11">
        <f t="shared" si="249"/>
        <v>41914.794942129629</v>
      </c>
      <c r="M2239" t="b">
        <v>0</v>
      </c>
      <c r="N2239">
        <v>983</v>
      </c>
      <c r="O2239" t="b">
        <v>1</v>
      </c>
      <c r="P2239" s="8" t="s">
        <v>8295</v>
      </c>
      <c r="Q2239" s="13" t="str">
        <f t="shared" si="246"/>
        <v>games</v>
      </c>
      <c r="R2239" s="13" t="str">
        <f t="shared" si="253"/>
        <v>tabletop games</v>
      </c>
      <c r="S2239" s="6">
        <f t="shared" si="250"/>
        <v>0.28334408991452453</v>
      </c>
      <c r="T2239" s="10">
        <f t="shared" si="251"/>
        <v>64.625635808748726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1">
        <f t="shared" si="248"/>
        <v>42804.41337962963</v>
      </c>
      <c r="L2240" s="11">
        <f t="shared" si="249"/>
        <v>42774.41337962963</v>
      </c>
      <c r="M2240" t="b">
        <v>0</v>
      </c>
      <c r="N2240">
        <v>79</v>
      </c>
      <c r="O2240" t="b">
        <v>1</v>
      </c>
      <c r="P2240" s="8" t="s">
        <v>8295</v>
      </c>
      <c r="Q2240" s="13" t="str">
        <f t="shared" si="246"/>
        <v>games</v>
      </c>
      <c r="R2240" s="13" t="str">
        <f t="shared" si="253"/>
        <v>tabletop games</v>
      </c>
      <c r="S2240" s="6">
        <f t="shared" si="250"/>
        <v>0.72780203784570596</v>
      </c>
      <c r="T2240" s="10">
        <f t="shared" si="251"/>
        <v>69.569620253164558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1">
        <f t="shared" si="248"/>
        <v>41608.959722222222</v>
      </c>
      <c r="L2241" s="11">
        <f t="shared" si="249"/>
        <v>41572.750162037039</v>
      </c>
      <c r="M2241" t="b">
        <v>0</v>
      </c>
      <c r="N2241">
        <v>426</v>
      </c>
      <c r="O2241" t="b">
        <v>1</v>
      </c>
      <c r="P2241" s="8" t="s">
        <v>8295</v>
      </c>
      <c r="Q2241" s="13" t="str">
        <f t="shared" si="246"/>
        <v>games</v>
      </c>
      <c r="R2241" s="13" t="str">
        <f t="shared" si="253"/>
        <v>tabletop games</v>
      </c>
      <c r="S2241" s="6">
        <f t="shared" si="250"/>
        <v>0.78108719213838873</v>
      </c>
      <c r="T2241" s="10">
        <f t="shared" si="251"/>
        <v>75.133028169014082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1">
        <f t="shared" si="248"/>
        <v>42482.617407407401</v>
      </c>
      <c r="L2242" s="11">
        <f t="shared" si="249"/>
        <v>42452.617407407401</v>
      </c>
      <c r="M2242" t="b">
        <v>0</v>
      </c>
      <c r="N2242">
        <v>96</v>
      </c>
      <c r="O2242" t="b">
        <v>1</v>
      </c>
      <c r="P2242" s="8" t="s">
        <v>8295</v>
      </c>
      <c r="Q2242" s="13" t="str">
        <f t="shared" si="246"/>
        <v>games</v>
      </c>
      <c r="R2242" s="13" t="str">
        <f t="shared" si="253"/>
        <v>tabletop games</v>
      </c>
      <c r="S2242" s="6">
        <f t="shared" si="250"/>
        <v>0.36943992906753365</v>
      </c>
      <c r="T2242" s="10">
        <f t="shared" si="251"/>
        <v>140.97916666666666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1">
        <f t="shared" si="248"/>
        <v>42796.619212962956</v>
      </c>
      <c r="L2243" s="11">
        <f t="shared" si="249"/>
        <v>42766.619212962956</v>
      </c>
      <c r="M2243" t="b">
        <v>0</v>
      </c>
      <c r="N2243">
        <v>163</v>
      </c>
      <c r="O2243" t="b">
        <v>1</v>
      </c>
      <c r="P2243" s="8" t="s">
        <v>8295</v>
      </c>
      <c r="Q2243" s="13" t="str">
        <f t="shared" ref="Q2243:Q2306" si="254">LEFT(P2243, SEARCH("/", P2243)-1)</f>
        <v>games</v>
      </c>
      <c r="R2243" s="13" t="str">
        <f t="shared" si="253"/>
        <v>tabletop games</v>
      </c>
      <c r="S2243" s="6">
        <f t="shared" si="250"/>
        <v>0.12400793650793651</v>
      </c>
      <c r="T2243" s="10">
        <f t="shared" si="251"/>
        <v>49.472392638036808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1">
        <f t="shared" si="248"/>
        <v>41604.918055555558</v>
      </c>
      <c r="L2244" s="11">
        <f t="shared" si="249"/>
        <v>41569.367280092592</v>
      </c>
      <c r="M2244" t="b">
        <v>0</v>
      </c>
      <c r="N2244">
        <v>2525</v>
      </c>
      <c r="O2244" t="b">
        <v>1</v>
      </c>
      <c r="P2244" s="8" t="s">
        <v>8295</v>
      </c>
      <c r="Q2244" s="13" t="str">
        <f t="shared" si="254"/>
        <v>games</v>
      </c>
      <c r="R2244" s="13" t="str">
        <f t="shared" si="253"/>
        <v>tabletop games</v>
      </c>
      <c r="S2244" s="6">
        <f t="shared" si="250"/>
        <v>7.3524135326758902E-2</v>
      </c>
      <c r="T2244" s="10">
        <f t="shared" si="251"/>
        <v>53.865251485148519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1">
        <f t="shared" si="248"/>
        <v>42806.916666666664</v>
      </c>
      <c r="L2245" s="11">
        <f t="shared" si="249"/>
        <v>42800.542708333327</v>
      </c>
      <c r="M2245" t="b">
        <v>0</v>
      </c>
      <c r="N2245">
        <v>2035</v>
      </c>
      <c r="O2245" t="b">
        <v>1</v>
      </c>
      <c r="P2245" s="8" t="s">
        <v>8295</v>
      </c>
      <c r="Q2245" s="13" t="str">
        <f t="shared" si="254"/>
        <v>games</v>
      </c>
      <c r="R2245" s="13" t="str">
        <f t="shared" si="253"/>
        <v>tabletop games</v>
      </c>
      <c r="S2245" s="6">
        <f t="shared" si="250"/>
        <v>1.0749798441279227E-4</v>
      </c>
      <c r="T2245" s="10">
        <f t="shared" si="251"/>
        <v>4.5712530712530715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1">
        <f t="shared" si="248"/>
        <v>42659.645833333336</v>
      </c>
      <c r="L2246" s="11">
        <f t="shared" si="249"/>
        <v>42647.610486111109</v>
      </c>
      <c r="M2246" t="b">
        <v>0</v>
      </c>
      <c r="N2246">
        <v>290</v>
      </c>
      <c r="O2246" t="b">
        <v>1</v>
      </c>
      <c r="P2246" s="8" t="s">
        <v>8295</v>
      </c>
      <c r="Q2246" s="13" t="str">
        <f t="shared" si="254"/>
        <v>games</v>
      </c>
      <c r="R2246" s="13" t="str">
        <f t="shared" si="253"/>
        <v>tabletop games</v>
      </c>
      <c r="S2246" s="6">
        <f t="shared" si="250"/>
        <v>0.2652379184128163</v>
      </c>
      <c r="T2246" s="10">
        <f t="shared" si="251"/>
        <v>65.00344827586207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1">
        <f t="shared" si="248"/>
        <v>41691.541666666664</v>
      </c>
      <c r="L2247" s="11">
        <f t="shared" si="249"/>
        <v>41660.500196759254</v>
      </c>
      <c r="M2247" t="b">
        <v>0</v>
      </c>
      <c r="N2247">
        <v>1980</v>
      </c>
      <c r="O2247" t="b">
        <v>1</v>
      </c>
      <c r="P2247" s="8" t="s">
        <v>8295</v>
      </c>
      <c r="Q2247" s="13" t="str">
        <f t="shared" si="254"/>
        <v>games</v>
      </c>
      <c r="R2247" s="13" t="str">
        <f t="shared" si="253"/>
        <v>tabletop games</v>
      </c>
      <c r="S2247" s="6">
        <f t="shared" si="250"/>
        <v>3.7778260499995275E-2</v>
      </c>
      <c r="T2247" s="10">
        <f t="shared" si="251"/>
        <v>53.475252525252522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1">
        <f t="shared" si="248"/>
        <v>42251.583449074074</v>
      </c>
      <c r="L2248" s="11">
        <f t="shared" si="249"/>
        <v>42221.583449074074</v>
      </c>
      <c r="M2248" t="b">
        <v>0</v>
      </c>
      <c r="N2248">
        <v>57</v>
      </c>
      <c r="O2248" t="b">
        <v>1</v>
      </c>
      <c r="P2248" s="8" t="s">
        <v>8295</v>
      </c>
      <c r="Q2248" s="13" t="str">
        <f t="shared" si="254"/>
        <v>games</v>
      </c>
      <c r="R2248" s="13" t="str">
        <f t="shared" si="253"/>
        <v>tabletop games</v>
      </c>
      <c r="S2248" s="6">
        <f t="shared" si="250"/>
        <v>0.99880143827407109</v>
      </c>
      <c r="T2248" s="10">
        <f t="shared" si="251"/>
        <v>43.912280701754383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1">
        <f t="shared" si="248"/>
        <v>42214.457928240743</v>
      </c>
      <c r="L2249" s="11">
        <f t="shared" si="249"/>
        <v>42200.457928240743</v>
      </c>
      <c r="M2249" t="b">
        <v>0</v>
      </c>
      <c r="N2249">
        <v>380</v>
      </c>
      <c r="O2249" t="b">
        <v>1</v>
      </c>
      <c r="P2249" s="8" t="s">
        <v>8295</v>
      </c>
      <c r="Q2249" s="13" t="str">
        <f t="shared" si="254"/>
        <v>games</v>
      </c>
      <c r="R2249" s="13" t="str">
        <f t="shared" si="253"/>
        <v>tabletop games</v>
      </c>
      <c r="S2249" s="6">
        <f t="shared" si="250"/>
        <v>0.95735872490167662</v>
      </c>
      <c r="T2249" s="10">
        <f t="shared" si="251"/>
        <v>50.852631578947367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1">
        <f t="shared" ref="K2250:K2313" si="255">(I2250/86400)+25569+(-5/24)</f>
        <v>42718.667569444442</v>
      </c>
      <c r="L2250" s="11">
        <f t="shared" ref="L2250:L2313" si="256">(J2250/86400)+25569+(-5/24)</f>
        <v>42688.667569444442</v>
      </c>
      <c r="M2250" t="b">
        <v>0</v>
      </c>
      <c r="N2250">
        <v>128</v>
      </c>
      <c r="O2250" t="b">
        <v>1</v>
      </c>
      <c r="P2250" s="8" t="s">
        <v>8295</v>
      </c>
      <c r="Q2250" s="13" t="str">
        <f t="shared" si="254"/>
        <v>games</v>
      </c>
      <c r="R2250" s="13" t="str">
        <f t="shared" si="253"/>
        <v>tabletop games</v>
      </c>
      <c r="S2250" s="6">
        <f t="shared" ref="S2250:S2313" si="257">IFERROR(D2250/E2250,"N/A")</f>
        <v>0.93271152564956694</v>
      </c>
      <c r="T2250" s="10">
        <f t="shared" ref="T2250:T2313" si="258">IFERROR(E2250/N2250,"N/A")</f>
        <v>58.6328125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1">
        <f t="shared" si="255"/>
        <v>41366.453298611108</v>
      </c>
      <c r="L2251" s="11">
        <f t="shared" si="256"/>
        <v>41336.49496527778</v>
      </c>
      <c r="M2251" t="b">
        <v>0</v>
      </c>
      <c r="N2251">
        <v>180</v>
      </c>
      <c r="O2251" t="b">
        <v>1</v>
      </c>
      <c r="P2251" s="8" t="s">
        <v>8295</v>
      </c>
      <c r="Q2251" s="13" t="str">
        <f t="shared" si="254"/>
        <v>games</v>
      </c>
      <c r="R2251" s="13" t="str">
        <f t="shared" si="253"/>
        <v>tabletop games</v>
      </c>
      <c r="S2251" s="6">
        <f t="shared" si="257"/>
        <v>0.59251735229388858</v>
      </c>
      <c r="T2251" s="10">
        <f t="shared" si="258"/>
        <v>32.81666666666667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1">
        <f t="shared" si="255"/>
        <v>42706.838807870365</v>
      </c>
      <c r="L2252" s="11">
        <f t="shared" si="256"/>
        <v>42676.7971412037</v>
      </c>
      <c r="M2252" t="b">
        <v>0</v>
      </c>
      <c r="N2252">
        <v>571</v>
      </c>
      <c r="O2252" t="b">
        <v>1</v>
      </c>
      <c r="P2252" s="8" t="s">
        <v>8295</v>
      </c>
      <c r="Q2252" s="13" t="str">
        <f t="shared" si="254"/>
        <v>games</v>
      </c>
      <c r="R2252" s="13" t="str">
        <f t="shared" si="253"/>
        <v>tabletop games</v>
      </c>
      <c r="S2252" s="6">
        <f t="shared" si="257"/>
        <v>0.10255232219478377</v>
      </c>
      <c r="T2252" s="10">
        <f t="shared" si="258"/>
        <v>426.93169877408059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1">
        <f t="shared" si="255"/>
        <v>41867.137465277774</v>
      </c>
      <c r="L2253" s="11">
        <f t="shared" si="256"/>
        <v>41846.137465277774</v>
      </c>
      <c r="M2253" t="b">
        <v>0</v>
      </c>
      <c r="N2253">
        <v>480</v>
      </c>
      <c r="O2253" t="b">
        <v>1</v>
      </c>
      <c r="P2253" s="8" t="s">
        <v>8295</v>
      </c>
      <c r="Q2253" s="13" t="str">
        <f t="shared" si="254"/>
        <v>games</v>
      </c>
      <c r="R2253" s="13" t="str">
        <f t="shared" si="253"/>
        <v>tabletop games</v>
      </c>
      <c r="S2253" s="6">
        <f t="shared" si="257"/>
        <v>0.74377482348473378</v>
      </c>
      <c r="T2253" s="10">
        <f t="shared" si="258"/>
        <v>23.808729166666669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1">
        <f t="shared" si="255"/>
        <v>42588.119652777772</v>
      </c>
      <c r="L2254" s="11">
        <f t="shared" si="256"/>
        <v>42573.119652777772</v>
      </c>
      <c r="M2254" t="b">
        <v>0</v>
      </c>
      <c r="N2254">
        <v>249</v>
      </c>
      <c r="O2254" t="b">
        <v>1</v>
      </c>
      <c r="P2254" s="8" t="s">
        <v>8295</v>
      </c>
      <c r="Q2254" s="13" t="str">
        <f t="shared" si="254"/>
        <v>games</v>
      </c>
      <c r="R2254" s="13" t="str">
        <f t="shared" si="253"/>
        <v>tabletop games</v>
      </c>
      <c r="S2254" s="6">
        <f t="shared" si="257"/>
        <v>0.36727198530912059</v>
      </c>
      <c r="T2254" s="10">
        <f t="shared" si="258"/>
        <v>98.413654618473899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1">
        <f t="shared" si="255"/>
        <v>42326.46466435185</v>
      </c>
      <c r="L2255" s="11">
        <f t="shared" si="256"/>
        <v>42296.422997685186</v>
      </c>
      <c r="M2255" t="b">
        <v>0</v>
      </c>
      <c r="N2255">
        <v>84</v>
      </c>
      <c r="O2255" t="b">
        <v>1</v>
      </c>
      <c r="P2255" s="8" t="s">
        <v>8295</v>
      </c>
      <c r="Q2255" s="13" t="str">
        <f t="shared" si="254"/>
        <v>games</v>
      </c>
      <c r="R2255" s="13" t="str">
        <f t="shared" ref="R2255:R2282" si="259">RIGHT(P2255,14)</f>
        <v>tabletop games</v>
      </c>
      <c r="S2255" s="6">
        <f t="shared" si="257"/>
        <v>0.88740987243483083</v>
      </c>
      <c r="T2255" s="10">
        <f t="shared" si="258"/>
        <v>107.32142857142857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1">
        <f t="shared" si="255"/>
        <v>42759.439444444441</v>
      </c>
      <c r="L2256" s="11">
        <f t="shared" si="256"/>
        <v>42752.439444444441</v>
      </c>
      <c r="M2256" t="b">
        <v>0</v>
      </c>
      <c r="N2256">
        <v>197</v>
      </c>
      <c r="O2256" t="b">
        <v>1</v>
      </c>
      <c r="P2256" s="8" t="s">
        <v>8295</v>
      </c>
      <c r="Q2256" s="13" t="str">
        <f t="shared" si="254"/>
        <v>games</v>
      </c>
      <c r="R2256" s="13" t="str">
        <f t="shared" si="259"/>
        <v>tabletop games</v>
      </c>
      <c r="S2256" s="6">
        <f t="shared" si="257"/>
        <v>0.21748586341887777</v>
      </c>
      <c r="T2256" s="10">
        <f t="shared" si="258"/>
        <v>11.67005076142132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1">
        <f t="shared" si="255"/>
        <v>42497.743645833332</v>
      </c>
      <c r="L2257" s="11">
        <f t="shared" si="256"/>
        <v>42467.743645833332</v>
      </c>
      <c r="M2257" t="b">
        <v>0</v>
      </c>
      <c r="N2257">
        <v>271</v>
      </c>
      <c r="O2257" t="b">
        <v>1</v>
      </c>
      <c r="P2257" s="8" t="s">
        <v>8295</v>
      </c>
      <c r="Q2257" s="13" t="str">
        <f t="shared" si="254"/>
        <v>games</v>
      </c>
      <c r="R2257" s="13" t="str">
        <f t="shared" si="259"/>
        <v>tabletop games</v>
      </c>
      <c r="S2257" s="6">
        <f t="shared" si="257"/>
        <v>0.34884747858341431</v>
      </c>
      <c r="T2257" s="10">
        <f t="shared" si="258"/>
        <v>41.782287822878232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1">
        <f t="shared" si="255"/>
        <v>42696.243587962956</v>
      </c>
      <c r="L2258" s="11">
        <f t="shared" si="256"/>
        <v>42682.243587962956</v>
      </c>
      <c r="M2258" t="b">
        <v>0</v>
      </c>
      <c r="N2258">
        <v>50</v>
      </c>
      <c r="O2258" t="b">
        <v>1</v>
      </c>
      <c r="P2258" s="8" t="s">
        <v>8295</v>
      </c>
      <c r="Q2258" s="13" t="str">
        <f t="shared" si="254"/>
        <v>games</v>
      </c>
      <c r="R2258" s="13" t="str">
        <f t="shared" si="259"/>
        <v>tabletop games</v>
      </c>
      <c r="S2258" s="6">
        <f t="shared" si="257"/>
        <v>0.44901777362020578</v>
      </c>
      <c r="T2258" s="10">
        <f t="shared" si="258"/>
        <v>21.38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1">
        <f t="shared" si="255"/>
        <v>42540.749999999993</v>
      </c>
      <c r="L2259" s="11">
        <f t="shared" si="256"/>
        <v>42505.728344907409</v>
      </c>
      <c r="M2259" t="b">
        <v>0</v>
      </c>
      <c r="N2259">
        <v>169</v>
      </c>
      <c r="O2259" t="b">
        <v>1</v>
      </c>
      <c r="P2259" s="8" t="s">
        <v>8295</v>
      </c>
      <c r="Q2259" s="13" t="str">
        <f t="shared" si="254"/>
        <v>games</v>
      </c>
      <c r="R2259" s="13" t="str">
        <f t="shared" si="259"/>
        <v>tabletop games</v>
      </c>
      <c r="S2259" s="6">
        <f t="shared" si="257"/>
        <v>0.15719810104693935</v>
      </c>
      <c r="T2259" s="10">
        <f t="shared" si="258"/>
        <v>94.103550295857985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1">
        <f t="shared" si="255"/>
        <v>42166.542673611104</v>
      </c>
      <c r="L2260" s="11">
        <f t="shared" si="256"/>
        <v>42136.542673611104</v>
      </c>
      <c r="M2260" t="b">
        <v>0</v>
      </c>
      <c r="N2260">
        <v>205</v>
      </c>
      <c r="O2260" t="b">
        <v>1</v>
      </c>
      <c r="P2260" s="8" t="s">
        <v>8295</v>
      </c>
      <c r="Q2260" s="13" t="str">
        <f t="shared" si="254"/>
        <v>games</v>
      </c>
      <c r="R2260" s="13" t="str">
        <f t="shared" si="259"/>
        <v>tabletop games</v>
      </c>
      <c r="S2260" s="6">
        <f t="shared" si="257"/>
        <v>0.68259385665529015</v>
      </c>
      <c r="T2260" s="10">
        <f t="shared" si="258"/>
        <v>15.721951219512196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1">
        <f t="shared" si="255"/>
        <v>42712.59648148148</v>
      </c>
      <c r="L2261" s="11">
        <f t="shared" si="256"/>
        <v>42702.59648148148</v>
      </c>
      <c r="M2261" t="b">
        <v>0</v>
      </c>
      <c r="N2261">
        <v>206</v>
      </c>
      <c r="O2261" t="b">
        <v>1</v>
      </c>
      <c r="P2261" s="8" t="s">
        <v>8295</v>
      </c>
      <c r="Q2261" s="13" t="str">
        <f t="shared" si="254"/>
        <v>games</v>
      </c>
      <c r="R2261" s="13" t="str">
        <f t="shared" si="259"/>
        <v>tabletop games</v>
      </c>
      <c r="S2261" s="6">
        <f t="shared" si="257"/>
        <v>5.3558995233249425E-2</v>
      </c>
      <c r="T2261" s="10">
        <f t="shared" si="258"/>
        <v>90.635922330097088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1">
        <f t="shared" si="255"/>
        <v>41724.766782407409</v>
      </c>
      <c r="L2262" s="11">
        <f t="shared" si="256"/>
        <v>41694.808449074073</v>
      </c>
      <c r="M2262" t="b">
        <v>0</v>
      </c>
      <c r="N2262">
        <v>84</v>
      </c>
      <c r="O2262" t="b">
        <v>1</v>
      </c>
      <c r="P2262" s="8" t="s">
        <v>8295</v>
      </c>
      <c r="Q2262" s="13" t="str">
        <f t="shared" si="254"/>
        <v>games</v>
      </c>
      <c r="R2262" s="13" t="str">
        <f t="shared" si="259"/>
        <v>tabletop games</v>
      </c>
      <c r="S2262" s="6">
        <f t="shared" si="257"/>
        <v>0.30588523186100575</v>
      </c>
      <c r="T2262" s="10">
        <f t="shared" si="258"/>
        <v>97.297619047619051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1">
        <f t="shared" si="255"/>
        <v>42780.516435185178</v>
      </c>
      <c r="L2263" s="11">
        <f t="shared" si="256"/>
        <v>42759.516435185178</v>
      </c>
      <c r="M2263" t="b">
        <v>0</v>
      </c>
      <c r="N2263">
        <v>210</v>
      </c>
      <c r="O2263" t="b">
        <v>1</v>
      </c>
      <c r="P2263" s="8" t="s">
        <v>8295</v>
      </c>
      <c r="Q2263" s="13" t="str">
        <f t="shared" si="254"/>
        <v>games</v>
      </c>
      <c r="R2263" s="13" t="str">
        <f t="shared" si="259"/>
        <v>tabletop games</v>
      </c>
      <c r="S2263" s="6">
        <f t="shared" si="257"/>
        <v>0.12828736369467608</v>
      </c>
      <c r="T2263" s="10">
        <f t="shared" si="258"/>
        <v>37.11904761904762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1">
        <f t="shared" si="255"/>
        <v>41960.791666666664</v>
      </c>
      <c r="L2264" s="11">
        <f t="shared" si="256"/>
        <v>41926.376828703702</v>
      </c>
      <c r="M2264" t="b">
        <v>0</v>
      </c>
      <c r="N2264">
        <v>181</v>
      </c>
      <c r="O2264" t="b">
        <v>1</v>
      </c>
      <c r="P2264" s="8" t="s">
        <v>8295</v>
      </c>
      <c r="Q2264" s="13" t="str">
        <f t="shared" si="254"/>
        <v>games</v>
      </c>
      <c r="R2264" s="13" t="str">
        <f t="shared" si="259"/>
        <v>tabletop games</v>
      </c>
      <c r="S2264" s="6">
        <f t="shared" si="257"/>
        <v>0.64871240416748577</v>
      </c>
      <c r="T2264" s="10">
        <f t="shared" si="258"/>
        <v>28.104972375690608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1">
        <f t="shared" si="255"/>
        <v>42035.623993055553</v>
      </c>
      <c r="L2265" s="11">
        <f t="shared" si="256"/>
        <v>42014.623993055553</v>
      </c>
      <c r="M2265" t="b">
        <v>0</v>
      </c>
      <c r="N2265">
        <v>60</v>
      </c>
      <c r="O2265" t="b">
        <v>1</v>
      </c>
      <c r="P2265" s="8" t="s">
        <v>8295</v>
      </c>
      <c r="Q2265" s="13" t="str">
        <f t="shared" si="254"/>
        <v>games</v>
      </c>
      <c r="R2265" s="13" t="str">
        <f t="shared" si="259"/>
        <v>tabletop games</v>
      </c>
      <c r="S2265" s="6">
        <f t="shared" si="257"/>
        <v>0.86545118855296566</v>
      </c>
      <c r="T2265" s="10">
        <f t="shared" si="258"/>
        <v>144.43333333333334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1">
        <f t="shared" si="255"/>
        <v>42512.916666666664</v>
      </c>
      <c r="L2266" s="11">
        <f t="shared" si="256"/>
        <v>42496.374004629623</v>
      </c>
      <c r="M2266" t="b">
        <v>0</v>
      </c>
      <c r="N2266">
        <v>445</v>
      </c>
      <c r="O2266" t="b">
        <v>1</v>
      </c>
      <c r="P2266" s="8" t="s">
        <v>8295</v>
      </c>
      <c r="Q2266" s="13" t="str">
        <f t="shared" si="254"/>
        <v>games</v>
      </c>
      <c r="R2266" s="13" t="str">
        <f t="shared" si="259"/>
        <v>tabletop games</v>
      </c>
      <c r="S2266" s="6">
        <f t="shared" si="257"/>
        <v>0.55545269394556562</v>
      </c>
      <c r="T2266" s="10">
        <f t="shared" si="258"/>
        <v>24.274157303370785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1">
        <f t="shared" si="255"/>
        <v>42696.644756944443</v>
      </c>
      <c r="L2267" s="11">
        <f t="shared" si="256"/>
        <v>42689.644756944443</v>
      </c>
      <c r="M2267" t="b">
        <v>0</v>
      </c>
      <c r="N2267">
        <v>17</v>
      </c>
      <c r="O2267" t="b">
        <v>1</v>
      </c>
      <c r="P2267" s="8" t="s">
        <v>8295</v>
      </c>
      <c r="Q2267" s="13" t="str">
        <f t="shared" si="254"/>
        <v>games</v>
      </c>
      <c r="R2267" s="13" t="str">
        <f t="shared" si="259"/>
        <v>tabletop games</v>
      </c>
      <c r="S2267" s="6">
        <f t="shared" si="257"/>
        <v>0.33500837520938026</v>
      </c>
      <c r="T2267" s="10">
        <f t="shared" si="258"/>
        <v>35.117647058823529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1">
        <f t="shared" si="255"/>
        <v>42486.874999999993</v>
      </c>
      <c r="L2268" s="11">
        <f t="shared" si="256"/>
        <v>42469.666574074072</v>
      </c>
      <c r="M2268" t="b">
        <v>0</v>
      </c>
      <c r="N2268">
        <v>194</v>
      </c>
      <c r="O2268" t="b">
        <v>1</v>
      </c>
      <c r="P2268" s="8" t="s">
        <v>8295</v>
      </c>
      <c r="Q2268" s="13" t="str">
        <f t="shared" si="254"/>
        <v>games</v>
      </c>
      <c r="R2268" s="13" t="str">
        <f t="shared" si="259"/>
        <v>tabletop games</v>
      </c>
      <c r="S2268" s="6">
        <f t="shared" si="257"/>
        <v>0.31223980016652791</v>
      </c>
      <c r="T2268" s="10">
        <f t="shared" si="258"/>
        <v>24.762886597938145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1">
        <f t="shared" si="255"/>
        <v>41993.833333333336</v>
      </c>
      <c r="L2269" s="11">
        <f t="shared" si="256"/>
        <v>41968.621493055551</v>
      </c>
      <c r="M2269" t="b">
        <v>0</v>
      </c>
      <c r="N2269">
        <v>404</v>
      </c>
      <c r="O2269" t="b">
        <v>1</v>
      </c>
      <c r="P2269" s="8" t="s">
        <v>8295</v>
      </c>
      <c r="Q2269" s="13" t="str">
        <f t="shared" si="254"/>
        <v>games</v>
      </c>
      <c r="R2269" s="13" t="str">
        <f t="shared" si="259"/>
        <v>tabletop games</v>
      </c>
      <c r="S2269" s="6">
        <f t="shared" si="257"/>
        <v>0.26279482294198803</v>
      </c>
      <c r="T2269" s="10">
        <f t="shared" si="258"/>
        <v>188.37871287128712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1">
        <f t="shared" si="255"/>
        <v>42805.874016203707</v>
      </c>
      <c r="L2270" s="11">
        <f t="shared" si="256"/>
        <v>42775.874016203707</v>
      </c>
      <c r="M2270" t="b">
        <v>0</v>
      </c>
      <c r="N2270">
        <v>194</v>
      </c>
      <c r="O2270" t="b">
        <v>1</v>
      </c>
      <c r="P2270" s="8" t="s">
        <v>8295</v>
      </c>
      <c r="Q2270" s="13" t="str">
        <f t="shared" si="254"/>
        <v>games</v>
      </c>
      <c r="R2270" s="13" t="str">
        <f t="shared" si="259"/>
        <v>tabletop games</v>
      </c>
      <c r="S2270" s="6">
        <f t="shared" si="257"/>
        <v>0.97465886939571145</v>
      </c>
      <c r="T2270" s="10">
        <f t="shared" si="258"/>
        <v>148.08247422680412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1">
        <f t="shared" si="255"/>
        <v>42800.999999999993</v>
      </c>
      <c r="L2271" s="11">
        <f t="shared" si="256"/>
        <v>42776.496099537035</v>
      </c>
      <c r="M2271" t="b">
        <v>0</v>
      </c>
      <c r="N2271">
        <v>902</v>
      </c>
      <c r="O2271" t="b">
        <v>1</v>
      </c>
      <c r="P2271" s="8" t="s">
        <v>8295</v>
      </c>
      <c r="Q2271" s="13" t="str">
        <f t="shared" si="254"/>
        <v>games</v>
      </c>
      <c r="R2271" s="13" t="str">
        <f t="shared" si="259"/>
        <v>tabletop games</v>
      </c>
      <c r="S2271" s="6">
        <f t="shared" si="257"/>
        <v>5.5504984347594412E-2</v>
      </c>
      <c r="T2271" s="10">
        <f t="shared" si="258"/>
        <v>49.934589800443462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1">
        <f t="shared" si="255"/>
        <v>42745.707638888889</v>
      </c>
      <c r="L2272" s="11">
        <f t="shared" si="256"/>
        <v>42725.661030092589</v>
      </c>
      <c r="M2272" t="b">
        <v>0</v>
      </c>
      <c r="N2272">
        <v>1670</v>
      </c>
      <c r="O2272" t="b">
        <v>1</v>
      </c>
      <c r="P2272" s="8" t="s">
        <v>8295</v>
      </c>
      <c r="Q2272" s="13" t="str">
        <f t="shared" si="254"/>
        <v>games</v>
      </c>
      <c r="R2272" s="13" t="str">
        <f t="shared" si="259"/>
        <v>tabletop games</v>
      </c>
      <c r="S2272" s="6">
        <f t="shared" si="257"/>
        <v>0.13884106585509437</v>
      </c>
      <c r="T2272" s="10">
        <f t="shared" si="258"/>
        <v>107.82155688622754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1">
        <f t="shared" si="255"/>
        <v>42713.791712962957</v>
      </c>
      <c r="L2273" s="11">
        <f t="shared" si="256"/>
        <v>42683.791712962957</v>
      </c>
      <c r="M2273" t="b">
        <v>0</v>
      </c>
      <c r="N2273">
        <v>1328</v>
      </c>
      <c r="O2273" t="b">
        <v>1</v>
      </c>
      <c r="P2273" s="8" t="s">
        <v>8295</v>
      </c>
      <c r="Q2273" s="13" t="str">
        <f t="shared" si="254"/>
        <v>games</v>
      </c>
      <c r="R2273" s="13" t="str">
        <f t="shared" si="259"/>
        <v>tabletop games</v>
      </c>
      <c r="S2273" s="6">
        <f t="shared" si="257"/>
        <v>0.35324455120279769</v>
      </c>
      <c r="T2273" s="10">
        <f t="shared" si="258"/>
        <v>42.63403614457831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1">
        <f t="shared" si="255"/>
        <v>42345.491157407407</v>
      </c>
      <c r="L2274" s="11">
        <f t="shared" si="256"/>
        <v>42315.491157407407</v>
      </c>
      <c r="M2274" t="b">
        <v>0</v>
      </c>
      <c r="N2274">
        <v>944</v>
      </c>
      <c r="O2274" t="b">
        <v>1</v>
      </c>
      <c r="P2274" s="8" t="s">
        <v>8295</v>
      </c>
      <c r="Q2274" s="13" t="str">
        <f t="shared" si="254"/>
        <v>games</v>
      </c>
      <c r="R2274" s="13" t="str">
        <f t="shared" si="259"/>
        <v>tabletop games</v>
      </c>
      <c r="S2274" s="6">
        <f t="shared" si="257"/>
        <v>7.371369600471768E-2</v>
      </c>
      <c r="T2274" s="10">
        <f t="shared" si="258"/>
        <v>14.370762711864407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1">
        <f t="shared" si="255"/>
        <v>42806.299097222225</v>
      </c>
      <c r="L2275" s="11">
        <f t="shared" si="256"/>
        <v>42781.340763888882</v>
      </c>
      <c r="M2275" t="b">
        <v>0</v>
      </c>
      <c r="N2275">
        <v>147</v>
      </c>
      <c r="O2275" t="b">
        <v>1</v>
      </c>
      <c r="P2275" s="8" t="s">
        <v>8295</v>
      </c>
      <c r="Q2275" s="13" t="str">
        <f t="shared" si="254"/>
        <v>games</v>
      </c>
      <c r="R2275" s="13" t="str">
        <f t="shared" si="259"/>
        <v>tabletop games</v>
      </c>
      <c r="S2275" s="6">
        <f t="shared" si="257"/>
        <v>0.45380286803412595</v>
      </c>
      <c r="T2275" s="10">
        <f t="shared" si="258"/>
        <v>37.476190476190474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1">
        <f t="shared" si="255"/>
        <v>41693.292326388888</v>
      </c>
      <c r="L2276" s="11">
        <f t="shared" si="256"/>
        <v>41663.292326388888</v>
      </c>
      <c r="M2276" t="b">
        <v>0</v>
      </c>
      <c r="N2276">
        <v>99</v>
      </c>
      <c r="O2276" t="b">
        <v>1</v>
      </c>
      <c r="P2276" s="8" t="s">
        <v>8295</v>
      </c>
      <c r="Q2276" s="13" t="str">
        <f t="shared" si="254"/>
        <v>games</v>
      </c>
      <c r="R2276" s="13" t="str">
        <f t="shared" si="259"/>
        <v>tabletop games</v>
      </c>
      <c r="S2276" s="6">
        <f t="shared" si="257"/>
        <v>0.83612040133779264</v>
      </c>
      <c r="T2276" s="10">
        <f t="shared" si="258"/>
        <v>30.202020202020201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1">
        <f t="shared" si="255"/>
        <v>41995.408321759256</v>
      </c>
      <c r="L2277" s="11">
        <f t="shared" si="256"/>
        <v>41965.408321759256</v>
      </c>
      <c r="M2277" t="b">
        <v>0</v>
      </c>
      <c r="N2277">
        <v>79</v>
      </c>
      <c r="O2277" t="b">
        <v>1</v>
      </c>
      <c r="P2277" s="8" t="s">
        <v>8295</v>
      </c>
      <c r="Q2277" s="13" t="str">
        <f t="shared" si="254"/>
        <v>games</v>
      </c>
      <c r="R2277" s="13" t="str">
        <f t="shared" si="259"/>
        <v>tabletop games</v>
      </c>
      <c r="S2277" s="6">
        <f t="shared" si="257"/>
        <v>0.2452367477834371</v>
      </c>
      <c r="T2277" s="10">
        <f t="shared" si="258"/>
        <v>33.550632911392405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1">
        <f t="shared" si="255"/>
        <v>41644.443159722221</v>
      </c>
      <c r="L2278" s="11">
        <f t="shared" si="256"/>
        <v>41614.443159722221</v>
      </c>
      <c r="M2278" t="b">
        <v>0</v>
      </c>
      <c r="N2278">
        <v>75</v>
      </c>
      <c r="O2278" t="b">
        <v>1</v>
      </c>
      <c r="P2278" s="8" t="s">
        <v>8295</v>
      </c>
      <c r="Q2278" s="13" t="str">
        <f t="shared" si="254"/>
        <v>games</v>
      </c>
      <c r="R2278" s="13" t="str">
        <f t="shared" si="259"/>
        <v>tabletop games</v>
      </c>
      <c r="S2278" s="6">
        <f t="shared" si="257"/>
        <v>0.94501647446457993</v>
      </c>
      <c r="T2278" s="10">
        <f t="shared" si="258"/>
        <v>64.74666666666667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1">
        <f t="shared" si="255"/>
        <v>40966.470173611109</v>
      </c>
      <c r="L2279" s="11">
        <f t="shared" si="256"/>
        <v>40936.470173611109</v>
      </c>
      <c r="M2279" t="b">
        <v>0</v>
      </c>
      <c r="N2279">
        <v>207</v>
      </c>
      <c r="O2279" t="b">
        <v>1</v>
      </c>
      <c r="P2279" s="8" t="s">
        <v>8295</v>
      </c>
      <c r="Q2279" s="13" t="str">
        <f t="shared" si="254"/>
        <v>games</v>
      </c>
      <c r="R2279" s="13" t="str">
        <f t="shared" si="259"/>
        <v>tabletop games</v>
      </c>
      <c r="S2279" s="6">
        <f t="shared" si="257"/>
        <v>0.70880587058038691</v>
      </c>
      <c r="T2279" s="10">
        <f t="shared" si="258"/>
        <v>57.932367149758456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1">
        <f t="shared" si="255"/>
        <v>42372.749305555553</v>
      </c>
      <c r="L2280" s="11">
        <f t="shared" si="256"/>
        <v>42338.500775462962</v>
      </c>
      <c r="M2280" t="b">
        <v>0</v>
      </c>
      <c r="N2280">
        <v>102</v>
      </c>
      <c r="O2280" t="b">
        <v>1</v>
      </c>
      <c r="P2280" s="8" t="s">
        <v>8295</v>
      </c>
      <c r="Q2280" s="13" t="str">
        <f t="shared" si="254"/>
        <v>games</v>
      </c>
      <c r="R2280" s="13" t="str">
        <f t="shared" si="259"/>
        <v>tabletop games</v>
      </c>
      <c r="S2280" s="6">
        <f t="shared" si="257"/>
        <v>0.36941263391207979</v>
      </c>
      <c r="T2280" s="10">
        <f t="shared" si="258"/>
        <v>53.078431372549019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1">
        <f t="shared" si="255"/>
        <v>42038.958333333336</v>
      </c>
      <c r="L2281" s="11">
        <f t="shared" si="256"/>
        <v>42020.598368055558</v>
      </c>
      <c r="M2281" t="b">
        <v>0</v>
      </c>
      <c r="N2281">
        <v>32</v>
      </c>
      <c r="O2281" t="b">
        <v>1</v>
      </c>
      <c r="P2281" s="8" t="s">
        <v>8295</v>
      </c>
      <c r="Q2281" s="13" t="str">
        <f t="shared" si="254"/>
        <v>games</v>
      </c>
      <c r="R2281" s="13" t="str">
        <f t="shared" si="259"/>
        <v>tabletop games</v>
      </c>
      <c r="S2281" s="6">
        <f t="shared" si="257"/>
        <v>0.65019505851755521</v>
      </c>
      <c r="T2281" s="10">
        <f t="shared" si="258"/>
        <v>48.0625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1">
        <f t="shared" si="255"/>
        <v>42264.416562499995</v>
      </c>
      <c r="L2282" s="11">
        <f t="shared" si="256"/>
        <v>42234.416562499995</v>
      </c>
      <c r="M2282" t="b">
        <v>0</v>
      </c>
      <c r="N2282">
        <v>480</v>
      </c>
      <c r="O2282" t="b">
        <v>1</v>
      </c>
      <c r="P2282" s="8" t="s">
        <v>8295</v>
      </c>
      <c r="Q2282" s="13" t="str">
        <f t="shared" si="254"/>
        <v>games</v>
      </c>
      <c r="R2282" s="13" t="str">
        <f t="shared" si="259"/>
        <v>tabletop games</v>
      </c>
      <c r="S2282" s="6">
        <f t="shared" si="257"/>
        <v>0.24778447807233789</v>
      </c>
      <c r="T2282" s="10">
        <f t="shared" si="258"/>
        <v>82.396874999999994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1">
        <f t="shared" si="255"/>
        <v>40749.076388888883</v>
      </c>
      <c r="L2283" s="11">
        <f t="shared" si="256"/>
        <v>40687.077511574069</v>
      </c>
      <c r="M2283" t="b">
        <v>0</v>
      </c>
      <c r="N2283">
        <v>11</v>
      </c>
      <c r="O2283" t="b">
        <v>1</v>
      </c>
      <c r="P2283" s="8" t="s">
        <v>8274</v>
      </c>
      <c r="Q2283" s="13" t="str">
        <f t="shared" si="254"/>
        <v>music</v>
      </c>
      <c r="R2283" s="13" t="str">
        <f t="shared" ref="R2283:R2302" si="260">RIGHT(P2283,4)</f>
        <v>rock</v>
      </c>
      <c r="S2283" s="6">
        <f t="shared" si="257"/>
        <v>0.54054054054054057</v>
      </c>
      <c r="T2283" s="10">
        <f t="shared" si="258"/>
        <v>50.454545454545453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1">
        <f t="shared" si="255"/>
        <v>42382.966273148144</v>
      </c>
      <c r="L2284" s="11">
        <f t="shared" si="256"/>
        <v>42322.966273148144</v>
      </c>
      <c r="M2284" t="b">
        <v>0</v>
      </c>
      <c r="N2284">
        <v>12</v>
      </c>
      <c r="O2284" t="b">
        <v>1</v>
      </c>
      <c r="P2284" s="8" t="s">
        <v>8274</v>
      </c>
      <c r="Q2284" s="13" t="str">
        <f t="shared" si="254"/>
        <v>music</v>
      </c>
      <c r="R2284" s="13" t="str">
        <f t="shared" si="260"/>
        <v>rock</v>
      </c>
      <c r="S2284" s="6">
        <f t="shared" si="257"/>
        <v>0.53956834532374098</v>
      </c>
      <c r="T2284" s="10">
        <f t="shared" si="258"/>
        <v>115.83333333333333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1">
        <f t="shared" si="255"/>
        <v>41037.875046296293</v>
      </c>
      <c r="L2285" s="11">
        <f t="shared" si="256"/>
        <v>40977.916712962957</v>
      </c>
      <c r="M2285" t="b">
        <v>0</v>
      </c>
      <c r="N2285">
        <v>48</v>
      </c>
      <c r="O2285" t="b">
        <v>1</v>
      </c>
      <c r="P2285" s="8" t="s">
        <v>8274</v>
      </c>
      <c r="Q2285" s="13" t="str">
        <f t="shared" si="254"/>
        <v>music</v>
      </c>
      <c r="R2285" s="13" t="str">
        <f t="shared" si="260"/>
        <v>rock</v>
      </c>
      <c r="S2285" s="6">
        <f t="shared" si="257"/>
        <v>0.99151920572701502</v>
      </c>
      <c r="T2285" s="10">
        <f t="shared" si="258"/>
        <v>63.03458333333333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1">
        <f t="shared" si="255"/>
        <v>40613.958333333328</v>
      </c>
      <c r="L2286" s="11">
        <f t="shared" si="256"/>
        <v>40585.588483796295</v>
      </c>
      <c r="M2286" t="b">
        <v>0</v>
      </c>
      <c r="N2286">
        <v>59</v>
      </c>
      <c r="O2286" t="b">
        <v>1</v>
      </c>
      <c r="P2286" s="8" t="s">
        <v>8274</v>
      </c>
      <c r="Q2286" s="13" t="str">
        <f t="shared" si="254"/>
        <v>music</v>
      </c>
      <c r="R2286" s="13" t="str">
        <f t="shared" si="260"/>
        <v>rock</v>
      </c>
      <c r="S2286" s="6">
        <f t="shared" si="257"/>
        <v>0.94143194937606589</v>
      </c>
      <c r="T2286" s="10">
        <f t="shared" si="258"/>
        <v>108.02152542372882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1">
        <f t="shared" si="255"/>
        <v>41088.977349537039</v>
      </c>
      <c r="L2287" s="11">
        <f t="shared" si="256"/>
        <v>41058.977349537039</v>
      </c>
      <c r="M2287" t="b">
        <v>0</v>
      </c>
      <c r="N2287">
        <v>79</v>
      </c>
      <c r="O2287" t="b">
        <v>1</v>
      </c>
      <c r="P2287" s="8" t="s">
        <v>8274</v>
      </c>
      <c r="Q2287" s="13" t="str">
        <f t="shared" si="254"/>
        <v>music</v>
      </c>
      <c r="R2287" s="13" t="str">
        <f t="shared" si="260"/>
        <v>rock</v>
      </c>
      <c r="S2287" s="6">
        <f t="shared" si="257"/>
        <v>0.82394946443284811</v>
      </c>
      <c r="T2287" s="10">
        <f t="shared" si="258"/>
        <v>46.088607594936711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1">
        <f t="shared" si="255"/>
        <v>41522.957638888889</v>
      </c>
      <c r="L2288" s="11">
        <f t="shared" si="256"/>
        <v>41494.755254629628</v>
      </c>
      <c r="M2288" t="b">
        <v>0</v>
      </c>
      <c r="N2288">
        <v>14</v>
      </c>
      <c r="O2288" t="b">
        <v>1</v>
      </c>
      <c r="P2288" s="8" t="s">
        <v>8274</v>
      </c>
      <c r="Q2288" s="13" t="str">
        <f t="shared" si="254"/>
        <v>music</v>
      </c>
      <c r="R2288" s="13" t="str">
        <f t="shared" si="260"/>
        <v>rock</v>
      </c>
      <c r="S2288" s="6">
        <f t="shared" si="257"/>
        <v>0.99933377748167884</v>
      </c>
      <c r="T2288" s="10">
        <f t="shared" si="258"/>
        <v>107.21428571428571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1">
        <f t="shared" si="255"/>
        <v>41813.459027777775</v>
      </c>
      <c r="L2289" s="11">
        <f t="shared" si="256"/>
        <v>41792.459027777775</v>
      </c>
      <c r="M2289" t="b">
        <v>0</v>
      </c>
      <c r="N2289">
        <v>106</v>
      </c>
      <c r="O2289" t="b">
        <v>1</v>
      </c>
      <c r="P2289" s="8" t="s">
        <v>8274</v>
      </c>
      <c r="Q2289" s="13" t="str">
        <f t="shared" si="254"/>
        <v>music</v>
      </c>
      <c r="R2289" s="13" t="str">
        <f t="shared" si="260"/>
        <v>rock</v>
      </c>
      <c r="S2289" s="6">
        <f t="shared" si="257"/>
        <v>0.83348922668869552</v>
      </c>
      <c r="T2289" s="10">
        <f t="shared" si="258"/>
        <v>50.9338679245283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1">
        <f t="shared" si="255"/>
        <v>41086.541666666664</v>
      </c>
      <c r="L2290" s="11">
        <f t="shared" si="256"/>
        <v>41067.619085648148</v>
      </c>
      <c r="M2290" t="b">
        <v>0</v>
      </c>
      <c r="N2290">
        <v>25</v>
      </c>
      <c r="O2290" t="b">
        <v>1</v>
      </c>
      <c r="P2290" s="8" t="s">
        <v>8274</v>
      </c>
      <c r="Q2290" s="13" t="str">
        <f t="shared" si="254"/>
        <v>music</v>
      </c>
      <c r="R2290" s="13" t="str">
        <f t="shared" si="260"/>
        <v>rock</v>
      </c>
      <c r="S2290" s="6">
        <f t="shared" si="257"/>
        <v>0.99900099900099903</v>
      </c>
      <c r="T2290" s="10">
        <f t="shared" si="258"/>
        <v>40.04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1">
        <f t="shared" si="255"/>
        <v>41614.765277777777</v>
      </c>
      <c r="L2291" s="11">
        <f t="shared" si="256"/>
        <v>41571.790046296293</v>
      </c>
      <c r="M2291" t="b">
        <v>0</v>
      </c>
      <c r="N2291">
        <v>25</v>
      </c>
      <c r="O2291" t="b">
        <v>1</v>
      </c>
      <c r="P2291" s="8" t="s">
        <v>8274</v>
      </c>
      <c r="Q2291" s="13" t="str">
        <f t="shared" si="254"/>
        <v>music</v>
      </c>
      <c r="R2291" s="13" t="str">
        <f t="shared" si="260"/>
        <v>rock</v>
      </c>
      <c r="S2291" s="6">
        <f t="shared" si="257"/>
        <v>0.93109869646182497</v>
      </c>
      <c r="T2291" s="10">
        <f t="shared" si="258"/>
        <v>64.44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1">
        <f t="shared" si="255"/>
        <v>40148.5</v>
      </c>
      <c r="L2292" s="11">
        <f t="shared" si="256"/>
        <v>40070.045486111107</v>
      </c>
      <c r="M2292" t="b">
        <v>0</v>
      </c>
      <c r="N2292">
        <v>29</v>
      </c>
      <c r="O2292" t="b">
        <v>1</v>
      </c>
      <c r="P2292" s="8" t="s">
        <v>8274</v>
      </c>
      <c r="Q2292" s="13" t="str">
        <f t="shared" si="254"/>
        <v>music</v>
      </c>
      <c r="R2292" s="13" t="str">
        <f t="shared" si="260"/>
        <v>rock</v>
      </c>
      <c r="S2292" s="6">
        <f t="shared" si="257"/>
        <v>0.96092248558616267</v>
      </c>
      <c r="T2292" s="10">
        <f t="shared" si="258"/>
        <v>53.827586206896555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1">
        <f t="shared" si="255"/>
        <v>41021.958333333328</v>
      </c>
      <c r="L2293" s="11">
        <f t="shared" si="256"/>
        <v>40987.768726851849</v>
      </c>
      <c r="M2293" t="b">
        <v>0</v>
      </c>
      <c r="N2293">
        <v>43</v>
      </c>
      <c r="O2293" t="b">
        <v>1</v>
      </c>
      <c r="P2293" s="8" t="s">
        <v>8274</v>
      </c>
      <c r="Q2293" s="13" t="str">
        <f t="shared" si="254"/>
        <v>music</v>
      </c>
      <c r="R2293" s="13" t="str">
        <f t="shared" si="260"/>
        <v>rock</v>
      </c>
      <c r="S2293" s="6">
        <f t="shared" si="257"/>
        <v>0.57870370370370372</v>
      </c>
      <c r="T2293" s="10">
        <f t="shared" si="258"/>
        <v>100.46511627906976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1">
        <f t="shared" si="255"/>
        <v>41017.489305555551</v>
      </c>
      <c r="L2294" s="11">
        <f t="shared" si="256"/>
        <v>40987.489305555551</v>
      </c>
      <c r="M2294" t="b">
        <v>0</v>
      </c>
      <c r="N2294">
        <v>46</v>
      </c>
      <c r="O2294" t="b">
        <v>1</v>
      </c>
      <c r="P2294" s="8" t="s">
        <v>8274</v>
      </c>
      <c r="Q2294" s="13" t="str">
        <f t="shared" si="254"/>
        <v>music</v>
      </c>
      <c r="R2294" s="13" t="str">
        <f t="shared" si="260"/>
        <v>rock</v>
      </c>
      <c r="S2294" s="6">
        <f t="shared" si="257"/>
        <v>0.93239658556370353</v>
      </c>
      <c r="T2294" s="10">
        <f t="shared" si="258"/>
        <v>46.630652173913049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1">
        <f t="shared" si="255"/>
        <v>41176.957638888889</v>
      </c>
      <c r="L2295" s="11">
        <f t="shared" si="256"/>
        <v>41151.499988425923</v>
      </c>
      <c r="M2295" t="b">
        <v>0</v>
      </c>
      <c r="N2295">
        <v>27</v>
      </c>
      <c r="O2295" t="b">
        <v>1</v>
      </c>
      <c r="P2295" s="8" t="s">
        <v>8274</v>
      </c>
      <c r="Q2295" s="13" t="str">
        <f t="shared" si="254"/>
        <v>music</v>
      </c>
      <c r="R2295" s="13" t="str">
        <f t="shared" si="260"/>
        <v>rock</v>
      </c>
      <c r="S2295" s="6">
        <f t="shared" si="257"/>
        <v>0.92391304347826086</v>
      </c>
      <c r="T2295" s="10">
        <f t="shared" si="258"/>
        <v>34.074074074074076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1">
        <f t="shared" si="255"/>
        <v>41294.514814814815</v>
      </c>
      <c r="L2296" s="11">
        <f t="shared" si="256"/>
        <v>41264.514814814815</v>
      </c>
      <c r="M2296" t="b">
        <v>0</v>
      </c>
      <c r="N2296">
        <v>112</v>
      </c>
      <c r="O2296" t="b">
        <v>1</v>
      </c>
      <c r="P2296" s="8" t="s">
        <v>8274</v>
      </c>
      <c r="Q2296" s="13" t="str">
        <f t="shared" si="254"/>
        <v>music</v>
      </c>
      <c r="R2296" s="13" t="str">
        <f t="shared" si="260"/>
        <v>rock</v>
      </c>
      <c r="S2296" s="6">
        <f t="shared" si="257"/>
        <v>0.68455265852870462</v>
      </c>
      <c r="T2296" s="10">
        <f t="shared" si="258"/>
        <v>65.214642857142863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1">
        <f t="shared" si="255"/>
        <v>41300.746018518512</v>
      </c>
      <c r="L2297" s="11">
        <f t="shared" si="256"/>
        <v>41270.746018518512</v>
      </c>
      <c r="M2297" t="b">
        <v>0</v>
      </c>
      <c r="N2297">
        <v>34</v>
      </c>
      <c r="O2297" t="b">
        <v>1</v>
      </c>
      <c r="P2297" s="8" t="s">
        <v>8274</v>
      </c>
      <c r="Q2297" s="13" t="str">
        <f t="shared" si="254"/>
        <v>music</v>
      </c>
      <c r="R2297" s="13" t="str">
        <f t="shared" si="260"/>
        <v>rock</v>
      </c>
      <c r="S2297" s="6">
        <f t="shared" si="257"/>
        <v>0.79840319361277445</v>
      </c>
      <c r="T2297" s="10">
        <f t="shared" si="258"/>
        <v>44.205882352941174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1">
        <f t="shared" si="255"/>
        <v>40962.52344907407</v>
      </c>
      <c r="L2298" s="11">
        <f t="shared" si="256"/>
        <v>40927.52344907407</v>
      </c>
      <c r="M2298" t="b">
        <v>0</v>
      </c>
      <c r="N2298">
        <v>145</v>
      </c>
      <c r="O2298" t="b">
        <v>1</v>
      </c>
      <c r="P2298" s="8" t="s">
        <v>8274</v>
      </c>
      <c r="Q2298" s="13" t="str">
        <f t="shared" si="254"/>
        <v>music</v>
      </c>
      <c r="R2298" s="13" t="str">
        <f t="shared" si="260"/>
        <v>rock</v>
      </c>
      <c r="S2298" s="6">
        <f t="shared" si="257"/>
        <v>0.6708193579300431</v>
      </c>
      <c r="T2298" s="10">
        <f t="shared" si="258"/>
        <v>71.965517241379317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1">
        <f t="shared" si="255"/>
        <v>40981.957638888889</v>
      </c>
      <c r="L2299" s="11">
        <f t="shared" si="256"/>
        <v>40947.83390046296</v>
      </c>
      <c r="M2299" t="b">
        <v>0</v>
      </c>
      <c r="N2299">
        <v>19</v>
      </c>
      <c r="O2299" t="b">
        <v>1</v>
      </c>
      <c r="P2299" s="8" t="s">
        <v>8274</v>
      </c>
      <c r="Q2299" s="13" t="str">
        <f t="shared" si="254"/>
        <v>music</v>
      </c>
      <c r="R2299" s="13" t="str">
        <f t="shared" si="260"/>
        <v>rock</v>
      </c>
      <c r="S2299" s="6">
        <f t="shared" si="257"/>
        <v>0.99403578528827041</v>
      </c>
      <c r="T2299" s="10">
        <f t="shared" si="258"/>
        <v>52.94736842105263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1">
        <f t="shared" si="255"/>
        <v>41724.59065972222</v>
      </c>
      <c r="L2300" s="11">
        <f t="shared" si="256"/>
        <v>41694.632326388884</v>
      </c>
      <c r="M2300" t="b">
        <v>0</v>
      </c>
      <c r="N2300">
        <v>288</v>
      </c>
      <c r="O2300" t="b">
        <v>1</v>
      </c>
      <c r="P2300" s="8" t="s">
        <v>8274</v>
      </c>
      <c r="Q2300" s="13" t="str">
        <f t="shared" si="254"/>
        <v>music</v>
      </c>
      <c r="R2300" s="13" t="str">
        <f t="shared" si="260"/>
        <v>rock</v>
      </c>
      <c r="S2300" s="6">
        <f t="shared" si="257"/>
        <v>0.95171626165852419</v>
      </c>
      <c r="T2300" s="10">
        <f t="shared" si="258"/>
        <v>109.45138888888889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1">
        <f t="shared" si="255"/>
        <v>40579.824178240735</v>
      </c>
      <c r="L2301" s="11">
        <f t="shared" si="256"/>
        <v>40564.824178240735</v>
      </c>
      <c r="M2301" t="b">
        <v>0</v>
      </c>
      <c r="N2301">
        <v>14</v>
      </c>
      <c r="O2301" t="b">
        <v>1</v>
      </c>
      <c r="P2301" s="8" t="s">
        <v>8274</v>
      </c>
      <c r="Q2301" s="13" t="str">
        <f t="shared" si="254"/>
        <v>music</v>
      </c>
      <c r="R2301" s="13" t="str">
        <f t="shared" si="260"/>
        <v>rock</v>
      </c>
      <c r="S2301" s="6">
        <f t="shared" si="257"/>
        <v>0.28557829604950025</v>
      </c>
      <c r="T2301" s="10">
        <f t="shared" si="258"/>
        <v>75.035714285714292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1">
        <f t="shared" si="255"/>
        <v>41088.518703703703</v>
      </c>
      <c r="L2302" s="11">
        <f t="shared" si="256"/>
        <v>41074.518703703703</v>
      </c>
      <c r="M2302" t="b">
        <v>0</v>
      </c>
      <c r="N2302">
        <v>7</v>
      </c>
      <c r="O2302" t="b">
        <v>1</v>
      </c>
      <c r="P2302" s="8" t="s">
        <v>8274</v>
      </c>
      <c r="Q2302" s="13" t="str">
        <f t="shared" si="254"/>
        <v>music</v>
      </c>
      <c r="R2302" s="13" t="str">
        <f t="shared" si="260"/>
        <v>rock</v>
      </c>
      <c r="S2302" s="6">
        <f t="shared" si="257"/>
        <v>0.98765432098765427</v>
      </c>
      <c r="T2302" s="10">
        <f t="shared" si="258"/>
        <v>115.71428571428571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1">
        <f t="shared" si="255"/>
        <v>41445.938611111109</v>
      </c>
      <c r="L2303" s="11">
        <f t="shared" si="256"/>
        <v>41415.938611111109</v>
      </c>
      <c r="M2303" t="b">
        <v>1</v>
      </c>
      <c r="N2303">
        <v>211</v>
      </c>
      <c r="O2303" t="b">
        <v>1</v>
      </c>
      <c r="P2303" s="8" t="s">
        <v>8277</v>
      </c>
      <c r="Q2303" s="13" t="str">
        <f t="shared" si="254"/>
        <v>music</v>
      </c>
      <c r="R2303" s="13" t="str">
        <f t="shared" ref="R2303:R2322" si="261">RIGHT(P2303,10)</f>
        <v>indie rock</v>
      </c>
      <c r="S2303" s="6">
        <f t="shared" si="257"/>
        <v>0.74847834352760834</v>
      </c>
      <c r="T2303" s="10">
        <f t="shared" si="258"/>
        <v>31.659810426540286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1">
        <f t="shared" si="255"/>
        <v>41639.083333333328</v>
      </c>
      <c r="L2304" s="11">
        <f t="shared" si="256"/>
        <v>41605.660115740735</v>
      </c>
      <c r="M2304" t="b">
        <v>1</v>
      </c>
      <c r="N2304">
        <v>85</v>
      </c>
      <c r="O2304" t="b">
        <v>1</v>
      </c>
      <c r="P2304" s="8" t="s">
        <v>8277</v>
      </c>
      <c r="Q2304" s="13" t="str">
        <f t="shared" si="254"/>
        <v>music</v>
      </c>
      <c r="R2304" s="13" t="str">
        <f t="shared" si="261"/>
        <v>indie rock</v>
      </c>
      <c r="S2304" s="6">
        <f t="shared" si="257"/>
        <v>0.5859872611464968</v>
      </c>
      <c r="T2304" s="10">
        <f t="shared" si="258"/>
        <v>46.176470588235297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1">
        <f t="shared" si="255"/>
        <v>40889.944398148145</v>
      </c>
      <c r="L2305" s="11">
        <f t="shared" si="256"/>
        <v>40849.902731481481</v>
      </c>
      <c r="M2305" t="b">
        <v>1</v>
      </c>
      <c r="N2305">
        <v>103</v>
      </c>
      <c r="O2305" t="b">
        <v>1</v>
      </c>
      <c r="P2305" s="8" t="s">
        <v>8277</v>
      </c>
      <c r="Q2305" s="13" t="str">
        <f t="shared" si="254"/>
        <v>music</v>
      </c>
      <c r="R2305" s="13" t="str">
        <f t="shared" si="261"/>
        <v>indie rock</v>
      </c>
      <c r="S2305" s="6">
        <f t="shared" si="257"/>
        <v>0.91442537934476109</v>
      </c>
      <c r="T2305" s="10">
        <f t="shared" si="258"/>
        <v>68.481650485436887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1">
        <f t="shared" si="255"/>
        <v>40543.999305555553</v>
      </c>
      <c r="L2306" s="11">
        <f t="shared" si="256"/>
        <v>40502.607534722221</v>
      </c>
      <c r="M2306" t="b">
        <v>1</v>
      </c>
      <c r="N2306">
        <v>113</v>
      </c>
      <c r="O2306" t="b">
        <v>1</v>
      </c>
      <c r="P2306" s="8" t="s">
        <v>8277</v>
      </c>
      <c r="Q2306" s="13" t="str">
        <f t="shared" si="254"/>
        <v>music</v>
      </c>
      <c r="R2306" s="13" t="str">
        <f t="shared" si="261"/>
        <v>indie rock</v>
      </c>
      <c r="S2306" s="6">
        <f t="shared" si="257"/>
        <v>0.99304537224305767</v>
      </c>
      <c r="T2306" s="10">
        <f t="shared" si="258"/>
        <v>53.469203539823013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1">
        <f t="shared" si="255"/>
        <v>41859.541666666664</v>
      </c>
      <c r="L2307" s="11">
        <f t="shared" si="256"/>
        <v>41834.486944444441</v>
      </c>
      <c r="M2307" t="b">
        <v>1</v>
      </c>
      <c r="N2307">
        <v>167</v>
      </c>
      <c r="O2307" t="b">
        <v>1</v>
      </c>
      <c r="P2307" s="8" t="s">
        <v>8277</v>
      </c>
      <c r="Q2307" s="13" t="str">
        <f t="shared" ref="Q2307:Q2370" si="262">LEFT(P2307, SEARCH("/", P2307)-1)</f>
        <v>music</v>
      </c>
      <c r="R2307" s="13" t="str">
        <f t="shared" si="261"/>
        <v>indie rock</v>
      </c>
      <c r="S2307" s="6">
        <f t="shared" si="257"/>
        <v>0.98787113769826029</v>
      </c>
      <c r="T2307" s="10">
        <f t="shared" si="258"/>
        <v>109.10778443113773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1">
        <f t="shared" si="255"/>
        <v>40977.959826388884</v>
      </c>
      <c r="L2308" s="11">
        <f t="shared" si="256"/>
        <v>40947.959826388884</v>
      </c>
      <c r="M2308" t="b">
        <v>1</v>
      </c>
      <c r="N2308">
        <v>73</v>
      </c>
      <c r="O2308" t="b">
        <v>1</v>
      </c>
      <c r="P2308" s="8" t="s">
        <v>8277</v>
      </c>
      <c r="Q2308" s="13" t="str">
        <f t="shared" si="262"/>
        <v>music</v>
      </c>
      <c r="R2308" s="13" t="str">
        <f t="shared" si="261"/>
        <v>indie rock</v>
      </c>
      <c r="S2308" s="6">
        <f t="shared" si="257"/>
        <v>0.93669293867337511</v>
      </c>
      <c r="T2308" s="10">
        <f t="shared" si="258"/>
        <v>51.185616438356163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1">
        <f t="shared" si="255"/>
        <v>41034.59407407407</v>
      </c>
      <c r="L2309" s="11">
        <f t="shared" si="256"/>
        <v>41004.594131944446</v>
      </c>
      <c r="M2309" t="b">
        <v>1</v>
      </c>
      <c r="N2309">
        <v>75</v>
      </c>
      <c r="O2309" t="b">
        <v>1</v>
      </c>
      <c r="P2309" s="8" t="s">
        <v>8277</v>
      </c>
      <c r="Q2309" s="13" t="str">
        <f t="shared" si="262"/>
        <v>music</v>
      </c>
      <c r="R2309" s="13" t="str">
        <f t="shared" si="261"/>
        <v>indie rock</v>
      </c>
      <c r="S2309" s="6">
        <f t="shared" si="257"/>
        <v>0.93757815259204103</v>
      </c>
      <c r="T2309" s="10">
        <f t="shared" si="258"/>
        <v>27.936800000000002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1">
        <f t="shared" si="255"/>
        <v>41879.833333333328</v>
      </c>
      <c r="L2310" s="11">
        <f t="shared" si="256"/>
        <v>41851.754583333335</v>
      </c>
      <c r="M2310" t="b">
        <v>1</v>
      </c>
      <c r="N2310">
        <v>614</v>
      </c>
      <c r="O2310" t="b">
        <v>1</v>
      </c>
      <c r="P2310" s="8" t="s">
        <v>8277</v>
      </c>
      <c r="Q2310" s="13" t="str">
        <f t="shared" si="262"/>
        <v>music</v>
      </c>
      <c r="R2310" s="13" t="str">
        <f t="shared" si="261"/>
        <v>indie rock</v>
      </c>
      <c r="S2310" s="6">
        <f t="shared" si="257"/>
        <v>0.98710622111850588</v>
      </c>
      <c r="T2310" s="10">
        <f t="shared" si="258"/>
        <v>82.496921824104234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1">
        <f t="shared" si="255"/>
        <v>41342.779363425921</v>
      </c>
      <c r="L2311" s="11">
        <f t="shared" si="256"/>
        <v>41307.779363425921</v>
      </c>
      <c r="M2311" t="b">
        <v>1</v>
      </c>
      <c r="N2311">
        <v>107</v>
      </c>
      <c r="O2311" t="b">
        <v>1</v>
      </c>
      <c r="P2311" s="8" t="s">
        <v>8277</v>
      </c>
      <c r="Q2311" s="13" t="str">
        <f t="shared" si="262"/>
        <v>music</v>
      </c>
      <c r="R2311" s="13" t="str">
        <f t="shared" si="261"/>
        <v>indie rock</v>
      </c>
      <c r="S2311" s="6">
        <f t="shared" si="257"/>
        <v>0.93743115739937843</v>
      </c>
      <c r="T2311" s="10">
        <f t="shared" si="258"/>
        <v>59.817476635514019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1">
        <f t="shared" si="255"/>
        <v>41354.54415509259</v>
      </c>
      <c r="L2312" s="11">
        <f t="shared" si="256"/>
        <v>41324.585821759254</v>
      </c>
      <c r="M2312" t="b">
        <v>1</v>
      </c>
      <c r="N2312">
        <v>1224</v>
      </c>
      <c r="O2312" t="b">
        <v>1</v>
      </c>
      <c r="P2312" s="8" t="s">
        <v>8277</v>
      </c>
      <c r="Q2312" s="13" t="str">
        <f t="shared" si="262"/>
        <v>music</v>
      </c>
      <c r="R2312" s="13" t="str">
        <f t="shared" si="261"/>
        <v>indie rock</v>
      </c>
      <c r="S2312" s="6">
        <f t="shared" si="257"/>
        <v>0.23318732025669259</v>
      </c>
      <c r="T2312" s="10">
        <f t="shared" si="258"/>
        <v>64.816470588235291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1">
        <f t="shared" si="255"/>
        <v>41765.796168981477</v>
      </c>
      <c r="L2313" s="11">
        <f t="shared" si="256"/>
        <v>41735.796168981477</v>
      </c>
      <c r="M2313" t="b">
        <v>1</v>
      </c>
      <c r="N2313">
        <v>104</v>
      </c>
      <c r="O2313" t="b">
        <v>1</v>
      </c>
      <c r="P2313" s="8" t="s">
        <v>8277</v>
      </c>
      <c r="Q2313" s="13" t="str">
        <f t="shared" si="262"/>
        <v>music</v>
      </c>
      <c r="R2313" s="13" t="str">
        <f t="shared" si="261"/>
        <v>indie rock</v>
      </c>
      <c r="S2313" s="6">
        <f t="shared" si="257"/>
        <v>0.96051227321237997</v>
      </c>
      <c r="T2313" s="10">
        <f t="shared" si="258"/>
        <v>90.09615384615384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1">
        <f t="shared" ref="K2314:K2377" si="263">(I2314/86400)+25569+(-5/24)</f>
        <v>41747.75</v>
      </c>
      <c r="L2314" s="11">
        <f t="shared" ref="L2314:L2377" si="264">(J2314/86400)+25569+(-5/24)</f>
        <v>41716.424513888887</v>
      </c>
      <c r="M2314" t="b">
        <v>1</v>
      </c>
      <c r="N2314">
        <v>79</v>
      </c>
      <c r="O2314" t="b">
        <v>1</v>
      </c>
      <c r="P2314" s="8" t="s">
        <v>8277</v>
      </c>
      <c r="Q2314" s="13" t="str">
        <f t="shared" si="262"/>
        <v>music</v>
      </c>
      <c r="R2314" s="13" t="str">
        <f t="shared" si="261"/>
        <v>indie rock</v>
      </c>
      <c r="S2314" s="6">
        <f t="shared" ref="S2314:S2377" si="265">IFERROR(D2314/E2314,"N/A")</f>
        <v>0.92707045735475901</v>
      </c>
      <c r="T2314" s="10">
        <f t="shared" ref="T2314:T2377" si="266">IFERROR(E2314/N2314,"N/A")</f>
        <v>40.962025316455694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1">
        <f t="shared" si="263"/>
        <v>41032.750300925924</v>
      </c>
      <c r="L2315" s="11">
        <f t="shared" si="264"/>
        <v>41002.750300925924</v>
      </c>
      <c r="M2315" t="b">
        <v>1</v>
      </c>
      <c r="N2315">
        <v>157</v>
      </c>
      <c r="O2315" t="b">
        <v>1</v>
      </c>
      <c r="P2315" s="8" t="s">
        <v>8277</v>
      </c>
      <c r="Q2315" s="13" t="str">
        <f t="shared" si="262"/>
        <v>music</v>
      </c>
      <c r="R2315" s="13" t="str">
        <f t="shared" si="261"/>
        <v>indie rock</v>
      </c>
      <c r="S2315" s="6">
        <f t="shared" si="265"/>
        <v>0.56869752343602487</v>
      </c>
      <c r="T2315" s="10">
        <f t="shared" si="266"/>
        <v>56.000127388535034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1">
        <f t="shared" si="263"/>
        <v>41067.343252314815</v>
      </c>
      <c r="L2316" s="11">
        <f t="shared" si="264"/>
        <v>41037.343252314815</v>
      </c>
      <c r="M2316" t="b">
        <v>1</v>
      </c>
      <c r="N2316">
        <v>50</v>
      </c>
      <c r="O2316" t="b">
        <v>1</v>
      </c>
      <c r="P2316" s="8" t="s">
        <v>8277</v>
      </c>
      <c r="Q2316" s="13" t="str">
        <f t="shared" si="262"/>
        <v>music</v>
      </c>
      <c r="R2316" s="13" t="str">
        <f t="shared" si="261"/>
        <v>indie rock</v>
      </c>
      <c r="S2316" s="6">
        <f t="shared" si="265"/>
        <v>0.63706440721156909</v>
      </c>
      <c r="T2316" s="10">
        <f t="shared" si="266"/>
        <v>37.672800000000002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1">
        <f t="shared" si="263"/>
        <v>41034.517858796295</v>
      </c>
      <c r="L2317" s="11">
        <f t="shared" si="264"/>
        <v>41004.517858796295</v>
      </c>
      <c r="M2317" t="b">
        <v>1</v>
      </c>
      <c r="N2317">
        <v>64</v>
      </c>
      <c r="O2317" t="b">
        <v>1</v>
      </c>
      <c r="P2317" s="8" t="s">
        <v>8277</v>
      </c>
      <c r="Q2317" s="13" t="str">
        <f t="shared" si="262"/>
        <v>music</v>
      </c>
      <c r="R2317" s="13" t="str">
        <f t="shared" si="261"/>
        <v>indie rock</v>
      </c>
      <c r="S2317" s="6">
        <f t="shared" si="265"/>
        <v>0.97465886939571145</v>
      </c>
      <c r="T2317" s="10">
        <f t="shared" si="266"/>
        <v>40.078125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1">
        <f t="shared" si="263"/>
        <v>40156.558333333327</v>
      </c>
      <c r="L2318" s="11">
        <f t="shared" si="264"/>
        <v>40079.516782407409</v>
      </c>
      <c r="M2318" t="b">
        <v>1</v>
      </c>
      <c r="N2318">
        <v>200</v>
      </c>
      <c r="O2318" t="b">
        <v>1</v>
      </c>
      <c r="P2318" s="8" t="s">
        <v>8277</v>
      </c>
      <c r="Q2318" s="13" t="str">
        <f t="shared" si="262"/>
        <v>music</v>
      </c>
      <c r="R2318" s="13" t="str">
        <f t="shared" si="261"/>
        <v>indie rock</v>
      </c>
      <c r="S2318" s="6">
        <f t="shared" si="265"/>
        <v>0.9611441459913882</v>
      </c>
      <c r="T2318" s="10">
        <f t="shared" si="266"/>
        <v>78.031999999999996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1">
        <f t="shared" si="263"/>
        <v>40224</v>
      </c>
      <c r="L2319" s="11">
        <f t="shared" si="264"/>
        <v>40192.33390046296</v>
      </c>
      <c r="M2319" t="b">
        <v>1</v>
      </c>
      <c r="N2319">
        <v>22</v>
      </c>
      <c r="O2319" t="b">
        <v>1</v>
      </c>
      <c r="P2319" s="8" t="s">
        <v>8277</v>
      </c>
      <c r="Q2319" s="13" t="str">
        <f t="shared" si="262"/>
        <v>music</v>
      </c>
      <c r="R2319" s="13" t="str">
        <f t="shared" si="261"/>
        <v>indie rock</v>
      </c>
      <c r="S2319" s="6">
        <f t="shared" si="265"/>
        <v>0.96153846153846156</v>
      </c>
      <c r="T2319" s="10">
        <f t="shared" si="266"/>
        <v>18.90909090909091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1">
        <f t="shared" si="263"/>
        <v>40081.957638888889</v>
      </c>
      <c r="L2320" s="11">
        <f t="shared" si="264"/>
        <v>40050.435347222221</v>
      </c>
      <c r="M2320" t="b">
        <v>1</v>
      </c>
      <c r="N2320">
        <v>163</v>
      </c>
      <c r="O2320" t="b">
        <v>1</v>
      </c>
      <c r="P2320" s="8" t="s">
        <v>8277</v>
      </c>
      <c r="Q2320" s="13" t="str">
        <f t="shared" si="262"/>
        <v>music</v>
      </c>
      <c r="R2320" s="13" t="str">
        <f t="shared" si="261"/>
        <v>indie rock</v>
      </c>
      <c r="S2320" s="6">
        <f t="shared" si="265"/>
        <v>0.82603667602841568</v>
      </c>
      <c r="T2320" s="10">
        <f t="shared" si="266"/>
        <v>37.134969325153371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1">
        <f t="shared" si="263"/>
        <v>41622.873668981476</v>
      </c>
      <c r="L2321" s="11">
        <f t="shared" si="264"/>
        <v>41592.873668981476</v>
      </c>
      <c r="M2321" t="b">
        <v>1</v>
      </c>
      <c r="N2321">
        <v>77</v>
      </c>
      <c r="O2321" t="b">
        <v>1</v>
      </c>
      <c r="P2321" s="8" t="s">
        <v>8277</v>
      </c>
      <c r="Q2321" s="13" t="str">
        <f t="shared" si="262"/>
        <v>music</v>
      </c>
      <c r="R2321" s="13" t="str">
        <f t="shared" si="261"/>
        <v>indie rock</v>
      </c>
      <c r="S2321" s="6">
        <f t="shared" si="265"/>
        <v>0.92850510677808729</v>
      </c>
      <c r="T2321" s="10">
        <f t="shared" si="266"/>
        <v>41.961038961038959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1">
        <f t="shared" si="263"/>
        <v>41731.567129629628</v>
      </c>
      <c r="L2322" s="11">
        <f t="shared" si="264"/>
        <v>41696.608796296292</v>
      </c>
      <c r="M2322" t="b">
        <v>1</v>
      </c>
      <c r="N2322">
        <v>89</v>
      </c>
      <c r="O2322" t="b">
        <v>1</v>
      </c>
      <c r="P2322" s="8" t="s">
        <v>8277</v>
      </c>
      <c r="Q2322" s="13" t="str">
        <f t="shared" si="262"/>
        <v>music</v>
      </c>
      <c r="R2322" s="13" t="str">
        <f t="shared" si="261"/>
        <v>indie rock</v>
      </c>
      <c r="S2322" s="6">
        <f t="shared" si="265"/>
        <v>0.92030185900975525</v>
      </c>
      <c r="T2322" s="10">
        <f t="shared" si="266"/>
        <v>61.044943820224717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1">
        <f t="shared" si="263"/>
        <v>42829.010428240734</v>
      </c>
      <c r="L2323" s="11">
        <f t="shared" si="264"/>
        <v>42799.052094907405</v>
      </c>
      <c r="M2323" t="b">
        <v>0</v>
      </c>
      <c r="N2323">
        <v>64</v>
      </c>
      <c r="O2323" t="b">
        <v>0</v>
      </c>
      <c r="P2323" s="8" t="s">
        <v>8296</v>
      </c>
      <c r="Q2323" s="13" t="str">
        <f t="shared" si="262"/>
        <v>food</v>
      </c>
      <c r="R2323" s="13" t="str">
        <f t="shared" ref="R2323:R2342" si="267">RIGHT(P2323,11)</f>
        <v>small batch</v>
      </c>
      <c r="S2323" s="6">
        <f t="shared" si="265"/>
        <v>2.5561743341404357</v>
      </c>
      <c r="T2323" s="10">
        <f t="shared" si="266"/>
        <v>64.53125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1">
        <f t="shared" si="263"/>
        <v>42834.645474537036</v>
      </c>
      <c r="L2324" s="11">
        <f t="shared" si="264"/>
        <v>42804.6871412037</v>
      </c>
      <c r="M2324" t="b">
        <v>0</v>
      </c>
      <c r="N2324">
        <v>4</v>
      </c>
      <c r="O2324" t="b">
        <v>0</v>
      </c>
      <c r="P2324" s="8" t="s">
        <v>8296</v>
      </c>
      <c r="Q2324" s="13" t="str">
        <f t="shared" si="262"/>
        <v>food</v>
      </c>
      <c r="R2324" s="13" t="str">
        <f t="shared" si="267"/>
        <v>small batch</v>
      </c>
      <c r="S2324" s="6">
        <f t="shared" si="265"/>
        <v>31.764705882352942</v>
      </c>
      <c r="T2324" s="10">
        <f t="shared" si="266"/>
        <v>21.25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1">
        <f t="shared" si="263"/>
        <v>42814.546840277777</v>
      </c>
      <c r="L2325" s="11">
        <f t="shared" si="264"/>
        <v>42807.546840277777</v>
      </c>
      <c r="M2325" t="b">
        <v>0</v>
      </c>
      <c r="N2325">
        <v>4</v>
      </c>
      <c r="O2325" t="b">
        <v>0</v>
      </c>
      <c r="P2325" s="8" t="s">
        <v>8296</v>
      </c>
      <c r="Q2325" s="13" t="str">
        <f t="shared" si="262"/>
        <v>food</v>
      </c>
      <c r="R2325" s="13" t="str">
        <f t="shared" si="267"/>
        <v>small batch</v>
      </c>
      <c r="S2325" s="6">
        <f t="shared" si="265"/>
        <v>2.0833333333333335</v>
      </c>
      <c r="T2325" s="10">
        <f t="shared" si="266"/>
        <v>30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1">
        <f t="shared" si="263"/>
        <v>42820.635243055549</v>
      </c>
      <c r="L2326" s="11">
        <f t="shared" si="264"/>
        <v>42790.67690972222</v>
      </c>
      <c r="M2326" t="b">
        <v>0</v>
      </c>
      <c r="N2326">
        <v>61</v>
      </c>
      <c r="O2326" t="b">
        <v>0</v>
      </c>
      <c r="P2326" s="8" t="s">
        <v>8296</v>
      </c>
      <c r="Q2326" s="13" t="str">
        <f t="shared" si="262"/>
        <v>food</v>
      </c>
      <c r="R2326" s="13" t="str">
        <f t="shared" si="267"/>
        <v>small batch</v>
      </c>
      <c r="S2326" s="6">
        <f t="shared" si="265"/>
        <v>4.823151125401929</v>
      </c>
      <c r="T2326" s="10">
        <f t="shared" si="266"/>
        <v>25.491803278688526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1">
        <f t="shared" si="263"/>
        <v>42823.772349537037</v>
      </c>
      <c r="L2327" s="11">
        <f t="shared" si="264"/>
        <v>42793.814016203702</v>
      </c>
      <c r="M2327" t="b">
        <v>0</v>
      </c>
      <c r="N2327">
        <v>7</v>
      </c>
      <c r="O2327" t="b">
        <v>0</v>
      </c>
      <c r="P2327" s="8" t="s">
        <v>8296</v>
      </c>
      <c r="Q2327" s="13" t="str">
        <f t="shared" si="262"/>
        <v>food</v>
      </c>
      <c r="R2327" s="13" t="str">
        <f t="shared" si="267"/>
        <v>small batch</v>
      </c>
      <c r="S2327" s="6">
        <f t="shared" si="265"/>
        <v>12.5</v>
      </c>
      <c r="T2327" s="10">
        <f t="shared" si="266"/>
        <v>11.428571428571429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1">
        <f t="shared" si="263"/>
        <v>42855.499999999993</v>
      </c>
      <c r="L2328" s="11">
        <f t="shared" si="264"/>
        <v>42803.825787037036</v>
      </c>
      <c r="M2328" t="b">
        <v>0</v>
      </c>
      <c r="N2328">
        <v>1</v>
      </c>
      <c r="O2328" t="b">
        <v>0</v>
      </c>
      <c r="P2328" s="8" t="s">
        <v>8296</v>
      </c>
      <c r="Q2328" s="13" t="str">
        <f t="shared" si="262"/>
        <v>food</v>
      </c>
      <c r="R2328" s="13" t="str">
        <f t="shared" si="267"/>
        <v>small batch</v>
      </c>
      <c r="S2328" s="6">
        <f t="shared" si="265"/>
        <v>138.88888888888889</v>
      </c>
      <c r="T2328" s="10">
        <f t="shared" si="266"/>
        <v>108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1">
        <f t="shared" si="263"/>
        <v>41877.708796296291</v>
      </c>
      <c r="L2329" s="11">
        <f t="shared" si="264"/>
        <v>41842.708796296291</v>
      </c>
      <c r="M2329" t="b">
        <v>1</v>
      </c>
      <c r="N2329">
        <v>3355</v>
      </c>
      <c r="O2329" t="b">
        <v>1</v>
      </c>
      <c r="P2329" s="8" t="s">
        <v>8296</v>
      </c>
      <c r="Q2329" s="13" t="str">
        <f t="shared" si="262"/>
        <v>food</v>
      </c>
      <c r="R2329" s="13" t="str">
        <f t="shared" si="267"/>
        <v>small batch</v>
      </c>
      <c r="S2329" s="6">
        <f t="shared" si="265"/>
        <v>0.19007998620127917</v>
      </c>
      <c r="T2329" s="10">
        <f t="shared" si="266"/>
        <v>54.883162444113267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1">
        <f t="shared" si="263"/>
        <v>42169.573344907403</v>
      </c>
      <c r="L2330" s="11">
        <f t="shared" si="264"/>
        <v>42139.573344907403</v>
      </c>
      <c r="M2330" t="b">
        <v>1</v>
      </c>
      <c r="N2330">
        <v>537</v>
      </c>
      <c r="O2330" t="b">
        <v>1</v>
      </c>
      <c r="P2330" s="8" t="s">
        <v>8296</v>
      </c>
      <c r="Q2330" s="13" t="str">
        <f t="shared" si="262"/>
        <v>food</v>
      </c>
      <c r="R2330" s="13" t="str">
        <f t="shared" si="267"/>
        <v>small batch</v>
      </c>
      <c r="S2330" s="6">
        <f t="shared" si="265"/>
        <v>0.39300451955197485</v>
      </c>
      <c r="T2330" s="10">
        <f t="shared" si="266"/>
        <v>47.383612662942269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1">
        <f t="shared" si="263"/>
        <v>41837.416041666664</v>
      </c>
      <c r="L2331" s="11">
        <f t="shared" si="264"/>
        <v>41807.416041666664</v>
      </c>
      <c r="M2331" t="b">
        <v>1</v>
      </c>
      <c r="N2331">
        <v>125</v>
      </c>
      <c r="O2331" t="b">
        <v>1</v>
      </c>
      <c r="P2331" s="8" t="s">
        <v>8296</v>
      </c>
      <c r="Q2331" s="13" t="str">
        <f t="shared" si="262"/>
        <v>food</v>
      </c>
      <c r="R2331" s="13" t="str">
        <f t="shared" si="267"/>
        <v>small batch</v>
      </c>
      <c r="S2331" s="6">
        <f t="shared" si="265"/>
        <v>0.9441087613293051</v>
      </c>
      <c r="T2331" s="10">
        <f t="shared" si="266"/>
        <v>211.84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1">
        <f t="shared" si="263"/>
        <v>42362.791666666664</v>
      </c>
      <c r="L2332" s="11">
        <f t="shared" si="264"/>
        <v>42332.691469907404</v>
      </c>
      <c r="M2332" t="b">
        <v>1</v>
      </c>
      <c r="N2332">
        <v>163</v>
      </c>
      <c r="O2332" t="b">
        <v>1</v>
      </c>
      <c r="P2332" s="8" t="s">
        <v>8296</v>
      </c>
      <c r="Q2332" s="13" t="str">
        <f t="shared" si="262"/>
        <v>food</v>
      </c>
      <c r="R2332" s="13" t="str">
        <f t="shared" si="267"/>
        <v>small batch</v>
      </c>
      <c r="S2332" s="6">
        <f t="shared" si="265"/>
        <v>0.97634456594510155</v>
      </c>
      <c r="T2332" s="10">
        <f t="shared" si="266"/>
        <v>219.92638036809817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1">
        <f t="shared" si="263"/>
        <v>41868.797337962962</v>
      </c>
      <c r="L2333" s="11">
        <f t="shared" si="264"/>
        <v>41838.797337962962</v>
      </c>
      <c r="M2333" t="b">
        <v>1</v>
      </c>
      <c r="N2333">
        <v>283</v>
      </c>
      <c r="O2333" t="b">
        <v>1</v>
      </c>
      <c r="P2333" s="8" t="s">
        <v>8296</v>
      </c>
      <c r="Q2333" s="13" t="str">
        <f t="shared" si="262"/>
        <v>food</v>
      </c>
      <c r="R2333" s="13" t="str">
        <f t="shared" si="267"/>
        <v>small batch</v>
      </c>
      <c r="S2333" s="6">
        <f t="shared" si="265"/>
        <v>0.69293466492278111</v>
      </c>
      <c r="T2333" s="10">
        <f t="shared" si="266"/>
        <v>40.795406360424032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1">
        <f t="shared" si="263"/>
        <v>42041.419803240737</v>
      </c>
      <c r="L2334" s="11">
        <f t="shared" si="264"/>
        <v>42011.419803240737</v>
      </c>
      <c r="M2334" t="b">
        <v>1</v>
      </c>
      <c r="N2334">
        <v>352</v>
      </c>
      <c r="O2334" t="b">
        <v>1</v>
      </c>
      <c r="P2334" s="8" t="s">
        <v>8296</v>
      </c>
      <c r="Q2334" s="13" t="str">
        <f t="shared" si="262"/>
        <v>food</v>
      </c>
      <c r="R2334" s="13" t="str">
        <f t="shared" si="267"/>
        <v>small batch</v>
      </c>
      <c r="S2334" s="6">
        <f t="shared" si="265"/>
        <v>0.94066297926778797</v>
      </c>
      <c r="T2334" s="10">
        <f t="shared" si="266"/>
        <v>75.502840909090907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1">
        <f t="shared" si="263"/>
        <v>41788.534722222219</v>
      </c>
      <c r="L2335" s="11">
        <f t="shared" si="264"/>
        <v>41767.442013888889</v>
      </c>
      <c r="M2335" t="b">
        <v>1</v>
      </c>
      <c r="N2335">
        <v>94</v>
      </c>
      <c r="O2335" t="b">
        <v>1</v>
      </c>
      <c r="P2335" s="8" t="s">
        <v>8296</v>
      </c>
      <c r="Q2335" s="13" t="str">
        <f t="shared" si="262"/>
        <v>food</v>
      </c>
      <c r="R2335" s="13" t="str">
        <f t="shared" si="267"/>
        <v>small batch</v>
      </c>
      <c r="S2335" s="6">
        <f t="shared" si="265"/>
        <v>0.47132757266300079</v>
      </c>
      <c r="T2335" s="10">
        <f t="shared" si="266"/>
        <v>13.542553191489361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1">
        <f t="shared" si="263"/>
        <v>41948.523611111108</v>
      </c>
      <c r="L2336" s="11">
        <f t="shared" si="264"/>
        <v>41918.461782407401</v>
      </c>
      <c r="M2336" t="b">
        <v>1</v>
      </c>
      <c r="N2336">
        <v>67</v>
      </c>
      <c r="O2336" t="b">
        <v>1</v>
      </c>
      <c r="P2336" s="8" t="s">
        <v>8296</v>
      </c>
      <c r="Q2336" s="13" t="str">
        <f t="shared" si="262"/>
        <v>food</v>
      </c>
      <c r="R2336" s="13" t="str">
        <f t="shared" si="267"/>
        <v>small batch</v>
      </c>
      <c r="S2336" s="6">
        <f t="shared" si="265"/>
        <v>0.98087297694948505</v>
      </c>
      <c r="T2336" s="10">
        <f t="shared" si="266"/>
        <v>60.865671641791046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1">
        <f t="shared" si="263"/>
        <v>41801.363923611112</v>
      </c>
      <c r="L2337" s="11">
        <f t="shared" si="264"/>
        <v>41771.363923611112</v>
      </c>
      <c r="M2337" t="b">
        <v>1</v>
      </c>
      <c r="N2337">
        <v>221</v>
      </c>
      <c r="O2337" t="b">
        <v>1</v>
      </c>
      <c r="P2337" s="8" t="s">
        <v>8296</v>
      </c>
      <c r="Q2337" s="13" t="str">
        <f t="shared" si="262"/>
        <v>food</v>
      </c>
      <c r="R2337" s="13" t="str">
        <f t="shared" si="267"/>
        <v>small batch</v>
      </c>
      <c r="S2337" s="6">
        <f t="shared" si="265"/>
        <v>0.97778473091364204</v>
      </c>
      <c r="T2337" s="10">
        <f t="shared" si="266"/>
        <v>115.69230769230769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1">
        <f t="shared" si="263"/>
        <v>41706.716377314813</v>
      </c>
      <c r="L2338" s="11">
        <f t="shared" si="264"/>
        <v>41666.716377314813</v>
      </c>
      <c r="M2338" t="b">
        <v>1</v>
      </c>
      <c r="N2338">
        <v>2165</v>
      </c>
      <c r="O2338" t="b">
        <v>1</v>
      </c>
      <c r="P2338" s="8" t="s">
        <v>8296</v>
      </c>
      <c r="Q2338" s="13" t="str">
        <f t="shared" si="262"/>
        <v>food</v>
      </c>
      <c r="R2338" s="13" t="str">
        <f t="shared" si="267"/>
        <v>small batch</v>
      </c>
      <c r="S2338" s="6">
        <f t="shared" si="265"/>
        <v>0.19203715995860063</v>
      </c>
      <c r="T2338" s="10">
        <f t="shared" si="266"/>
        <v>48.104623556581984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1">
        <f t="shared" si="263"/>
        <v>41816.432210648149</v>
      </c>
      <c r="L2339" s="11">
        <f t="shared" si="264"/>
        <v>41786.432210648149</v>
      </c>
      <c r="M2339" t="b">
        <v>1</v>
      </c>
      <c r="N2339">
        <v>179</v>
      </c>
      <c r="O2339" t="b">
        <v>1</v>
      </c>
      <c r="P2339" s="8" t="s">
        <v>8296</v>
      </c>
      <c r="Q2339" s="13" t="str">
        <f t="shared" si="262"/>
        <v>food</v>
      </c>
      <c r="R2339" s="13" t="str">
        <f t="shared" si="267"/>
        <v>small batch</v>
      </c>
      <c r="S2339" s="6">
        <f t="shared" si="265"/>
        <v>0.9036825062128172</v>
      </c>
      <c r="T2339" s="10">
        <f t="shared" si="266"/>
        <v>74.184357541899445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1">
        <f t="shared" si="263"/>
        <v>41819.688472222224</v>
      </c>
      <c r="L2340" s="11">
        <f t="shared" si="264"/>
        <v>41789.688472222224</v>
      </c>
      <c r="M2340" t="b">
        <v>1</v>
      </c>
      <c r="N2340">
        <v>123</v>
      </c>
      <c r="O2340" t="b">
        <v>1</v>
      </c>
      <c r="P2340" s="8" t="s">
        <v>8296</v>
      </c>
      <c r="Q2340" s="13" t="str">
        <f t="shared" si="262"/>
        <v>food</v>
      </c>
      <c r="R2340" s="13" t="str">
        <f t="shared" si="267"/>
        <v>small batch</v>
      </c>
      <c r="S2340" s="6">
        <f t="shared" si="265"/>
        <v>0.98869591009458524</v>
      </c>
      <c r="T2340" s="10">
        <f t="shared" si="266"/>
        <v>123.34552845528455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1">
        <f t="shared" si="263"/>
        <v>42723.124305555553</v>
      </c>
      <c r="L2341" s="11">
        <f t="shared" si="264"/>
        <v>42692.591539351844</v>
      </c>
      <c r="M2341" t="b">
        <v>1</v>
      </c>
      <c r="N2341">
        <v>1104</v>
      </c>
      <c r="O2341" t="b">
        <v>1</v>
      </c>
      <c r="P2341" s="8" t="s">
        <v>8296</v>
      </c>
      <c r="Q2341" s="13" t="str">
        <f t="shared" si="262"/>
        <v>food</v>
      </c>
      <c r="R2341" s="13" t="str">
        <f t="shared" si="267"/>
        <v>small batch</v>
      </c>
      <c r="S2341" s="6">
        <f t="shared" si="265"/>
        <v>0.33989558407657167</v>
      </c>
      <c r="T2341" s="10">
        <f t="shared" si="266"/>
        <v>66.623188405797094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1">
        <f t="shared" si="263"/>
        <v>42673.434467592589</v>
      </c>
      <c r="L2342" s="11">
        <f t="shared" si="264"/>
        <v>42643.434467592589</v>
      </c>
      <c r="M2342" t="b">
        <v>1</v>
      </c>
      <c r="N2342">
        <v>403</v>
      </c>
      <c r="O2342" t="b">
        <v>1</v>
      </c>
      <c r="P2342" s="8" t="s">
        <v>8296</v>
      </c>
      <c r="Q2342" s="13" t="str">
        <f t="shared" si="262"/>
        <v>food</v>
      </c>
      <c r="R2342" s="13" t="str">
        <f t="shared" si="267"/>
        <v>small batch</v>
      </c>
      <c r="S2342" s="6">
        <f t="shared" si="265"/>
        <v>0.94538063387771498</v>
      </c>
      <c r="T2342" s="10">
        <f t="shared" si="266"/>
        <v>104.99007444168734</v>
      </c>
    </row>
    <row r="2343" spans="1:20" ht="43.2" x14ac:dyDescent="0.3">
      <c r="A2343">
        <v>940</v>
      </c>
      <c r="B2343" s="3" t="s">
        <v>941</v>
      </c>
      <c r="C2343" s="3" t="s">
        <v>5050</v>
      </c>
      <c r="D2343">
        <v>9000</v>
      </c>
      <c r="E2343">
        <v>1544</v>
      </c>
      <c r="F2343" t="s">
        <v>8221</v>
      </c>
      <c r="G2343" t="s">
        <v>8224</v>
      </c>
      <c r="H2343" t="s">
        <v>8246</v>
      </c>
      <c r="I2343">
        <v>1439251926</v>
      </c>
      <c r="J2343">
        <v>1435363926</v>
      </c>
      <c r="K2343" s="11">
        <f t="shared" si="263"/>
        <v>42226.800069444442</v>
      </c>
      <c r="L2343" s="11">
        <f t="shared" si="264"/>
        <v>42181.800069444442</v>
      </c>
      <c r="M2343" t="b">
        <v>0</v>
      </c>
      <c r="N2343">
        <v>14</v>
      </c>
      <c r="O2343" t="b">
        <v>0</v>
      </c>
      <c r="P2343" s="8" t="s">
        <v>8271</v>
      </c>
      <c r="Q2343" s="13" t="str">
        <f t="shared" si="262"/>
        <v>technology</v>
      </c>
      <c r="R2343" s="13" t="str">
        <f>RIGHT(P2343,9)</f>
        <v>wearables</v>
      </c>
      <c r="S2343" s="6">
        <f t="shared" si="265"/>
        <v>5.8290155440414511</v>
      </c>
      <c r="T2343" s="10">
        <f t="shared" si="266"/>
        <v>110.28571428571429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1">
        <f t="shared" si="263"/>
        <v>41918</v>
      </c>
      <c r="L2344" s="11">
        <f t="shared" si="264"/>
        <v>41897.49386574074</v>
      </c>
      <c r="M2344" t="b">
        <v>0</v>
      </c>
      <c r="N2344">
        <v>0</v>
      </c>
      <c r="O2344" t="b">
        <v>0</v>
      </c>
      <c r="P2344" s="8" t="s">
        <v>8270</v>
      </c>
      <c r="Q2344" s="13" t="str">
        <f t="shared" si="262"/>
        <v>technology</v>
      </c>
      <c r="R2344" s="13" t="str">
        <f t="shared" ref="R2344:R2402" si="268">RIGHT(P2344,3)</f>
        <v>web</v>
      </c>
      <c r="S2344" s="6" t="str">
        <f t="shared" si="265"/>
        <v>N/A</v>
      </c>
      <c r="T2344" s="10" t="str">
        <f t="shared" si="266"/>
        <v>N/A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1">
        <f t="shared" si="263"/>
        <v>42377.615972222215</v>
      </c>
      <c r="L2345" s="11">
        <f t="shared" si="264"/>
        <v>42327.616956018515</v>
      </c>
      <c r="M2345" t="b">
        <v>0</v>
      </c>
      <c r="N2345">
        <v>1</v>
      </c>
      <c r="O2345" t="b">
        <v>0</v>
      </c>
      <c r="P2345" s="8" t="s">
        <v>8270</v>
      </c>
      <c r="Q2345" s="13" t="str">
        <f t="shared" si="262"/>
        <v>technology</v>
      </c>
      <c r="R2345" s="13" t="str">
        <f t="shared" si="268"/>
        <v>web</v>
      </c>
      <c r="S2345" s="6">
        <f t="shared" si="265"/>
        <v>33.333333333333336</v>
      </c>
      <c r="T2345" s="10">
        <f t="shared" si="266"/>
        <v>300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1">
        <f t="shared" si="263"/>
        <v>42545.519317129627</v>
      </c>
      <c r="L2346" s="11">
        <f t="shared" si="264"/>
        <v>42515.519317129627</v>
      </c>
      <c r="M2346" t="b">
        <v>0</v>
      </c>
      <c r="N2346">
        <v>1</v>
      </c>
      <c r="O2346" t="b">
        <v>0</v>
      </c>
      <c r="P2346" s="8" t="s">
        <v>8270</v>
      </c>
      <c r="Q2346" s="13" t="str">
        <f t="shared" si="262"/>
        <v>technology</v>
      </c>
      <c r="R2346" s="13" t="str">
        <f t="shared" si="268"/>
        <v>web</v>
      </c>
      <c r="S2346" s="6">
        <f t="shared" si="265"/>
        <v>1000</v>
      </c>
      <c r="T2346" s="10">
        <f t="shared" si="266"/>
        <v>1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1">
        <f t="shared" si="263"/>
        <v>42094.777083333327</v>
      </c>
      <c r="L2347" s="11">
        <f t="shared" si="264"/>
        <v>42059.79347222222</v>
      </c>
      <c r="M2347" t="b">
        <v>0</v>
      </c>
      <c r="N2347">
        <v>0</v>
      </c>
      <c r="O2347" t="b">
        <v>0</v>
      </c>
      <c r="P2347" s="8" t="s">
        <v>8270</v>
      </c>
      <c r="Q2347" s="13" t="str">
        <f t="shared" si="262"/>
        <v>technology</v>
      </c>
      <c r="R2347" s="13" t="str">
        <f t="shared" si="268"/>
        <v>web</v>
      </c>
      <c r="S2347" s="6" t="str">
        <f t="shared" si="265"/>
        <v>N/A</v>
      </c>
      <c r="T2347" s="10" t="str">
        <f t="shared" si="266"/>
        <v>N/A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1">
        <f t="shared" si="263"/>
        <v>42660.590636574074</v>
      </c>
      <c r="L2348" s="11">
        <f t="shared" si="264"/>
        <v>42615.590636574074</v>
      </c>
      <c r="M2348" t="b">
        <v>0</v>
      </c>
      <c r="N2348">
        <v>3</v>
      </c>
      <c r="O2348" t="b">
        <v>0</v>
      </c>
      <c r="P2348" s="8" t="s">
        <v>8270</v>
      </c>
      <c r="Q2348" s="13" t="str">
        <f t="shared" si="262"/>
        <v>technology</v>
      </c>
      <c r="R2348" s="13" t="str">
        <f t="shared" si="268"/>
        <v>web</v>
      </c>
      <c r="S2348" s="6">
        <f t="shared" si="265"/>
        <v>1538.4615384615386</v>
      </c>
      <c r="T2348" s="10">
        <f t="shared" si="266"/>
        <v>13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1">
        <f t="shared" si="263"/>
        <v>42607.39902777777</v>
      </c>
      <c r="L2349" s="11">
        <f t="shared" si="264"/>
        <v>42577.39902777777</v>
      </c>
      <c r="M2349" t="b">
        <v>0</v>
      </c>
      <c r="N2349">
        <v>1</v>
      </c>
      <c r="O2349" t="b">
        <v>0</v>
      </c>
      <c r="P2349" s="8" t="s">
        <v>8270</v>
      </c>
      <c r="Q2349" s="13" t="str">
        <f t="shared" si="262"/>
        <v>technology</v>
      </c>
      <c r="R2349" s="13" t="str">
        <f t="shared" si="268"/>
        <v>web</v>
      </c>
      <c r="S2349" s="6">
        <f t="shared" si="265"/>
        <v>66.666666666666671</v>
      </c>
      <c r="T2349" s="10">
        <f t="shared" si="266"/>
        <v>15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1">
        <f t="shared" si="263"/>
        <v>42420.723819444444</v>
      </c>
      <c r="L2350" s="11">
        <f t="shared" si="264"/>
        <v>42360.723819444444</v>
      </c>
      <c r="M2350" t="b">
        <v>0</v>
      </c>
      <c r="N2350">
        <v>5</v>
      </c>
      <c r="O2350" t="b">
        <v>0</v>
      </c>
      <c r="P2350" s="8" t="s">
        <v>8270</v>
      </c>
      <c r="Q2350" s="13" t="str">
        <f t="shared" si="262"/>
        <v>technology</v>
      </c>
      <c r="R2350" s="13" t="str">
        <f t="shared" si="268"/>
        <v>web</v>
      </c>
      <c r="S2350" s="6">
        <f t="shared" si="265"/>
        <v>259.25925925925924</v>
      </c>
      <c r="T2350" s="10">
        <f t="shared" si="266"/>
        <v>54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1">
        <f t="shared" si="263"/>
        <v>42227.567453703705</v>
      </c>
      <c r="L2351" s="11">
        <f t="shared" si="264"/>
        <v>42198.567453703705</v>
      </c>
      <c r="M2351" t="b">
        <v>0</v>
      </c>
      <c r="N2351">
        <v>0</v>
      </c>
      <c r="O2351" t="b">
        <v>0</v>
      </c>
      <c r="P2351" s="8" t="s">
        <v>8270</v>
      </c>
      <c r="Q2351" s="13" t="str">
        <f t="shared" si="262"/>
        <v>technology</v>
      </c>
      <c r="R2351" s="13" t="str">
        <f t="shared" si="268"/>
        <v>web</v>
      </c>
      <c r="S2351" s="6" t="str">
        <f t="shared" si="265"/>
        <v>N/A</v>
      </c>
      <c r="T2351" s="10" t="str">
        <f t="shared" si="266"/>
        <v>N/A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1">
        <f t="shared" si="263"/>
        <v>42738.633912037032</v>
      </c>
      <c r="L2352" s="11">
        <f t="shared" si="264"/>
        <v>42708.633912037032</v>
      </c>
      <c r="M2352" t="b">
        <v>0</v>
      </c>
      <c r="N2352">
        <v>0</v>
      </c>
      <c r="O2352" t="b">
        <v>0</v>
      </c>
      <c r="P2352" s="8" t="s">
        <v>8270</v>
      </c>
      <c r="Q2352" s="13" t="str">
        <f t="shared" si="262"/>
        <v>technology</v>
      </c>
      <c r="R2352" s="13" t="str">
        <f t="shared" si="268"/>
        <v>web</v>
      </c>
      <c r="S2352" s="6" t="str">
        <f t="shared" si="265"/>
        <v>N/A</v>
      </c>
      <c r="T2352" s="10" t="str">
        <f t="shared" si="266"/>
        <v>N/A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1">
        <f t="shared" si="263"/>
        <v>42123.892812500002</v>
      </c>
      <c r="L2353" s="11">
        <f t="shared" si="264"/>
        <v>42093.892812500002</v>
      </c>
      <c r="M2353" t="b">
        <v>0</v>
      </c>
      <c r="N2353">
        <v>7</v>
      </c>
      <c r="O2353" t="b">
        <v>0</v>
      </c>
      <c r="P2353" s="8" t="s">
        <v>8270</v>
      </c>
      <c r="Q2353" s="13" t="str">
        <f t="shared" si="262"/>
        <v>technology</v>
      </c>
      <c r="R2353" s="13" t="str">
        <f t="shared" si="268"/>
        <v>web</v>
      </c>
      <c r="S2353" s="6">
        <f t="shared" si="265"/>
        <v>175</v>
      </c>
      <c r="T2353" s="10">
        <f t="shared" si="266"/>
        <v>15.428571428571429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1">
        <f t="shared" si="263"/>
        <v>42161.425370370365</v>
      </c>
      <c r="L2354" s="11">
        <f t="shared" si="264"/>
        <v>42101.425370370365</v>
      </c>
      <c r="M2354" t="b">
        <v>0</v>
      </c>
      <c r="N2354">
        <v>0</v>
      </c>
      <c r="O2354" t="b">
        <v>0</v>
      </c>
      <c r="P2354" s="8" t="s">
        <v>8270</v>
      </c>
      <c r="Q2354" s="13" t="str">
        <f t="shared" si="262"/>
        <v>technology</v>
      </c>
      <c r="R2354" s="13" t="str">
        <f t="shared" si="268"/>
        <v>web</v>
      </c>
      <c r="S2354" s="6" t="str">
        <f t="shared" si="265"/>
        <v>N/A</v>
      </c>
      <c r="T2354" s="10" t="str">
        <f t="shared" si="266"/>
        <v>N/A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1">
        <f t="shared" si="263"/>
        <v>42115.467847222222</v>
      </c>
      <c r="L2355" s="11">
        <f t="shared" si="264"/>
        <v>42103.467847222222</v>
      </c>
      <c r="M2355" t="b">
        <v>0</v>
      </c>
      <c r="N2355">
        <v>0</v>
      </c>
      <c r="O2355" t="b">
        <v>0</v>
      </c>
      <c r="P2355" s="8" t="s">
        <v>8270</v>
      </c>
      <c r="Q2355" s="13" t="str">
        <f t="shared" si="262"/>
        <v>technology</v>
      </c>
      <c r="R2355" s="13" t="str">
        <f t="shared" si="268"/>
        <v>web</v>
      </c>
      <c r="S2355" s="6" t="str">
        <f t="shared" si="265"/>
        <v>N/A</v>
      </c>
      <c r="T2355" s="10" t="str">
        <f t="shared" si="266"/>
        <v>N/A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1">
        <f t="shared" si="263"/>
        <v>42014.51458333333</v>
      </c>
      <c r="L2356" s="11">
        <f t="shared" si="264"/>
        <v>41954.51458333333</v>
      </c>
      <c r="M2356" t="b">
        <v>0</v>
      </c>
      <c r="N2356">
        <v>1</v>
      </c>
      <c r="O2356" t="b">
        <v>0</v>
      </c>
      <c r="P2356" s="8" t="s">
        <v>8270</v>
      </c>
      <c r="Q2356" s="13" t="str">
        <f t="shared" si="262"/>
        <v>technology</v>
      </c>
      <c r="R2356" s="13" t="str">
        <f t="shared" si="268"/>
        <v>web</v>
      </c>
      <c r="S2356" s="6">
        <f t="shared" si="265"/>
        <v>1400</v>
      </c>
      <c r="T2356" s="10">
        <f t="shared" si="266"/>
        <v>25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1">
        <f t="shared" si="263"/>
        <v>42126.709907407407</v>
      </c>
      <c r="L2357" s="11">
        <f t="shared" si="264"/>
        <v>42096.709907407407</v>
      </c>
      <c r="M2357" t="b">
        <v>0</v>
      </c>
      <c r="N2357">
        <v>2</v>
      </c>
      <c r="O2357" t="b">
        <v>0</v>
      </c>
      <c r="P2357" s="8" t="s">
        <v>8270</v>
      </c>
      <c r="Q2357" s="13" t="str">
        <f t="shared" si="262"/>
        <v>technology</v>
      </c>
      <c r="R2357" s="13" t="str">
        <f t="shared" si="268"/>
        <v>web</v>
      </c>
      <c r="S2357" s="6">
        <f t="shared" si="265"/>
        <v>145.45454545454547</v>
      </c>
      <c r="T2357" s="10">
        <f t="shared" si="266"/>
        <v>27.5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1">
        <f t="shared" si="263"/>
        <v>42160.575277777774</v>
      </c>
      <c r="L2358" s="11">
        <f t="shared" si="264"/>
        <v>42130.575277777774</v>
      </c>
      <c r="M2358" t="b">
        <v>0</v>
      </c>
      <c r="N2358">
        <v>0</v>
      </c>
      <c r="O2358" t="b">
        <v>0</v>
      </c>
      <c r="P2358" s="8" t="s">
        <v>8270</v>
      </c>
      <c r="Q2358" s="13" t="str">
        <f t="shared" si="262"/>
        <v>technology</v>
      </c>
      <c r="R2358" s="13" t="str">
        <f t="shared" si="268"/>
        <v>web</v>
      </c>
      <c r="S2358" s="6" t="str">
        <f t="shared" si="265"/>
        <v>N/A</v>
      </c>
      <c r="T2358" s="10" t="str">
        <f t="shared" si="266"/>
        <v>N/A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1">
        <f t="shared" si="263"/>
        <v>42294.411782407406</v>
      </c>
      <c r="L2359" s="11">
        <f t="shared" si="264"/>
        <v>42264.411782407406</v>
      </c>
      <c r="M2359" t="b">
        <v>0</v>
      </c>
      <c r="N2359">
        <v>0</v>
      </c>
      <c r="O2359" t="b">
        <v>0</v>
      </c>
      <c r="P2359" s="8" t="s">
        <v>8270</v>
      </c>
      <c r="Q2359" s="13" t="str">
        <f t="shared" si="262"/>
        <v>technology</v>
      </c>
      <c r="R2359" s="13" t="str">
        <f t="shared" si="268"/>
        <v>web</v>
      </c>
      <c r="S2359" s="6" t="str">
        <f t="shared" si="265"/>
        <v>N/A</v>
      </c>
      <c r="T2359" s="10" t="str">
        <f t="shared" si="266"/>
        <v>N/A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1">
        <f t="shared" si="263"/>
        <v>42034.818749999999</v>
      </c>
      <c r="L2360" s="11">
        <f t="shared" si="264"/>
        <v>41978.722638888888</v>
      </c>
      <c r="M2360" t="b">
        <v>0</v>
      </c>
      <c r="N2360">
        <v>0</v>
      </c>
      <c r="O2360" t="b">
        <v>0</v>
      </c>
      <c r="P2360" s="8" t="s">
        <v>8270</v>
      </c>
      <c r="Q2360" s="13" t="str">
        <f t="shared" si="262"/>
        <v>technology</v>
      </c>
      <c r="R2360" s="13" t="str">
        <f t="shared" si="268"/>
        <v>web</v>
      </c>
      <c r="S2360" s="6" t="str">
        <f t="shared" si="265"/>
        <v>N/A</v>
      </c>
      <c r="T2360" s="10" t="str">
        <f t="shared" si="266"/>
        <v>N/A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1">
        <f t="shared" si="263"/>
        <v>42219.441249999996</v>
      </c>
      <c r="L2361" s="11">
        <f t="shared" si="264"/>
        <v>42159.441249999996</v>
      </c>
      <c r="M2361" t="b">
        <v>0</v>
      </c>
      <c r="N2361">
        <v>3</v>
      </c>
      <c r="O2361" t="b">
        <v>0</v>
      </c>
      <c r="P2361" s="8" t="s">
        <v>8270</v>
      </c>
      <c r="Q2361" s="13" t="str">
        <f t="shared" si="262"/>
        <v>technology</v>
      </c>
      <c r="R2361" s="13" t="str">
        <f t="shared" si="268"/>
        <v>web</v>
      </c>
      <c r="S2361" s="6">
        <f t="shared" si="265"/>
        <v>6.8119891008174385</v>
      </c>
      <c r="T2361" s="10">
        <f t="shared" si="266"/>
        <v>367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1">
        <f t="shared" si="263"/>
        <v>42407.498611111114</v>
      </c>
      <c r="L2362" s="11">
        <f t="shared" si="264"/>
        <v>42377.498611111114</v>
      </c>
      <c r="M2362" t="b">
        <v>0</v>
      </c>
      <c r="N2362">
        <v>1</v>
      </c>
      <c r="O2362" t="b">
        <v>0</v>
      </c>
      <c r="P2362" s="8" t="s">
        <v>8270</v>
      </c>
      <c r="Q2362" s="13" t="str">
        <f t="shared" si="262"/>
        <v>technology</v>
      </c>
      <c r="R2362" s="13" t="str">
        <f t="shared" si="268"/>
        <v>web</v>
      </c>
      <c r="S2362" s="6">
        <f t="shared" si="265"/>
        <v>2500</v>
      </c>
      <c r="T2362" s="10">
        <f t="shared" si="266"/>
        <v>2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1">
        <f t="shared" si="263"/>
        <v>42490.708333333336</v>
      </c>
      <c r="L2363" s="11">
        <f t="shared" si="264"/>
        <v>42466.650555555556</v>
      </c>
      <c r="M2363" t="b">
        <v>0</v>
      </c>
      <c r="N2363">
        <v>0</v>
      </c>
      <c r="O2363" t="b">
        <v>0</v>
      </c>
      <c r="P2363" s="8" t="s">
        <v>8270</v>
      </c>
      <c r="Q2363" s="13" t="str">
        <f t="shared" si="262"/>
        <v>technology</v>
      </c>
      <c r="R2363" s="13" t="str">
        <f t="shared" si="268"/>
        <v>web</v>
      </c>
      <c r="S2363" s="6" t="str">
        <f t="shared" si="265"/>
        <v>N/A</v>
      </c>
      <c r="T2363" s="10" t="str">
        <f t="shared" si="266"/>
        <v>N/A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1">
        <f t="shared" si="263"/>
        <v>41984.47997685185</v>
      </c>
      <c r="L2364" s="11">
        <f t="shared" si="264"/>
        <v>41954.47997685185</v>
      </c>
      <c r="M2364" t="b">
        <v>0</v>
      </c>
      <c r="N2364">
        <v>2</v>
      </c>
      <c r="O2364" t="b">
        <v>0</v>
      </c>
      <c r="P2364" s="8" t="s">
        <v>8270</v>
      </c>
      <c r="Q2364" s="13" t="str">
        <f t="shared" si="262"/>
        <v>technology</v>
      </c>
      <c r="R2364" s="13" t="str">
        <f t="shared" si="268"/>
        <v>web</v>
      </c>
      <c r="S2364" s="6">
        <f t="shared" si="265"/>
        <v>3.5</v>
      </c>
      <c r="T2364" s="10">
        <f t="shared" si="266"/>
        <v>60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1">
        <f t="shared" si="263"/>
        <v>42366.803240740737</v>
      </c>
      <c r="L2365" s="11">
        <f t="shared" si="264"/>
        <v>42321.803240740737</v>
      </c>
      <c r="M2365" t="b">
        <v>0</v>
      </c>
      <c r="N2365">
        <v>0</v>
      </c>
      <c r="O2365" t="b">
        <v>0</v>
      </c>
      <c r="P2365" s="8" t="s">
        <v>8270</v>
      </c>
      <c r="Q2365" s="13" t="str">
        <f t="shared" si="262"/>
        <v>technology</v>
      </c>
      <c r="R2365" s="13" t="str">
        <f t="shared" si="268"/>
        <v>web</v>
      </c>
      <c r="S2365" s="6" t="str">
        <f t="shared" si="265"/>
        <v>N/A</v>
      </c>
      <c r="T2365" s="10" t="str">
        <f t="shared" si="266"/>
        <v>N/A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1">
        <f t="shared" si="263"/>
        <v>42303.726342592585</v>
      </c>
      <c r="L2366" s="11">
        <f t="shared" si="264"/>
        <v>42248.726342592585</v>
      </c>
      <c r="M2366" t="b">
        <v>0</v>
      </c>
      <c r="N2366">
        <v>0</v>
      </c>
      <c r="O2366" t="b">
        <v>0</v>
      </c>
      <c r="P2366" s="8" t="s">
        <v>8270</v>
      </c>
      <c r="Q2366" s="13" t="str">
        <f t="shared" si="262"/>
        <v>technology</v>
      </c>
      <c r="R2366" s="13" t="str">
        <f t="shared" si="268"/>
        <v>web</v>
      </c>
      <c r="S2366" s="6" t="str">
        <f t="shared" si="265"/>
        <v>N/A</v>
      </c>
      <c r="T2366" s="10" t="str">
        <f t="shared" si="266"/>
        <v>N/A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1">
        <f t="shared" si="263"/>
        <v>42386.749999999993</v>
      </c>
      <c r="L2367" s="11">
        <f t="shared" si="264"/>
        <v>42346.528067129628</v>
      </c>
      <c r="M2367" t="b">
        <v>0</v>
      </c>
      <c r="N2367">
        <v>0</v>
      </c>
      <c r="O2367" t="b">
        <v>0</v>
      </c>
      <c r="P2367" s="8" t="s">
        <v>8270</v>
      </c>
      <c r="Q2367" s="13" t="str">
        <f t="shared" si="262"/>
        <v>technology</v>
      </c>
      <c r="R2367" s="13" t="str">
        <f t="shared" si="268"/>
        <v>web</v>
      </c>
      <c r="S2367" s="6" t="str">
        <f t="shared" si="265"/>
        <v>N/A</v>
      </c>
      <c r="T2367" s="10" t="str">
        <f t="shared" si="266"/>
        <v>N/A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1">
        <f t="shared" si="263"/>
        <v>42298.323298611103</v>
      </c>
      <c r="L2368" s="11">
        <f t="shared" si="264"/>
        <v>42268.323298611103</v>
      </c>
      <c r="M2368" t="b">
        <v>0</v>
      </c>
      <c r="N2368">
        <v>27</v>
      </c>
      <c r="O2368" t="b">
        <v>0</v>
      </c>
      <c r="P2368" s="8" t="s">
        <v>8270</v>
      </c>
      <c r="Q2368" s="13" t="str">
        <f t="shared" si="262"/>
        <v>technology</v>
      </c>
      <c r="R2368" s="13" t="str">
        <f t="shared" si="268"/>
        <v>web</v>
      </c>
      <c r="S2368" s="6">
        <f t="shared" si="265"/>
        <v>9.5057034220532319</v>
      </c>
      <c r="T2368" s="10">
        <f t="shared" si="266"/>
        <v>97.407407407407405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1">
        <f t="shared" si="263"/>
        <v>42485.720092592594</v>
      </c>
      <c r="L2369" s="11">
        <f t="shared" si="264"/>
        <v>42425.761759259258</v>
      </c>
      <c r="M2369" t="b">
        <v>0</v>
      </c>
      <c r="N2369">
        <v>14</v>
      </c>
      <c r="O2369" t="b">
        <v>0</v>
      </c>
      <c r="P2369" s="8" t="s">
        <v>8270</v>
      </c>
      <c r="Q2369" s="13" t="str">
        <f t="shared" si="262"/>
        <v>technology</v>
      </c>
      <c r="R2369" s="13" t="str">
        <f t="shared" si="268"/>
        <v>web</v>
      </c>
      <c r="S2369" s="6">
        <f t="shared" si="265"/>
        <v>74.626865671641795</v>
      </c>
      <c r="T2369" s="10">
        <f t="shared" si="266"/>
        <v>47.857142857142854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1">
        <f t="shared" si="263"/>
        <v>42108.471817129626</v>
      </c>
      <c r="L2370" s="11">
        <f t="shared" si="264"/>
        <v>42063.513483796291</v>
      </c>
      <c r="M2370" t="b">
        <v>0</v>
      </c>
      <c r="N2370">
        <v>2</v>
      </c>
      <c r="O2370" t="b">
        <v>0</v>
      </c>
      <c r="P2370" s="8" t="s">
        <v>8270</v>
      </c>
      <c r="Q2370" s="13" t="str">
        <f t="shared" si="262"/>
        <v>technology</v>
      </c>
      <c r="R2370" s="13" t="str">
        <f t="shared" si="268"/>
        <v>web</v>
      </c>
      <c r="S2370" s="6">
        <f t="shared" si="265"/>
        <v>400</v>
      </c>
      <c r="T2370" s="10">
        <f t="shared" si="266"/>
        <v>50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1">
        <f t="shared" si="263"/>
        <v>42410.60429398148</v>
      </c>
      <c r="L2371" s="11">
        <f t="shared" si="264"/>
        <v>42380.60429398148</v>
      </c>
      <c r="M2371" t="b">
        <v>0</v>
      </c>
      <c r="N2371">
        <v>0</v>
      </c>
      <c r="O2371" t="b">
        <v>0</v>
      </c>
      <c r="P2371" s="8" t="s">
        <v>8270</v>
      </c>
      <c r="Q2371" s="13" t="str">
        <f t="shared" ref="Q2371:Q2434" si="269">LEFT(P2371, SEARCH("/", P2371)-1)</f>
        <v>technology</v>
      </c>
      <c r="R2371" s="13" t="str">
        <f t="shared" si="268"/>
        <v>web</v>
      </c>
      <c r="S2371" s="6" t="str">
        <f t="shared" si="265"/>
        <v>N/A</v>
      </c>
      <c r="T2371" s="10" t="str">
        <f t="shared" si="266"/>
        <v>N/A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1">
        <f t="shared" si="263"/>
        <v>41990.980798611105</v>
      </c>
      <c r="L2372" s="11">
        <f t="shared" si="264"/>
        <v>41960.980798611105</v>
      </c>
      <c r="M2372" t="b">
        <v>0</v>
      </c>
      <c r="N2372">
        <v>4</v>
      </c>
      <c r="O2372" t="b">
        <v>0</v>
      </c>
      <c r="P2372" s="8" t="s">
        <v>8270</v>
      </c>
      <c r="Q2372" s="13" t="str">
        <f t="shared" si="269"/>
        <v>technology</v>
      </c>
      <c r="R2372" s="13" t="str">
        <f t="shared" si="268"/>
        <v>web</v>
      </c>
      <c r="S2372" s="6">
        <f t="shared" si="265"/>
        <v>304.8780487804878</v>
      </c>
      <c r="T2372" s="10">
        <f t="shared" si="266"/>
        <v>20.5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1">
        <f t="shared" si="263"/>
        <v>42180.569398148145</v>
      </c>
      <c r="L2373" s="11">
        <f t="shared" si="264"/>
        <v>42150.569398148145</v>
      </c>
      <c r="M2373" t="b">
        <v>0</v>
      </c>
      <c r="N2373">
        <v>0</v>
      </c>
      <c r="O2373" t="b">
        <v>0</v>
      </c>
      <c r="P2373" s="8" t="s">
        <v>8270</v>
      </c>
      <c r="Q2373" s="13" t="str">
        <f t="shared" si="269"/>
        <v>technology</v>
      </c>
      <c r="R2373" s="13" t="str">
        <f t="shared" si="268"/>
        <v>web</v>
      </c>
      <c r="S2373" s="6" t="str">
        <f t="shared" si="265"/>
        <v>N/A</v>
      </c>
      <c r="T2373" s="10" t="str">
        <f t="shared" si="266"/>
        <v>N/A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1">
        <f t="shared" si="263"/>
        <v>42117.860775462956</v>
      </c>
      <c r="L2374" s="11">
        <f t="shared" si="264"/>
        <v>42087.860775462956</v>
      </c>
      <c r="M2374" t="b">
        <v>0</v>
      </c>
      <c r="N2374">
        <v>6</v>
      </c>
      <c r="O2374" t="b">
        <v>0</v>
      </c>
      <c r="P2374" s="8" t="s">
        <v>8270</v>
      </c>
      <c r="Q2374" s="13" t="str">
        <f t="shared" si="269"/>
        <v>technology</v>
      </c>
      <c r="R2374" s="13" t="str">
        <f t="shared" si="268"/>
        <v>web</v>
      </c>
      <c r="S2374" s="6">
        <f t="shared" si="265"/>
        <v>30.555555555555557</v>
      </c>
      <c r="T2374" s="10">
        <f t="shared" si="266"/>
        <v>30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1">
        <f t="shared" si="263"/>
        <v>42245.453981481478</v>
      </c>
      <c r="L2375" s="11">
        <f t="shared" si="264"/>
        <v>42215.453981481478</v>
      </c>
      <c r="M2375" t="b">
        <v>0</v>
      </c>
      <c r="N2375">
        <v>1</v>
      </c>
      <c r="O2375" t="b">
        <v>0</v>
      </c>
      <c r="P2375" s="8" t="s">
        <v>8270</v>
      </c>
      <c r="Q2375" s="13" t="str">
        <f t="shared" si="269"/>
        <v>technology</v>
      </c>
      <c r="R2375" s="13" t="str">
        <f t="shared" si="268"/>
        <v>web</v>
      </c>
      <c r="S2375" s="6">
        <f t="shared" si="265"/>
        <v>17000</v>
      </c>
      <c r="T2375" s="10">
        <f t="shared" si="266"/>
        <v>50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1">
        <f t="shared" si="263"/>
        <v>42047.634953703702</v>
      </c>
      <c r="L2376" s="11">
        <f t="shared" si="264"/>
        <v>42017.634953703702</v>
      </c>
      <c r="M2376" t="b">
        <v>0</v>
      </c>
      <c r="N2376">
        <v>1</v>
      </c>
      <c r="O2376" t="b">
        <v>0</v>
      </c>
      <c r="P2376" s="8" t="s">
        <v>8270</v>
      </c>
      <c r="Q2376" s="13" t="str">
        <f t="shared" si="269"/>
        <v>technology</v>
      </c>
      <c r="R2376" s="13" t="str">
        <f t="shared" si="268"/>
        <v>web</v>
      </c>
      <c r="S2376" s="6">
        <f t="shared" si="265"/>
        <v>2200</v>
      </c>
      <c r="T2376" s="10">
        <f t="shared" si="266"/>
        <v>10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1">
        <f t="shared" si="263"/>
        <v>42622.627743055556</v>
      </c>
      <c r="L2377" s="11">
        <f t="shared" si="264"/>
        <v>42592.627743055556</v>
      </c>
      <c r="M2377" t="b">
        <v>0</v>
      </c>
      <c r="N2377">
        <v>0</v>
      </c>
      <c r="O2377" t="b">
        <v>0</v>
      </c>
      <c r="P2377" s="8" t="s">
        <v>8270</v>
      </c>
      <c r="Q2377" s="13" t="str">
        <f t="shared" si="269"/>
        <v>technology</v>
      </c>
      <c r="R2377" s="13" t="str">
        <f t="shared" si="268"/>
        <v>web</v>
      </c>
      <c r="S2377" s="6" t="str">
        <f t="shared" si="265"/>
        <v>N/A</v>
      </c>
      <c r="T2377" s="10" t="str">
        <f t="shared" si="266"/>
        <v>N/A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1">
        <f t="shared" ref="K2378:K2441" si="270">(I2378/86400)+25569+(-5/24)</f>
        <v>42348.717199074068</v>
      </c>
      <c r="L2378" s="11">
        <f t="shared" ref="L2378:L2441" si="271">(J2378/86400)+25569+(-5/24)</f>
        <v>42318.717199074068</v>
      </c>
      <c r="M2378" t="b">
        <v>0</v>
      </c>
      <c r="N2378">
        <v>4</v>
      </c>
      <c r="O2378" t="b">
        <v>0</v>
      </c>
      <c r="P2378" s="8" t="s">
        <v>8270</v>
      </c>
      <c r="Q2378" s="13" t="str">
        <f t="shared" si="269"/>
        <v>technology</v>
      </c>
      <c r="R2378" s="13" t="str">
        <f t="shared" si="268"/>
        <v>web</v>
      </c>
      <c r="S2378" s="6">
        <f t="shared" ref="S2378:S2441" si="272">IFERROR(D2378/E2378,"N/A")</f>
        <v>9.1931480403272765</v>
      </c>
      <c r="T2378" s="10">
        <f t="shared" ref="T2378:T2441" si="273">IFERROR(E2378/N2378,"N/A")</f>
        <v>81.582499999999996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1">
        <f t="shared" si="270"/>
        <v>42699.703506944446</v>
      </c>
      <c r="L2379" s="11">
        <f t="shared" si="271"/>
        <v>42669.661840277775</v>
      </c>
      <c r="M2379" t="b">
        <v>0</v>
      </c>
      <c r="N2379">
        <v>0</v>
      </c>
      <c r="O2379" t="b">
        <v>0</v>
      </c>
      <c r="P2379" s="8" t="s">
        <v>8270</v>
      </c>
      <c r="Q2379" s="13" t="str">
        <f t="shared" si="269"/>
        <v>technology</v>
      </c>
      <c r="R2379" s="13" t="str">
        <f t="shared" si="268"/>
        <v>web</v>
      </c>
      <c r="S2379" s="6" t="str">
        <f t="shared" si="272"/>
        <v>N/A</v>
      </c>
      <c r="T2379" s="10" t="str">
        <f t="shared" si="273"/>
        <v>N/A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1">
        <f t="shared" si="270"/>
        <v>42241.804745370369</v>
      </c>
      <c r="L2380" s="11">
        <f t="shared" si="271"/>
        <v>42212.804745370369</v>
      </c>
      <c r="M2380" t="b">
        <v>0</v>
      </c>
      <c r="N2380">
        <v>0</v>
      </c>
      <c r="O2380" t="b">
        <v>0</v>
      </c>
      <c r="P2380" s="8" t="s">
        <v>8270</v>
      </c>
      <c r="Q2380" s="13" t="str">
        <f t="shared" si="269"/>
        <v>technology</v>
      </c>
      <c r="R2380" s="13" t="str">
        <f t="shared" si="268"/>
        <v>web</v>
      </c>
      <c r="S2380" s="6" t="str">
        <f t="shared" si="272"/>
        <v>N/A</v>
      </c>
      <c r="T2380" s="10" t="str">
        <f t="shared" si="273"/>
        <v>N/A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1">
        <f t="shared" si="270"/>
        <v>42281.808055555557</v>
      </c>
      <c r="L2381" s="11">
        <f t="shared" si="271"/>
        <v>42236.808055555557</v>
      </c>
      <c r="M2381" t="b">
        <v>0</v>
      </c>
      <c r="N2381">
        <v>0</v>
      </c>
      <c r="O2381" t="b">
        <v>0</v>
      </c>
      <c r="P2381" s="8" t="s">
        <v>8270</v>
      </c>
      <c r="Q2381" s="13" t="str">
        <f t="shared" si="269"/>
        <v>technology</v>
      </c>
      <c r="R2381" s="13" t="str">
        <f t="shared" si="268"/>
        <v>web</v>
      </c>
      <c r="S2381" s="6" t="str">
        <f t="shared" si="272"/>
        <v>N/A</v>
      </c>
      <c r="T2381" s="10" t="str">
        <f t="shared" si="273"/>
        <v>N/A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1">
        <f t="shared" si="270"/>
        <v>42278.584976851846</v>
      </c>
      <c r="L2382" s="11">
        <f t="shared" si="271"/>
        <v>42248.584976851846</v>
      </c>
      <c r="M2382" t="b">
        <v>0</v>
      </c>
      <c r="N2382">
        <v>3</v>
      </c>
      <c r="O2382" t="b">
        <v>0</v>
      </c>
      <c r="P2382" s="8" t="s">
        <v>8270</v>
      </c>
      <c r="Q2382" s="13" t="str">
        <f t="shared" si="269"/>
        <v>technology</v>
      </c>
      <c r="R2382" s="13" t="str">
        <f t="shared" si="268"/>
        <v>web</v>
      </c>
      <c r="S2382" s="6">
        <f t="shared" si="272"/>
        <v>272.72727272727275</v>
      </c>
      <c r="T2382" s="10">
        <f t="shared" si="273"/>
        <v>18.333333333333332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1">
        <f t="shared" si="270"/>
        <v>42104.727407407401</v>
      </c>
      <c r="L2383" s="11">
        <f t="shared" si="271"/>
        <v>42074.727407407401</v>
      </c>
      <c r="M2383" t="b">
        <v>0</v>
      </c>
      <c r="N2383">
        <v>7</v>
      </c>
      <c r="O2383" t="b">
        <v>0</v>
      </c>
      <c r="P2383" s="8" t="s">
        <v>8270</v>
      </c>
      <c r="Q2383" s="13" t="str">
        <f t="shared" si="269"/>
        <v>technology</v>
      </c>
      <c r="R2383" s="13" t="str">
        <f t="shared" si="268"/>
        <v>web</v>
      </c>
      <c r="S2383" s="6">
        <f t="shared" si="272"/>
        <v>54.964990451941439</v>
      </c>
      <c r="T2383" s="10">
        <f t="shared" si="273"/>
        <v>224.42857142857142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1">
        <f t="shared" si="270"/>
        <v>42219.979201388887</v>
      </c>
      <c r="L2384" s="11">
        <f t="shared" si="271"/>
        <v>42194.979201388887</v>
      </c>
      <c r="M2384" t="b">
        <v>0</v>
      </c>
      <c r="N2384">
        <v>2</v>
      </c>
      <c r="O2384" t="b">
        <v>0</v>
      </c>
      <c r="P2384" s="8" t="s">
        <v>8270</v>
      </c>
      <c r="Q2384" s="13" t="str">
        <f t="shared" si="269"/>
        <v>technology</v>
      </c>
      <c r="R2384" s="13" t="str">
        <f t="shared" si="268"/>
        <v>web</v>
      </c>
      <c r="S2384" s="6">
        <f t="shared" si="272"/>
        <v>40</v>
      </c>
      <c r="T2384" s="10">
        <f t="shared" si="273"/>
        <v>37.5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1">
        <f t="shared" si="270"/>
        <v>42056.848460648143</v>
      </c>
      <c r="L2385" s="11">
        <f t="shared" si="271"/>
        <v>42026.848460648143</v>
      </c>
      <c r="M2385" t="b">
        <v>0</v>
      </c>
      <c r="N2385">
        <v>3</v>
      </c>
      <c r="O2385" t="b">
        <v>0</v>
      </c>
      <c r="P2385" s="8" t="s">
        <v>8270</v>
      </c>
      <c r="Q2385" s="13" t="str">
        <f t="shared" si="269"/>
        <v>technology</v>
      </c>
      <c r="R2385" s="13" t="str">
        <f t="shared" si="268"/>
        <v>web</v>
      </c>
      <c r="S2385" s="6">
        <f t="shared" si="272"/>
        <v>22.988505747126435</v>
      </c>
      <c r="T2385" s="10">
        <f t="shared" si="273"/>
        <v>145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1">
        <f t="shared" si="270"/>
        <v>41956.900960648149</v>
      </c>
      <c r="L2386" s="11">
        <f t="shared" si="271"/>
        <v>41926.859293981477</v>
      </c>
      <c r="M2386" t="b">
        <v>0</v>
      </c>
      <c r="N2386">
        <v>8</v>
      </c>
      <c r="O2386" t="b">
        <v>0</v>
      </c>
      <c r="P2386" s="8" t="s">
        <v>8270</v>
      </c>
      <c r="Q2386" s="13" t="str">
        <f t="shared" si="269"/>
        <v>technology</v>
      </c>
      <c r="R2386" s="13" t="str">
        <f t="shared" si="268"/>
        <v>web</v>
      </c>
      <c r="S2386" s="6">
        <f t="shared" si="272"/>
        <v>125</v>
      </c>
      <c r="T2386" s="10">
        <f t="shared" si="273"/>
        <v>1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1">
        <f t="shared" si="270"/>
        <v>42221.493425925924</v>
      </c>
      <c r="L2387" s="11">
        <f t="shared" si="271"/>
        <v>42191.493425925924</v>
      </c>
      <c r="M2387" t="b">
        <v>0</v>
      </c>
      <c r="N2387">
        <v>7</v>
      </c>
      <c r="O2387" t="b">
        <v>0</v>
      </c>
      <c r="P2387" s="8" t="s">
        <v>8270</v>
      </c>
      <c r="Q2387" s="13" t="str">
        <f t="shared" si="269"/>
        <v>technology</v>
      </c>
      <c r="R2387" s="13" t="str">
        <f t="shared" si="268"/>
        <v>web</v>
      </c>
      <c r="S2387" s="6">
        <f t="shared" si="272"/>
        <v>82.487309644670049</v>
      </c>
      <c r="T2387" s="10">
        <f t="shared" si="273"/>
        <v>112.57142857142857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1">
        <f t="shared" si="270"/>
        <v>42014.629907407405</v>
      </c>
      <c r="L2388" s="11">
        <f t="shared" si="271"/>
        <v>41954.629907407405</v>
      </c>
      <c r="M2388" t="b">
        <v>0</v>
      </c>
      <c r="N2388">
        <v>0</v>
      </c>
      <c r="O2388" t="b">
        <v>0</v>
      </c>
      <c r="P2388" s="8" t="s">
        <v>8270</v>
      </c>
      <c r="Q2388" s="13" t="str">
        <f t="shared" si="269"/>
        <v>technology</v>
      </c>
      <c r="R2388" s="13" t="str">
        <f t="shared" si="268"/>
        <v>web</v>
      </c>
      <c r="S2388" s="6" t="str">
        <f t="shared" si="272"/>
        <v>N/A</v>
      </c>
      <c r="T2388" s="10" t="str">
        <f t="shared" si="273"/>
        <v>N/A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1">
        <f t="shared" si="270"/>
        <v>42573.418287037035</v>
      </c>
      <c r="L2389" s="11">
        <f t="shared" si="271"/>
        <v>42528.418287037035</v>
      </c>
      <c r="M2389" t="b">
        <v>0</v>
      </c>
      <c r="N2389">
        <v>3</v>
      </c>
      <c r="O2389" t="b">
        <v>0</v>
      </c>
      <c r="P2389" s="8" t="s">
        <v>8270</v>
      </c>
      <c r="Q2389" s="13" t="str">
        <f t="shared" si="269"/>
        <v>technology</v>
      </c>
      <c r="R2389" s="13" t="str">
        <f t="shared" si="268"/>
        <v>web</v>
      </c>
      <c r="S2389" s="6">
        <f t="shared" si="272"/>
        <v>146.19883040935673</v>
      </c>
      <c r="T2389" s="10">
        <f t="shared" si="273"/>
        <v>342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1">
        <f t="shared" si="270"/>
        <v>42019.603472222218</v>
      </c>
      <c r="L2390" s="11">
        <f t="shared" si="271"/>
        <v>41989.645358796297</v>
      </c>
      <c r="M2390" t="b">
        <v>0</v>
      </c>
      <c r="N2390">
        <v>8</v>
      </c>
      <c r="O2390" t="b">
        <v>0</v>
      </c>
      <c r="P2390" s="8" t="s">
        <v>8270</v>
      </c>
      <c r="Q2390" s="13" t="str">
        <f t="shared" si="269"/>
        <v>technology</v>
      </c>
      <c r="R2390" s="13" t="str">
        <f t="shared" si="268"/>
        <v>web</v>
      </c>
      <c r="S2390" s="6">
        <f t="shared" si="272"/>
        <v>79.91360691144709</v>
      </c>
      <c r="T2390" s="10">
        <f t="shared" si="273"/>
        <v>57.875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1">
        <f t="shared" si="270"/>
        <v>42210.707638888889</v>
      </c>
      <c r="L2391" s="11">
        <f t="shared" si="271"/>
        <v>42179.445046296292</v>
      </c>
      <c r="M2391" t="b">
        <v>0</v>
      </c>
      <c r="N2391">
        <v>1</v>
      </c>
      <c r="O2391" t="b">
        <v>0</v>
      </c>
      <c r="P2391" s="8" t="s">
        <v>8270</v>
      </c>
      <c r="Q2391" s="13" t="str">
        <f t="shared" si="269"/>
        <v>technology</v>
      </c>
      <c r="R2391" s="13" t="str">
        <f t="shared" si="268"/>
        <v>web</v>
      </c>
      <c r="S2391" s="6">
        <f t="shared" si="272"/>
        <v>533.33333333333337</v>
      </c>
      <c r="T2391" s="10">
        <f t="shared" si="273"/>
        <v>30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1">
        <f t="shared" si="270"/>
        <v>42008.053981481477</v>
      </c>
      <c r="L2392" s="11">
        <f t="shared" si="271"/>
        <v>41968.053981481477</v>
      </c>
      <c r="M2392" t="b">
        <v>0</v>
      </c>
      <c r="N2392">
        <v>0</v>
      </c>
      <c r="O2392" t="b">
        <v>0</v>
      </c>
      <c r="P2392" s="8" t="s">
        <v>8270</v>
      </c>
      <c r="Q2392" s="13" t="str">
        <f t="shared" si="269"/>
        <v>technology</v>
      </c>
      <c r="R2392" s="13" t="str">
        <f t="shared" si="268"/>
        <v>web</v>
      </c>
      <c r="S2392" s="6" t="str">
        <f t="shared" si="272"/>
        <v>N/A</v>
      </c>
      <c r="T2392" s="10" t="str">
        <f t="shared" si="273"/>
        <v>N/A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1">
        <f t="shared" si="270"/>
        <v>42094.544490740744</v>
      </c>
      <c r="L2393" s="11">
        <f t="shared" si="271"/>
        <v>42064.586157407401</v>
      </c>
      <c r="M2393" t="b">
        <v>0</v>
      </c>
      <c r="N2393">
        <v>1</v>
      </c>
      <c r="O2393" t="b">
        <v>0</v>
      </c>
      <c r="P2393" s="8" t="s">
        <v>8270</v>
      </c>
      <c r="Q2393" s="13" t="str">
        <f t="shared" si="269"/>
        <v>technology</v>
      </c>
      <c r="R2393" s="13" t="str">
        <f t="shared" si="268"/>
        <v>web</v>
      </c>
      <c r="S2393" s="6">
        <f t="shared" si="272"/>
        <v>800</v>
      </c>
      <c r="T2393" s="10">
        <f t="shared" si="273"/>
        <v>25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1">
        <f t="shared" si="270"/>
        <v>42305.912303240737</v>
      </c>
      <c r="L2394" s="11">
        <f t="shared" si="271"/>
        <v>42275.912303240737</v>
      </c>
      <c r="M2394" t="b">
        <v>0</v>
      </c>
      <c r="N2394">
        <v>0</v>
      </c>
      <c r="O2394" t="b">
        <v>0</v>
      </c>
      <c r="P2394" s="8" t="s">
        <v>8270</v>
      </c>
      <c r="Q2394" s="13" t="str">
        <f t="shared" si="269"/>
        <v>technology</v>
      </c>
      <c r="R2394" s="13" t="str">
        <f t="shared" si="268"/>
        <v>web</v>
      </c>
      <c r="S2394" s="6" t="str">
        <f t="shared" si="272"/>
        <v>N/A</v>
      </c>
      <c r="T2394" s="10" t="str">
        <f t="shared" si="273"/>
        <v>N/A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1">
        <f t="shared" si="270"/>
        <v>42224.440011574072</v>
      </c>
      <c r="L2395" s="11">
        <f t="shared" si="271"/>
        <v>42194.440011574072</v>
      </c>
      <c r="M2395" t="b">
        <v>0</v>
      </c>
      <c r="N2395">
        <v>1</v>
      </c>
      <c r="O2395" t="b">
        <v>0</v>
      </c>
      <c r="P2395" s="8" t="s">
        <v>8270</v>
      </c>
      <c r="Q2395" s="13" t="str">
        <f t="shared" si="269"/>
        <v>technology</v>
      </c>
      <c r="R2395" s="13" t="str">
        <f t="shared" si="268"/>
        <v>web</v>
      </c>
      <c r="S2395" s="6">
        <f t="shared" si="272"/>
        <v>2000</v>
      </c>
      <c r="T2395" s="10">
        <f t="shared" si="273"/>
        <v>50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1">
        <f t="shared" si="270"/>
        <v>42061.15385416666</v>
      </c>
      <c r="L2396" s="11">
        <f t="shared" si="271"/>
        <v>42031.15385416666</v>
      </c>
      <c r="M2396" t="b">
        <v>0</v>
      </c>
      <c r="N2396">
        <v>2</v>
      </c>
      <c r="O2396" t="b">
        <v>0</v>
      </c>
      <c r="P2396" s="8" t="s">
        <v>8270</v>
      </c>
      <c r="Q2396" s="13" t="str">
        <f t="shared" si="269"/>
        <v>technology</v>
      </c>
      <c r="R2396" s="13" t="str">
        <f t="shared" si="268"/>
        <v>web</v>
      </c>
      <c r="S2396" s="6">
        <f t="shared" si="272"/>
        <v>1666.6666666666667</v>
      </c>
      <c r="T2396" s="10">
        <f t="shared" si="273"/>
        <v>1.5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1">
        <f t="shared" si="270"/>
        <v>42745.164583333331</v>
      </c>
      <c r="L2397" s="11">
        <f t="shared" si="271"/>
        <v>42716.913043981483</v>
      </c>
      <c r="M2397" t="b">
        <v>0</v>
      </c>
      <c r="N2397">
        <v>0</v>
      </c>
      <c r="O2397" t="b">
        <v>0</v>
      </c>
      <c r="P2397" s="8" t="s">
        <v>8270</v>
      </c>
      <c r="Q2397" s="13" t="str">
        <f t="shared" si="269"/>
        <v>technology</v>
      </c>
      <c r="R2397" s="13" t="str">
        <f t="shared" si="268"/>
        <v>web</v>
      </c>
      <c r="S2397" s="6" t="str">
        <f t="shared" si="272"/>
        <v>N/A</v>
      </c>
      <c r="T2397" s="10" t="str">
        <f t="shared" si="273"/>
        <v>N/A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1">
        <f t="shared" si="270"/>
        <v>42292.640717592592</v>
      </c>
      <c r="L2398" s="11">
        <f t="shared" si="271"/>
        <v>42262.640717592592</v>
      </c>
      <c r="M2398" t="b">
        <v>0</v>
      </c>
      <c r="N2398">
        <v>1</v>
      </c>
      <c r="O2398" t="b">
        <v>0</v>
      </c>
      <c r="P2398" s="8" t="s">
        <v>8270</v>
      </c>
      <c r="Q2398" s="13" t="str">
        <f t="shared" si="269"/>
        <v>technology</v>
      </c>
      <c r="R2398" s="13" t="str">
        <f t="shared" si="268"/>
        <v>web</v>
      </c>
      <c r="S2398" s="6">
        <f t="shared" si="272"/>
        <v>500</v>
      </c>
      <c r="T2398" s="10">
        <f t="shared" si="273"/>
        <v>10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1">
        <f t="shared" si="270"/>
        <v>42006.676574074074</v>
      </c>
      <c r="L2399" s="11">
        <f t="shared" si="271"/>
        <v>41976.676574074074</v>
      </c>
      <c r="M2399" t="b">
        <v>0</v>
      </c>
      <c r="N2399">
        <v>0</v>
      </c>
      <c r="O2399" t="b">
        <v>0</v>
      </c>
      <c r="P2399" s="8" t="s">
        <v>8270</v>
      </c>
      <c r="Q2399" s="13" t="str">
        <f t="shared" si="269"/>
        <v>technology</v>
      </c>
      <c r="R2399" s="13" t="str">
        <f t="shared" si="268"/>
        <v>web</v>
      </c>
      <c r="S2399" s="6" t="str">
        <f t="shared" si="272"/>
        <v>N/A</v>
      </c>
      <c r="T2399" s="10" t="str">
        <f t="shared" si="273"/>
        <v>N/A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1">
        <f t="shared" si="270"/>
        <v>42187.708148148151</v>
      </c>
      <c r="L2400" s="11">
        <f t="shared" si="271"/>
        <v>42157.708148148151</v>
      </c>
      <c r="M2400" t="b">
        <v>0</v>
      </c>
      <c r="N2400">
        <v>0</v>
      </c>
      <c r="O2400" t="b">
        <v>0</v>
      </c>
      <c r="P2400" s="8" t="s">
        <v>8270</v>
      </c>
      <c r="Q2400" s="13" t="str">
        <f t="shared" si="269"/>
        <v>technology</v>
      </c>
      <c r="R2400" s="13" t="str">
        <f t="shared" si="268"/>
        <v>web</v>
      </c>
      <c r="S2400" s="6" t="str">
        <f t="shared" si="272"/>
        <v>N/A</v>
      </c>
      <c r="T2400" s="10" t="str">
        <f t="shared" si="273"/>
        <v>N/A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1">
        <f t="shared" si="270"/>
        <v>41991.644745370366</v>
      </c>
      <c r="L2401" s="11">
        <f t="shared" si="271"/>
        <v>41956.644745370366</v>
      </c>
      <c r="M2401" t="b">
        <v>0</v>
      </c>
      <c r="N2401">
        <v>0</v>
      </c>
      <c r="O2401" t="b">
        <v>0</v>
      </c>
      <c r="P2401" s="8" t="s">
        <v>8270</v>
      </c>
      <c r="Q2401" s="13" t="str">
        <f t="shared" si="269"/>
        <v>technology</v>
      </c>
      <c r="R2401" s="13" t="str">
        <f t="shared" si="268"/>
        <v>web</v>
      </c>
      <c r="S2401" s="6" t="str">
        <f t="shared" si="272"/>
        <v>N/A</v>
      </c>
      <c r="T2401" s="10" t="str">
        <f t="shared" si="273"/>
        <v>N/A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1">
        <f t="shared" si="270"/>
        <v>42474.059768518513</v>
      </c>
      <c r="L2402" s="11">
        <f t="shared" si="271"/>
        <v>42444.059768518513</v>
      </c>
      <c r="M2402" t="b">
        <v>0</v>
      </c>
      <c r="N2402">
        <v>0</v>
      </c>
      <c r="O2402" t="b">
        <v>0</v>
      </c>
      <c r="P2402" s="8" t="s">
        <v>8270</v>
      </c>
      <c r="Q2402" s="13" t="str">
        <f t="shared" si="269"/>
        <v>technology</v>
      </c>
      <c r="R2402" s="13" t="str">
        <f t="shared" si="268"/>
        <v>web</v>
      </c>
      <c r="S2402" s="6" t="str">
        <f t="shared" si="272"/>
        <v>N/A</v>
      </c>
      <c r="T2402" s="10" t="str">
        <f t="shared" si="273"/>
        <v>N/A</v>
      </c>
    </row>
    <row r="2403" spans="1:20" ht="43.2" x14ac:dyDescent="0.3">
      <c r="A2403">
        <v>1901</v>
      </c>
      <c r="B2403" s="3" t="s">
        <v>1902</v>
      </c>
      <c r="C2403" s="3" t="s">
        <v>6011</v>
      </c>
      <c r="D2403">
        <v>99000</v>
      </c>
      <c r="E2403">
        <v>2670</v>
      </c>
      <c r="F2403" t="s">
        <v>8221</v>
      </c>
      <c r="G2403" t="s">
        <v>8225</v>
      </c>
      <c r="H2403" t="s">
        <v>8247</v>
      </c>
      <c r="I2403">
        <v>1432299600</v>
      </c>
      <c r="J2403">
        <v>1429707729</v>
      </c>
      <c r="K2403" s="11">
        <f t="shared" si="270"/>
        <v>42146.333333333336</v>
      </c>
      <c r="L2403" s="11">
        <f t="shared" si="271"/>
        <v>42116.334826388884</v>
      </c>
      <c r="M2403" t="b">
        <v>0</v>
      </c>
      <c r="N2403">
        <v>25</v>
      </c>
      <c r="O2403" t="b">
        <v>0</v>
      </c>
      <c r="P2403" s="8" t="s">
        <v>8292</v>
      </c>
      <c r="Q2403" s="13" t="str">
        <f t="shared" si="269"/>
        <v>technology</v>
      </c>
      <c r="R2403" s="13" t="str">
        <f>RIGHT(P2403,7)</f>
        <v>gadgets</v>
      </c>
      <c r="S2403" s="6">
        <f t="shared" si="272"/>
        <v>37.078651685393261</v>
      </c>
      <c r="T2403" s="10">
        <f t="shared" si="273"/>
        <v>106.8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1">
        <f t="shared" si="270"/>
        <v>42137.47142361111</v>
      </c>
      <c r="L2404" s="11">
        <f t="shared" si="271"/>
        <v>42107.47142361111</v>
      </c>
      <c r="M2404" t="b">
        <v>0</v>
      </c>
      <c r="N2404">
        <v>1</v>
      </c>
      <c r="O2404" t="b">
        <v>0</v>
      </c>
      <c r="P2404" s="8" t="s">
        <v>8282</v>
      </c>
      <c r="Q2404" s="13" t="str">
        <f t="shared" si="269"/>
        <v>food</v>
      </c>
      <c r="R2404" s="13" t="str">
        <f t="shared" ref="R2404:R2435" si="274">RIGHT(P2404,11)</f>
        <v>food trucks</v>
      </c>
      <c r="S2404" s="6">
        <f t="shared" si="272"/>
        <v>230.76923076923077</v>
      </c>
      <c r="T2404" s="10">
        <f t="shared" si="273"/>
        <v>52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1">
        <f t="shared" si="270"/>
        <v>42459.632615740738</v>
      </c>
      <c r="L2405" s="11">
        <f t="shared" si="271"/>
        <v>42399.67428240741</v>
      </c>
      <c r="M2405" t="b">
        <v>0</v>
      </c>
      <c r="N2405">
        <v>12</v>
      </c>
      <c r="O2405" t="b">
        <v>0</v>
      </c>
      <c r="P2405" s="8" t="s">
        <v>8282</v>
      </c>
      <c r="Q2405" s="13" t="str">
        <f t="shared" si="269"/>
        <v>food</v>
      </c>
      <c r="R2405" s="13" t="str">
        <f t="shared" si="274"/>
        <v>food trucks</v>
      </c>
      <c r="S2405" s="6">
        <f t="shared" si="272"/>
        <v>5.9405940594059405</v>
      </c>
      <c r="T2405" s="10">
        <f t="shared" si="273"/>
        <v>16.833333333333332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1">
        <f t="shared" si="270"/>
        <v>42371.831099537034</v>
      </c>
      <c r="L2406" s="11">
        <f t="shared" si="271"/>
        <v>42341.831099537034</v>
      </c>
      <c r="M2406" t="b">
        <v>0</v>
      </c>
      <c r="N2406">
        <v>0</v>
      </c>
      <c r="O2406" t="b">
        <v>0</v>
      </c>
      <c r="P2406" s="8" t="s">
        <v>8282</v>
      </c>
      <c r="Q2406" s="13" t="str">
        <f t="shared" si="269"/>
        <v>food</v>
      </c>
      <c r="R2406" s="13" t="str">
        <f t="shared" si="274"/>
        <v>food trucks</v>
      </c>
      <c r="S2406" s="6" t="str">
        <f t="shared" si="272"/>
        <v>N/A</v>
      </c>
      <c r="T2406" s="10" t="str">
        <f t="shared" si="273"/>
        <v>N/A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1">
        <f t="shared" si="270"/>
        <v>42616.377025462956</v>
      </c>
      <c r="L2407" s="11">
        <f t="shared" si="271"/>
        <v>42595.377025462956</v>
      </c>
      <c r="M2407" t="b">
        <v>0</v>
      </c>
      <c r="N2407">
        <v>20</v>
      </c>
      <c r="O2407" t="b">
        <v>0</v>
      </c>
      <c r="P2407" s="8" t="s">
        <v>8282</v>
      </c>
      <c r="Q2407" s="13" t="str">
        <f t="shared" si="269"/>
        <v>food</v>
      </c>
      <c r="R2407" s="13" t="str">
        <f t="shared" si="274"/>
        <v>food trucks</v>
      </c>
      <c r="S2407" s="6">
        <f t="shared" si="272"/>
        <v>4.4404973357015987</v>
      </c>
      <c r="T2407" s="10">
        <f t="shared" si="273"/>
        <v>56.3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1">
        <f t="shared" si="270"/>
        <v>42022.902662037035</v>
      </c>
      <c r="L2408" s="11">
        <f t="shared" si="271"/>
        <v>41982.902662037035</v>
      </c>
      <c r="M2408" t="b">
        <v>0</v>
      </c>
      <c r="N2408">
        <v>16</v>
      </c>
      <c r="O2408" t="b">
        <v>0</v>
      </c>
      <c r="P2408" s="8" t="s">
        <v>8282</v>
      </c>
      <c r="Q2408" s="13" t="str">
        <f t="shared" si="269"/>
        <v>food</v>
      </c>
      <c r="R2408" s="13" t="str">
        <f t="shared" si="274"/>
        <v>food trucks</v>
      </c>
      <c r="S2408" s="6">
        <f t="shared" si="272"/>
        <v>2.4163568773234201</v>
      </c>
      <c r="T2408" s="10">
        <f t="shared" si="273"/>
        <v>84.0625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1">
        <f t="shared" si="270"/>
        <v>42105.041666666664</v>
      </c>
      <c r="L2409" s="11">
        <f t="shared" si="271"/>
        <v>42082.367222222216</v>
      </c>
      <c r="M2409" t="b">
        <v>0</v>
      </c>
      <c r="N2409">
        <v>33</v>
      </c>
      <c r="O2409" t="b">
        <v>0</v>
      </c>
      <c r="P2409" s="8" t="s">
        <v>8282</v>
      </c>
      <c r="Q2409" s="13" t="str">
        <f t="shared" si="269"/>
        <v>food</v>
      </c>
      <c r="R2409" s="13" t="str">
        <f t="shared" si="274"/>
        <v>food trucks</v>
      </c>
      <c r="S2409" s="6">
        <f t="shared" si="272"/>
        <v>3.9589706676264171</v>
      </c>
      <c r="T2409" s="10">
        <f t="shared" si="273"/>
        <v>168.39393939393941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1">
        <f t="shared" si="270"/>
        <v>41948.974039351851</v>
      </c>
      <c r="L2410" s="11">
        <f t="shared" si="271"/>
        <v>41918.93237268518</v>
      </c>
      <c r="M2410" t="b">
        <v>0</v>
      </c>
      <c r="N2410">
        <v>2</v>
      </c>
      <c r="O2410" t="b">
        <v>0</v>
      </c>
      <c r="P2410" s="8" t="s">
        <v>8282</v>
      </c>
      <c r="Q2410" s="13" t="str">
        <f t="shared" si="269"/>
        <v>food</v>
      </c>
      <c r="R2410" s="13" t="str">
        <f t="shared" si="274"/>
        <v>food trucks</v>
      </c>
      <c r="S2410" s="6">
        <f t="shared" si="272"/>
        <v>500</v>
      </c>
      <c r="T2410" s="10">
        <f t="shared" si="273"/>
        <v>15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1">
        <f t="shared" si="270"/>
        <v>42234.667534722219</v>
      </c>
      <c r="L2411" s="11">
        <f t="shared" si="271"/>
        <v>42204.667534722219</v>
      </c>
      <c r="M2411" t="b">
        <v>0</v>
      </c>
      <c r="N2411">
        <v>6</v>
      </c>
      <c r="O2411" t="b">
        <v>0</v>
      </c>
      <c r="P2411" s="8" t="s">
        <v>8282</v>
      </c>
      <c r="Q2411" s="13" t="str">
        <f t="shared" si="269"/>
        <v>food</v>
      </c>
      <c r="R2411" s="13" t="str">
        <f t="shared" si="274"/>
        <v>food trucks</v>
      </c>
      <c r="S2411" s="6">
        <f t="shared" si="272"/>
        <v>54.347826086956523</v>
      </c>
      <c r="T2411" s="10">
        <f t="shared" si="273"/>
        <v>76.666666666666671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1">
        <f t="shared" si="270"/>
        <v>42254.199942129628</v>
      </c>
      <c r="L2412" s="11">
        <f t="shared" si="271"/>
        <v>42224.199942129628</v>
      </c>
      <c r="M2412" t="b">
        <v>0</v>
      </c>
      <c r="N2412">
        <v>0</v>
      </c>
      <c r="O2412" t="b">
        <v>0</v>
      </c>
      <c r="P2412" s="8" t="s">
        <v>8282</v>
      </c>
      <c r="Q2412" s="13" t="str">
        <f t="shared" si="269"/>
        <v>food</v>
      </c>
      <c r="R2412" s="13" t="str">
        <f t="shared" si="274"/>
        <v>food trucks</v>
      </c>
      <c r="S2412" s="6" t="str">
        <f t="shared" si="272"/>
        <v>N/A</v>
      </c>
      <c r="T2412" s="10" t="str">
        <f t="shared" si="273"/>
        <v>N/A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1">
        <f t="shared" si="270"/>
        <v>42241.524097222216</v>
      </c>
      <c r="L2413" s="11">
        <f t="shared" si="271"/>
        <v>42211.524097222216</v>
      </c>
      <c r="M2413" t="b">
        <v>0</v>
      </c>
      <c r="N2413">
        <v>3</v>
      </c>
      <c r="O2413" t="b">
        <v>0</v>
      </c>
      <c r="P2413" s="8" t="s">
        <v>8282</v>
      </c>
      <c r="Q2413" s="13" t="str">
        <f t="shared" si="269"/>
        <v>food</v>
      </c>
      <c r="R2413" s="13" t="str">
        <f t="shared" si="274"/>
        <v>food trucks</v>
      </c>
      <c r="S2413" s="6">
        <f t="shared" si="272"/>
        <v>165.56291390728478</v>
      </c>
      <c r="T2413" s="10">
        <f t="shared" si="273"/>
        <v>50.333333333333336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1">
        <f t="shared" si="270"/>
        <v>42700.570289351854</v>
      </c>
      <c r="L2414" s="11">
        <f t="shared" si="271"/>
        <v>42655.528622685182</v>
      </c>
      <c r="M2414" t="b">
        <v>0</v>
      </c>
      <c r="N2414">
        <v>0</v>
      </c>
      <c r="O2414" t="b">
        <v>0</v>
      </c>
      <c r="P2414" s="8" t="s">
        <v>8282</v>
      </c>
      <c r="Q2414" s="13" t="str">
        <f t="shared" si="269"/>
        <v>food</v>
      </c>
      <c r="R2414" s="13" t="str">
        <f t="shared" si="274"/>
        <v>food trucks</v>
      </c>
      <c r="S2414" s="6" t="str">
        <f t="shared" si="272"/>
        <v>N/A</v>
      </c>
      <c r="T2414" s="10" t="str">
        <f t="shared" si="273"/>
        <v>N/A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1">
        <f t="shared" si="270"/>
        <v>41790.770833333328</v>
      </c>
      <c r="L2415" s="11">
        <f t="shared" si="271"/>
        <v>41759.901412037034</v>
      </c>
      <c r="M2415" t="b">
        <v>0</v>
      </c>
      <c r="N2415">
        <v>3</v>
      </c>
      <c r="O2415" t="b">
        <v>0</v>
      </c>
      <c r="P2415" s="8" t="s">
        <v>8282</v>
      </c>
      <c r="Q2415" s="13" t="str">
        <f t="shared" si="269"/>
        <v>food</v>
      </c>
      <c r="R2415" s="13" t="str">
        <f t="shared" si="274"/>
        <v>food trucks</v>
      </c>
      <c r="S2415" s="6">
        <f t="shared" si="272"/>
        <v>120</v>
      </c>
      <c r="T2415" s="10">
        <f t="shared" si="273"/>
        <v>8.3333333333333339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1">
        <f t="shared" si="270"/>
        <v>42237.957638888889</v>
      </c>
      <c r="L2416" s="11">
        <f t="shared" si="271"/>
        <v>42198.486805555549</v>
      </c>
      <c r="M2416" t="b">
        <v>0</v>
      </c>
      <c r="N2416">
        <v>13</v>
      </c>
      <c r="O2416" t="b">
        <v>0</v>
      </c>
      <c r="P2416" s="8" t="s">
        <v>8282</v>
      </c>
      <c r="Q2416" s="13" t="str">
        <f t="shared" si="269"/>
        <v>food</v>
      </c>
      <c r="R2416" s="13" t="str">
        <f t="shared" si="274"/>
        <v>food trucks</v>
      </c>
      <c r="S2416" s="6">
        <f t="shared" si="272"/>
        <v>32.608695652173914</v>
      </c>
      <c r="T2416" s="10">
        <f t="shared" si="273"/>
        <v>35.384615384615387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1">
        <f t="shared" si="270"/>
        <v>42566.654467592591</v>
      </c>
      <c r="L2417" s="11">
        <f t="shared" si="271"/>
        <v>42536.654467592591</v>
      </c>
      <c r="M2417" t="b">
        <v>0</v>
      </c>
      <c r="N2417">
        <v>6</v>
      </c>
      <c r="O2417" t="b">
        <v>0</v>
      </c>
      <c r="P2417" s="8" t="s">
        <v>8282</v>
      </c>
      <c r="Q2417" s="13" t="str">
        <f t="shared" si="269"/>
        <v>food</v>
      </c>
      <c r="R2417" s="13" t="str">
        <f t="shared" si="274"/>
        <v>food trucks</v>
      </c>
      <c r="S2417" s="6">
        <f t="shared" si="272"/>
        <v>179.1044776119403</v>
      </c>
      <c r="T2417" s="10">
        <f t="shared" si="273"/>
        <v>55.833333333333336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1">
        <f t="shared" si="270"/>
        <v>42077.416666666664</v>
      </c>
      <c r="L2418" s="11">
        <f t="shared" si="271"/>
        <v>42019.529432870368</v>
      </c>
      <c r="M2418" t="b">
        <v>0</v>
      </c>
      <c r="N2418">
        <v>1</v>
      </c>
      <c r="O2418" t="b">
        <v>0</v>
      </c>
      <c r="P2418" s="8" t="s">
        <v>8282</v>
      </c>
      <c r="Q2418" s="13" t="str">
        <f t="shared" si="269"/>
        <v>food</v>
      </c>
      <c r="R2418" s="13" t="str">
        <f t="shared" si="274"/>
        <v>food trucks</v>
      </c>
      <c r="S2418" s="6">
        <f t="shared" si="272"/>
        <v>4000</v>
      </c>
      <c r="T2418" s="10">
        <f t="shared" si="273"/>
        <v>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1">
        <f t="shared" si="270"/>
        <v>41861.675775462958</v>
      </c>
      <c r="L2419" s="11">
        <f t="shared" si="271"/>
        <v>41831.675775462958</v>
      </c>
      <c r="M2419" t="b">
        <v>0</v>
      </c>
      <c r="N2419">
        <v>0</v>
      </c>
      <c r="O2419" t="b">
        <v>0</v>
      </c>
      <c r="P2419" s="8" t="s">
        <v>8282</v>
      </c>
      <c r="Q2419" s="13" t="str">
        <f t="shared" si="269"/>
        <v>food</v>
      </c>
      <c r="R2419" s="13" t="str">
        <f t="shared" si="274"/>
        <v>food trucks</v>
      </c>
      <c r="S2419" s="6" t="str">
        <f t="shared" si="272"/>
        <v>N/A</v>
      </c>
      <c r="T2419" s="10" t="str">
        <f t="shared" si="273"/>
        <v>N/A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1">
        <f t="shared" si="270"/>
        <v>42087.606990740744</v>
      </c>
      <c r="L2420" s="11">
        <f t="shared" si="271"/>
        <v>42027.648657407401</v>
      </c>
      <c r="M2420" t="b">
        <v>0</v>
      </c>
      <c r="N2420">
        <v>5</v>
      </c>
      <c r="O2420" t="b">
        <v>0</v>
      </c>
      <c r="P2420" s="8" t="s">
        <v>8282</v>
      </c>
      <c r="Q2420" s="13" t="str">
        <f t="shared" si="269"/>
        <v>food</v>
      </c>
      <c r="R2420" s="13" t="str">
        <f t="shared" si="274"/>
        <v>food trucks</v>
      </c>
      <c r="S2420" s="6">
        <f t="shared" si="272"/>
        <v>5000</v>
      </c>
      <c r="T2420" s="10">
        <f t="shared" si="273"/>
        <v>1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1">
        <f t="shared" si="270"/>
        <v>42053.529965277776</v>
      </c>
      <c r="L2421" s="11">
        <f t="shared" si="271"/>
        <v>41993.529965277776</v>
      </c>
      <c r="M2421" t="b">
        <v>0</v>
      </c>
      <c r="N2421">
        <v>0</v>
      </c>
      <c r="O2421" t="b">
        <v>0</v>
      </c>
      <c r="P2421" s="8" t="s">
        <v>8282</v>
      </c>
      <c r="Q2421" s="13" t="str">
        <f t="shared" si="269"/>
        <v>food</v>
      </c>
      <c r="R2421" s="13" t="str">
        <f t="shared" si="274"/>
        <v>food trucks</v>
      </c>
      <c r="S2421" s="6" t="str">
        <f t="shared" si="272"/>
        <v>N/A</v>
      </c>
      <c r="T2421" s="10" t="str">
        <f t="shared" si="273"/>
        <v>N/A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1">
        <f t="shared" si="270"/>
        <v>41952.862210648142</v>
      </c>
      <c r="L2422" s="11">
        <f t="shared" si="271"/>
        <v>41892.820543981477</v>
      </c>
      <c r="M2422" t="b">
        <v>0</v>
      </c>
      <c r="N2422">
        <v>36</v>
      </c>
      <c r="O2422" t="b">
        <v>0</v>
      </c>
      <c r="P2422" s="8" t="s">
        <v>8282</v>
      </c>
      <c r="Q2422" s="13" t="str">
        <f t="shared" si="269"/>
        <v>food</v>
      </c>
      <c r="R2422" s="13" t="str">
        <f t="shared" si="274"/>
        <v>food trucks</v>
      </c>
      <c r="S2422" s="6">
        <f t="shared" si="272"/>
        <v>6.7453018792483004</v>
      </c>
      <c r="T2422" s="10">
        <f t="shared" si="273"/>
        <v>69.472222222222229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1">
        <f t="shared" si="270"/>
        <v>42056.479120370372</v>
      </c>
      <c r="L2423" s="11">
        <f t="shared" si="271"/>
        <v>42026.479120370372</v>
      </c>
      <c r="M2423" t="b">
        <v>0</v>
      </c>
      <c r="N2423">
        <v>1</v>
      </c>
      <c r="O2423" t="b">
        <v>0</v>
      </c>
      <c r="P2423" s="8" t="s">
        <v>8282</v>
      </c>
      <c r="Q2423" s="13" t="str">
        <f t="shared" si="269"/>
        <v>food</v>
      </c>
      <c r="R2423" s="13" t="str">
        <f t="shared" si="274"/>
        <v>food trucks</v>
      </c>
      <c r="S2423" s="6">
        <f t="shared" si="272"/>
        <v>6000</v>
      </c>
      <c r="T2423" s="10">
        <f t="shared" si="273"/>
        <v>1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1">
        <f t="shared" si="270"/>
        <v>42074.474953703706</v>
      </c>
      <c r="L2424" s="11">
        <f t="shared" si="271"/>
        <v>42044.516620370363</v>
      </c>
      <c r="M2424" t="b">
        <v>0</v>
      </c>
      <c r="N2424">
        <v>1</v>
      </c>
      <c r="O2424" t="b">
        <v>0</v>
      </c>
      <c r="P2424" s="8" t="s">
        <v>8282</v>
      </c>
      <c r="Q2424" s="13" t="str">
        <f t="shared" si="269"/>
        <v>food</v>
      </c>
      <c r="R2424" s="13" t="str">
        <f t="shared" si="274"/>
        <v>food trucks</v>
      </c>
      <c r="S2424" s="6">
        <f t="shared" si="272"/>
        <v>500</v>
      </c>
      <c r="T2424" s="10">
        <f t="shared" si="273"/>
        <v>1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1">
        <f t="shared" si="270"/>
        <v>42004.496412037035</v>
      </c>
      <c r="L2425" s="11">
        <f t="shared" si="271"/>
        <v>41974.496412037035</v>
      </c>
      <c r="M2425" t="b">
        <v>0</v>
      </c>
      <c r="N2425">
        <v>1</v>
      </c>
      <c r="O2425" t="b">
        <v>0</v>
      </c>
      <c r="P2425" s="8" t="s">
        <v>8282</v>
      </c>
      <c r="Q2425" s="13" t="str">
        <f t="shared" si="269"/>
        <v>food</v>
      </c>
      <c r="R2425" s="13" t="str">
        <f t="shared" si="274"/>
        <v>food trucks</v>
      </c>
      <c r="S2425" s="6">
        <f t="shared" si="272"/>
        <v>7500</v>
      </c>
      <c r="T2425" s="10">
        <f t="shared" si="273"/>
        <v>8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1">
        <f t="shared" si="270"/>
        <v>41939.684120370366</v>
      </c>
      <c r="L2426" s="11">
        <f t="shared" si="271"/>
        <v>41909.684120370366</v>
      </c>
      <c r="M2426" t="b">
        <v>0</v>
      </c>
      <c r="N2426">
        <v>9</v>
      </c>
      <c r="O2426" t="b">
        <v>0</v>
      </c>
      <c r="P2426" s="8" t="s">
        <v>8282</v>
      </c>
      <c r="Q2426" s="13" t="str">
        <f t="shared" si="269"/>
        <v>food</v>
      </c>
      <c r="R2426" s="13" t="str">
        <f t="shared" si="274"/>
        <v>food trucks</v>
      </c>
      <c r="S2426" s="6">
        <f t="shared" si="272"/>
        <v>80.645161290322577</v>
      </c>
      <c r="T2426" s="10">
        <f t="shared" si="273"/>
        <v>34.444444444444443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1">
        <f t="shared" si="270"/>
        <v>42517.711111111108</v>
      </c>
      <c r="L2427" s="11">
        <f t="shared" si="271"/>
        <v>42502.705428240741</v>
      </c>
      <c r="M2427" t="b">
        <v>0</v>
      </c>
      <c r="N2427">
        <v>1</v>
      </c>
      <c r="O2427" t="b">
        <v>0</v>
      </c>
      <c r="P2427" s="8" t="s">
        <v>8282</v>
      </c>
      <c r="Q2427" s="13" t="str">
        <f t="shared" si="269"/>
        <v>food</v>
      </c>
      <c r="R2427" s="13" t="str">
        <f t="shared" si="274"/>
        <v>food trucks</v>
      </c>
      <c r="S2427" s="6">
        <f t="shared" si="272"/>
        <v>3500</v>
      </c>
      <c r="T2427" s="10">
        <f t="shared" si="273"/>
        <v>1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1">
        <f t="shared" si="270"/>
        <v>42223.961712962962</v>
      </c>
      <c r="L2428" s="11">
        <f t="shared" si="271"/>
        <v>42163.961712962962</v>
      </c>
      <c r="M2428" t="b">
        <v>0</v>
      </c>
      <c r="N2428">
        <v>0</v>
      </c>
      <c r="O2428" t="b">
        <v>0</v>
      </c>
      <c r="P2428" s="8" t="s">
        <v>8282</v>
      </c>
      <c r="Q2428" s="13" t="str">
        <f t="shared" si="269"/>
        <v>food</v>
      </c>
      <c r="R2428" s="13" t="str">
        <f t="shared" si="274"/>
        <v>food trucks</v>
      </c>
      <c r="S2428" s="6" t="str">
        <f t="shared" si="272"/>
        <v>N/A</v>
      </c>
      <c r="T2428" s="10" t="str">
        <f t="shared" si="273"/>
        <v>N/A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1">
        <f t="shared" si="270"/>
        <v>42452.068668981483</v>
      </c>
      <c r="L2429" s="11">
        <f t="shared" si="271"/>
        <v>42412.110335648147</v>
      </c>
      <c r="M2429" t="b">
        <v>0</v>
      </c>
      <c r="N2429">
        <v>1</v>
      </c>
      <c r="O2429" t="b">
        <v>0</v>
      </c>
      <c r="P2429" s="8" t="s">
        <v>8282</v>
      </c>
      <c r="Q2429" s="13" t="str">
        <f t="shared" si="269"/>
        <v>food</v>
      </c>
      <c r="R2429" s="13" t="str">
        <f t="shared" si="274"/>
        <v>food trucks</v>
      </c>
      <c r="S2429" s="6">
        <f t="shared" si="272"/>
        <v>50000</v>
      </c>
      <c r="T2429" s="10">
        <f t="shared" si="273"/>
        <v>1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1">
        <f t="shared" si="270"/>
        <v>42075.534155092588</v>
      </c>
      <c r="L2430" s="11">
        <f t="shared" si="271"/>
        <v>42045.575821759259</v>
      </c>
      <c r="M2430" t="b">
        <v>0</v>
      </c>
      <c r="N2430">
        <v>1</v>
      </c>
      <c r="O2430" t="b">
        <v>0</v>
      </c>
      <c r="P2430" s="8" t="s">
        <v>8282</v>
      </c>
      <c r="Q2430" s="13" t="str">
        <f t="shared" si="269"/>
        <v>food</v>
      </c>
      <c r="R2430" s="13" t="str">
        <f t="shared" si="274"/>
        <v>food trucks</v>
      </c>
      <c r="S2430" s="6">
        <f t="shared" si="272"/>
        <v>35000</v>
      </c>
      <c r="T2430" s="10">
        <f t="shared" si="273"/>
        <v>1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1">
        <f t="shared" si="270"/>
        <v>42771.488888888889</v>
      </c>
      <c r="L2431" s="11">
        <f t="shared" si="271"/>
        <v>42734.670902777776</v>
      </c>
      <c r="M2431" t="b">
        <v>0</v>
      </c>
      <c r="N2431">
        <v>4</v>
      </c>
      <c r="O2431" t="b">
        <v>0</v>
      </c>
      <c r="P2431" s="8" t="s">
        <v>8282</v>
      </c>
      <c r="Q2431" s="13" t="str">
        <f t="shared" si="269"/>
        <v>food</v>
      </c>
      <c r="R2431" s="13" t="str">
        <f t="shared" si="274"/>
        <v>food trucks</v>
      </c>
      <c r="S2431" s="6">
        <f t="shared" si="272"/>
        <v>69.825436408977552</v>
      </c>
      <c r="T2431" s="10">
        <f t="shared" si="273"/>
        <v>501.25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1">
        <f t="shared" si="270"/>
        <v>42411.922499999993</v>
      </c>
      <c r="L2432" s="11">
        <f t="shared" si="271"/>
        <v>42381.922499999993</v>
      </c>
      <c r="M2432" t="b">
        <v>0</v>
      </c>
      <c r="N2432">
        <v>2</v>
      </c>
      <c r="O2432" t="b">
        <v>0</v>
      </c>
      <c r="P2432" s="8" t="s">
        <v>8282</v>
      </c>
      <c r="Q2432" s="13" t="str">
        <f t="shared" si="269"/>
        <v>food</v>
      </c>
      <c r="R2432" s="13" t="str">
        <f t="shared" si="274"/>
        <v>food trucks</v>
      </c>
      <c r="S2432" s="6">
        <f t="shared" si="272"/>
        <v>142.85714285714286</v>
      </c>
      <c r="T2432" s="10">
        <f t="shared" si="273"/>
        <v>10.5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1">
        <f t="shared" si="270"/>
        <v>42548.891354166662</v>
      </c>
      <c r="L2433" s="11">
        <f t="shared" si="271"/>
        <v>42488.891354166662</v>
      </c>
      <c r="M2433" t="b">
        <v>0</v>
      </c>
      <c r="N2433">
        <v>2</v>
      </c>
      <c r="O2433" t="b">
        <v>0</v>
      </c>
      <c r="P2433" s="8" t="s">
        <v>8282</v>
      </c>
      <c r="Q2433" s="13" t="str">
        <f t="shared" si="269"/>
        <v>food</v>
      </c>
      <c r="R2433" s="13" t="str">
        <f t="shared" si="274"/>
        <v>food trucks</v>
      </c>
      <c r="S2433" s="6">
        <f t="shared" si="272"/>
        <v>50000</v>
      </c>
      <c r="T2433" s="10">
        <f t="shared" si="273"/>
        <v>1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1">
        <f t="shared" si="270"/>
        <v>42071.010381944441</v>
      </c>
      <c r="L2434" s="11">
        <f t="shared" si="271"/>
        <v>42041.010381944441</v>
      </c>
      <c r="M2434" t="b">
        <v>0</v>
      </c>
      <c r="N2434">
        <v>2</v>
      </c>
      <c r="O2434" t="b">
        <v>0</v>
      </c>
      <c r="P2434" s="8" t="s">
        <v>8282</v>
      </c>
      <c r="Q2434" s="13" t="str">
        <f t="shared" si="269"/>
        <v>food</v>
      </c>
      <c r="R2434" s="13" t="str">
        <f t="shared" si="274"/>
        <v>food trucks</v>
      </c>
      <c r="S2434" s="6">
        <f t="shared" si="272"/>
        <v>7000</v>
      </c>
      <c r="T2434" s="10">
        <f t="shared" si="273"/>
        <v>1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1">
        <f t="shared" si="270"/>
        <v>42427.691469907404</v>
      </c>
      <c r="L2435" s="11">
        <f t="shared" si="271"/>
        <v>42397.691469907404</v>
      </c>
      <c r="M2435" t="b">
        <v>0</v>
      </c>
      <c r="N2435">
        <v>0</v>
      </c>
      <c r="O2435" t="b">
        <v>0</v>
      </c>
      <c r="P2435" s="8" t="s">
        <v>8282</v>
      </c>
      <c r="Q2435" s="13" t="str">
        <f t="shared" ref="Q2435:Q2498" si="275">LEFT(P2435, SEARCH("/", P2435)-1)</f>
        <v>food</v>
      </c>
      <c r="R2435" s="13" t="str">
        <f t="shared" si="274"/>
        <v>food trucks</v>
      </c>
      <c r="S2435" s="6" t="str">
        <f t="shared" si="272"/>
        <v>N/A</v>
      </c>
      <c r="T2435" s="10" t="str">
        <f t="shared" si="273"/>
        <v>N/A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1">
        <f t="shared" si="270"/>
        <v>42219.977708333332</v>
      </c>
      <c r="L2436" s="11">
        <f t="shared" si="271"/>
        <v>42179.977708333332</v>
      </c>
      <c r="M2436" t="b">
        <v>0</v>
      </c>
      <c r="N2436">
        <v>2</v>
      </c>
      <c r="O2436" t="b">
        <v>0</v>
      </c>
      <c r="P2436" s="8" t="s">
        <v>8282</v>
      </c>
      <c r="Q2436" s="13" t="str">
        <f t="shared" si="275"/>
        <v>food</v>
      </c>
      <c r="R2436" s="13" t="str">
        <f t="shared" ref="R2436:R2462" si="276">RIGHT(P2436,11)</f>
        <v>food trucks</v>
      </c>
      <c r="S2436" s="6">
        <f t="shared" si="272"/>
        <v>769.23076923076928</v>
      </c>
      <c r="T2436" s="10">
        <f t="shared" si="273"/>
        <v>13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1">
        <f t="shared" si="270"/>
        <v>42282.069282407407</v>
      </c>
      <c r="L2437" s="11">
        <f t="shared" si="271"/>
        <v>42252.069282407407</v>
      </c>
      <c r="M2437" t="b">
        <v>0</v>
      </c>
      <c r="N2437">
        <v>4</v>
      </c>
      <c r="O2437" t="b">
        <v>0</v>
      </c>
      <c r="P2437" s="8" t="s">
        <v>8282</v>
      </c>
      <c r="Q2437" s="13" t="str">
        <f t="shared" si="275"/>
        <v>food</v>
      </c>
      <c r="R2437" s="13" t="str">
        <f t="shared" si="276"/>
        <v>food trucks</v>
      </c>
      <c r="S2437" s="6">
        <f t="shared" si="272"/>
        <v>204.24836601307189</v>
      </c>
      <c r="T2437" s="10">
        <f t="shared" si="273"/>
        <v>306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1">
        <f t="shared" si="270"/>
        <v>42398.407060185178</v>
      </c>
      <c r="L2438" s="11">
        <f t="shared" si="271"/>
        <v>42338.407060185178</v>
      </c>
      <c r="M2438" t="b">
        <v>0</v>
      </c>
      <c r="N2438">
        <v>2</v>
      </c>
      <c r="O2438" t="b">
        <v>0</v>
      </c>
      <c r="P2438" s="8" t="s">
        <v>8282</v>
      </c>
      <c r="Q2438" s="13" t="str">
        <f t="shared" si="275"/>
        <v>food</v>
      </c>
      <c r="R2438" s="13" t="str">
        <f t="shared" si="276"/>
        <v>food trucks</v>
      </c>
      <c r="S2438" s="6">
        <f t="shared" si="272"/>
        <v>2600</v>
      </c>
      <c r="T2438" s="10">
        <f t="shared" si="273"/>
        <v>22.5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1">
        <f t="shared" si="270"/>
        <v>42080.541666666664</v>
      </c>
      <c r="L2439" s="11">
        <f t="shared" si="271"/>
        <v>42031.756805555553</v>
      </c>
      <c r="M2439" t="b">
        <v>0</v>
      </c>
      <c r="N2439">
        <v>0</v>
      </c>
      <c r="O2439" t="b">
        <v>0</v>
      </c>
      <c r="P2439" s="8" t="s">
        <v>8282</v>
      </c>
      <c r="Q2439" s="13" t="str">
        <f t="shared" si="275"/>
        <v>food</v>
      </c>
      <c r="R2439" s="13" t="str">
        <f t="shared" si="276"/>
        <v>food trucks</v>
      </c>
      <c r="S2439" s="6" t="str">
        <f t="shared" si="272"/>
        <v>N/A</v>
      </c>
      <c r="T2439" s="10" t="str">
        <f t="shared" si="273"/>
        <v>N/A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1">
        <f t="shared" si="270"/>
        <v>42345.748402777775</v>
      </c>
      <c r="L2440" s="11">
        <f t="shared" si="271"/>
        <v>42285.706736111104</v>
      </c>
      <c r="M2440" t="b">
        <v>0</v>
      </c>
      <c r="N2440">
        <v>1</v>
      </c>
      <c r="O2440" t="b">
        <v>0</v>
      </c>
      <c r="P2440" s="8" t="s">
        <v>8282</v>
      </c>
      <c r="Q2440" s="13" t="str">
        <f t="shared" si="275"/>
        <v>food</v>
      </c>
      <c r="R2440" s="13" t="str">
        <f t="shared" si="276"/>
        <v>food trucks</v>
      </c>
      <c r="S2440" s="6">
        <f t="shared" si="272"/>
        <v>300</v>
      </c>
      <c r="T2440" s="10">
        <f t="shared" si="273"/>
        <v>50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1">
        <f t="shared" si="270"/>
        <v>42295.610289351847</v>
      </c>
      <c r="L2441" s="11">
        <f t="shared" si="271"/>
        <v>42265.610289351847</v>
      </c>
      <c r="M2441" t="b">
        <v>0</v>
      </c>
      <c r="N2441">
        <v>0</v>
      </c>
      <c r="O2441" t="b">
        <v>0</v>
      </c>
      <c r="P2441" s="8" t="s">
        <v>8282</v>
      </c>
      <c r="Q2441" s="13" t="str">
        <f t="shared" si="275"/>
        <v>food</v>
      </c>
      <c r="R2441" s="13" t="str">
        <f t="shared" si="276"/>
        <v>food trucks</v>
      </c>
      <c r="S2441" s="6" t="str">
        <f t="shared" si="272"/>
        <v>N/A</v>
      </c>
      <c r="T2441" s="10" t="str">
        <f t="shared" si="273"/>
        <v>N/A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1">
        <f t="shared" ref="K2442:K2505" si="277">(I2442/86400)+25569+(-5/24)</f>
        <v>42413.691122685188</v>
      </c>
      <c r="L2442" s="11">
        <f t="shared" ref="L2442:L2505" si="278">(J2442/86400)+25569+(-5/24)</f>
        <v>42383.691122685188</v>
      </c>
      <c r="M2442" t="b">
        <v>0</v>
      </c>
      <c r="N2442">
        <v>2</v>
      </c>
      <c r="O2442" t="b">
        <v>0</v>
      </c>
      <c r="P2442" s="8" t="s">
        <v>8282</v>
      </c>
      <c r="Q2442" s="13" t="str">
        <f t="shared" si="275"/>
        <v>food</v>
      </c>
      <c r="R2442" s="13" t="str">
        <f t="shared" si="276"/>
        <v>food trucks</v>
      </c>
      <c r="S2442" s="6">
        <f t="shared" ref="S2442:S2505" si="279">IFERROR(D2442/E2442,"N/A")</f>
        <v>500</v>
      </c>
      <c r="T2442" s="10">
        <f t="shared" ref="T2442:T2505" si="280">IFERROR(E2442/N2442,"N/A")</f>
        <v>5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1">
        <f t="shared" si="277"/>
        <v>42207.999305555553</v>
      </c>
      <c r="L2443" s="11">
        <f t="shared" si="278"/>
        <v>42186.917291666665</v>
      </c>
      <c r="M2443" t="b">
        <v>0</v>
      </c>
      <c r="N2443">
        <v>109</v>
      </c>
      <c r="O2443" t="b">
        <v>1</v>
      </c>
      <c r="P2443" s="8" t="s">
        <v>8296</v>
      </c>
      <c r="Q2443" s="13" t="str">
        <f t="shared" si="275"/>
        <v>food</v>
      </c>
      <c r="R2443" s="13" t="str">
        <f t="shared" si="276"/>
        <v>small batch</v>
      </c>
      <c r="S2443" s="6">
        <f t="shared" si="279"/>
        <v>0.9269558769002596</v>
      </c>
      <c r="T2443" s="10">
        <f t="shared" si="280"/>
        <v>74.22935779816514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1">
        <f t="shared" si="277"/>
        <v>42082.416990740741</v>
      </c>
      <c r="L2444" s="11">
        <f t="shared" si="278"/>
        <v>42052.458657407406</v>
      </c>
      <c r="M2444" t="b">
        <v>0</v>
      </c>
      <c r="N2444">
        <v>372</v>
      </c>
      <c r="O2444" t="b">
        <v>1</v>
      </c>
      <c r="P2444" s="8" t="s">
        <v>8296</v>
      </c>
      <c r="Q2444" s="13" t="str">
        <f t="shared" si="275"/>
        <v>food</v>
      </c>
      <c r="R2444" s="13" t="str">
        <f t="shared" si="276"/>
        <v>small batch</v>
      </c>
      <c r="S2444" s="6">
        <f t="shared" si="279"/>
        <v>0.79401839475947855</v>
      </c>
      <c r="T2444" s="10">
        <f t="shared" si="280"/>
        <v>81.252688172043008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1">
        <f t="shared" si="277"/>
        <v>41866.416921296295</v>
      </c>
      <c r="L2445" s="11">
        <f t="shared" si="278"/>
        <v>41836.416921296295</v>
      </c>
      <c r="M2445" t="b">
        <v>0</v>
      </c>
      <c r="N2445">
        <v>311</v>
      </c>
      <c r="O2445" t="b">
        <v>1</v>
      </c>
      <c r="P2445" s="8" t="s">
        <v>8296</v>
      </c>
      <c r="Q2445" s="13" t="str">
        <f t="shared" si="275"/>
        <v>food</v>
      </c>
      <c r="R2445" s="13" t="str">
        <f t="shared" si="276"/>
        <v>small batch</v>
      </c>
      <c r="S2445" s="6">
        <f t="shared" si="279"/>
        <v>0.49379070532817454</v>
      </c>
      <c r="T2445" s="10">
        <f t="shared" si="280"/>
        <v>130.23469453376205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1">
        <f t="shared" si="277"/>
        <v>42515.54619212963</v>
      </c>
      <c r="L2446" s="11">
        <f t="shared" si="278"/>
        <v>42485.54619212963</v>
      </c>
      <c r="M2446" t="b">
        <v>0</v>
      </c>
      <c r="N2446">
        <v>61</v>
      </c>
      <c r="O2446" t="b">
        <v>1</v>
      </c>
      <c r="P2446" s="8" t="s">
        <v>8296</v>
      </c>
      <c r="Q2446" s="13" t="str">
        <f t="shared" si="275"/>
        <v>food</v>
      </c>
      <c r="R2446" s="13" t="str">
        <f t="shared" si="276"/>
        <v>small batch</v>
      </c>
      <c r="S2446" s="6">
        <f t="shared" si="279"/>
        <v>0.92081031307550643</v>
      </c>
      <c r="T2446" s="10">
        <f t="shared" si="280"/>
        <v>53.409836065573771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1">
        <f t="shared" si="277"/>
        <v>42272.981724537036</v>
      </c>
      <c r="L2447" s="11">
        <f t="shared" si="278"/>
        <v>42242.981724537036</v>
      </c>
      <c r="M2447" t="b">
        <v>0</v>
      </c>
      <c r="N2447">
        <v>115</v>
      </c>
      <c r="O2447" t="b">
        <v>1</v>
      </c>
      <c r="P2447" s="8" t="s">
        <v>8296</v>
      </c>
      <c r="Q2447" s="13" t="str">
        <f t="shared" si="275"/>
        <v>food</v>
      </c>
      <c r="R2447" s="13" t="str">
        <f t="shared" si="276"/>
        <v>small batch</v>
      </c>
      <c r="S2447" s="6">
        <f t="shared" si="279"/>
        <v>0.57870370370370372</v>
      </c>
      <c r="T2447" s="10">
        <f t="shared" si="280"/>
        <v>75.130434782608702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1">
        <f t="shared" si="277"/>
        <v>42700.436006944445</v>
      </c>
      <c r="L2448" s="11">
        <f t="shared" si="278"/>
        <v>42670.394340277773</v>
      </c>
      <c r="M2448" t="b">
        <v>0</v>
      </c>
      <c r="N2448">
        <v>111</v>
      </c>
      <c r="O2448" t="b">
        <v>1</v>
      </c>
      <c r="P2448" s="8" t="s">
        <v>8296</v>
      </c>
      <c r="Q2448" s="13" t="str">
        <f t="shared" si="275"/>
        <v>food</v>
      </c>
      <c r="R2448" s="13" t="str">
        <f t="shared" si="276"/>
        <v>small batch</v>
      </c>
      <c r="S2448" s="6">
        <f t="shared" si="279"/>
        <v>0.59530896535301825</v>
      </c>
      <c r="T2448" s="10">
        <f t="shared" si="280"/>
        <v>75.666666666666671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1">
        <f t="shared" si="277"/>
        <v>42685.958333333336</v>
      </c>
      <c r="L2449" s="11">
        <f t="shared" si="278"/>
        <v>42654.26149305555</v>
      </c>
      <c r="M2449" t="b">
        <v>0</v>
      </c>
      <c r="N2449">
        <v>337</v>
      </c>
      <c r="O2449" t="b">
        <v>1</v>
      </c>
      <c r="P2449" s="8" t="s">
        <v>8296</v>
      </c>
      <c r="Q2449" s="13" t="str">
        <f t="shared" si="275"/>
        <v>food</v>
      </c>
      <c r="R2449" s="13" t="str">
        <f t="shared" si="276"/>
        <v>small batch</v>
      </c>
      <c r="S2449" s="6">
        <f t="shared" si="279"/>
        <v>0.23408239700374531</v>
      </c>
      <c r="T2449" s="10">
        <f t="shared" si="280"/>
        <v>31.691394658753708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1">
        <f t="shared" si="277"/>
        <v>42613.025000000001</v>
      </c>
      <c r="L2450" s="11">
        <f t="shared" si="278"/>
        <v>42607.107789351845</v>
      </c>
      <c r="M2450" t="b">
        <v>0</v>
      </c>
      <c r="N2450">
        <v>9</v>
      </c>
      <c r="O2450" t="b">
        <v>1</v>
      </c>
      <c r="P2450" s="8" t="s">
        <v>8296</v>
      </c>
      <c r="Q2450" s="13" t="str">
        <f t="shared" si="275"/>
        <v>food</v>
      </c>
      <c r="R2450" s="13" t="str">
        <f t="shared" si="276"/>
        <v>small batch</v>
      </c>
      <c r="S2450" s="6">
        <f t="shared" si="279"/>
        <v>0.93023255813953487</v>
      </c>
      <c r="T2450" s="10">
        <f t="shared" si="280"/>
        <v>47.777777777777779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1">
        <f t="shared" si="277"/>
        <v>41972.975868055553</v>
      </c>
      <c r="L2451" s="11">
        <f t="shared" si="278"/>
        <v>41942.934201388889</v>
      </c>
      <c r="M2451" t="b">
        <v>0</v>
      </c>
      <c r="N2451">
        <v>120</v>
      </c>
      <c r="O2451" t="b">
        <v>1</v>
      </c>
      <c r="P2451" s="8" t="s">
        <v>8296</v>
      </c>
      <c r="Q2451" s="13" t="str">
        <f t="shared" si="275"/>
        <v>food</v>
      </c>
      <c r="R2451" s="13" t="str">
        <f t="shared" si="276"/>
        <v>small batch</v>
      </c>
      <c r="S2451" s="6">
        <f t="shared" si="279"/>
        <v>0.92592592592592593</v>
      </c>
      <c r="T2451" s="10">
        <f t="shared" si="280"/>
        <v>90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1">
        <f t="shared" si="277"/>
        <v>41939.924305555549</v>
      </c>
      <c r="L2452" s="11">
        <f t="shared" si="278"/>
        <v>41901.864074074074</v>
      </c>
      <c r="M2452" t="b">
        <v>0</v>
      </c>
      <c r="N2452">
        <v>102</v>
      </c>
      <c r="O2452" t="b">
        <v>1</v>
      </c>
      <c r="P2452" s="8" t="s">
        <v>8296</v>
      </c>
      <c r="Q2452" s="13" t="str">
        <f t="shared" si="275"/>
        <v>food</v>
      </c>
      <c r="R2452" s="13" t="str">
        <f t="shared" si="276"/>
        <v>small batch</v>
      </c>
      <c r="S2452" s="6">
        <f t="shared" si="279"/>
        <v>0.98489628713797672</v>
      </c>
      <c r="T2452" s="10">
        <f t="shared" si="280"/>
        <v>149.31401960784314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1">
        <f t="shared" si="277"/>
        <v>42799.700115740743</v>
      </c>
      <c r="L2453" s="11">
        <f t="shared" si="278"/>
        <v>42779.700115740743</v>
      </c>
      <c r="M2453" t="b">
        <v>0</v>
      </c>
      <c r="N2453">
        <v>186</v>
      </c>
      <c r="O2453" t="b">
        <v>1</v>
      </c>
      <c r="P2453" s="8" t="s">
        <v>8296</v>
      </c>
      <c r="Q2453" s="13" t="str">
        <f t="shared" si="275"/>
        <v>food</v>
      </c>
      <c r="R2453" s="13" t="str">
        <f t="shared" si="276"/>
        <v>small batch</v>
      </c>
      <c r="S2453" s="6">
        <f t="shared" si="279"/>
        <v>0.86617583369423989</v>
      </c>
      <c r="T2453" s="10">
        <f t="shared" si="280"/>
        <v>62.06989247311828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1">
        <f t="shared" si="277"/>
        <v>42367.749999999993</v>
      </c>
      <c r="L2454" s="11">
        <f t="shared" si="278"/>
        <v>42338.635416666664</v>
      </c>
      <c r="M2454" t="b">
        <v>0</v>
      </c>
      <c r="N2454">
        <v>15</v>
      </c>
      <c r="O2454" t="b">
        <v>1</v>
      </c>
      <c r="P2454" s="8" t="s">
        <v>8296</v>
      </c>
      <c r="Q2454" s="13" t="str">
        <f t="shared" si="275"/>
        <v>food</v>
      </c>
      <c r="R2454" s="13" t="str">
        <f t="shared" si="276"/>
        <v>small batch</v>
      </c>
      <c r="S2454" s="6">
        <f t="shared" si="279"/>
        <v>0.74906367041198507</v>
      </c>
      <c r="T2454" s="10">
        <f t="shared" si="280"/>
        <v>53.4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1">
        <f t="shared" si="277"/>
        <v>42768.483900462961</v>
      </c>
      <c r="L2455" s="11">
        <f t="shared" si="278"/>
        <v>42738.483900462961</v>
      </c>
      <c r="M2455" t="b">
        <v>0</v>
      </c>
      <c r="N2455">
        <v>67</v>
      </c>
      <c r="O2455" t="b">
        <v>1</v>
      </c>
      <c r="P2455" s="8" t="s">
        <v>8296</v>
      </c>
      <c r="Q2455" s="13" t="str">
        <f t="shared" si="275"/>
        <v>food</v>
      </c>
      <c r="R2455" s="13" t="str">
        <f t="shared" si="276"/>
        <v>small batch</v>
      </c>
      <c r="S2455" s="6">
        <f t="shared" si="279"/>
        <v>0.64641241111829351</v>
      </c>
      <c r="T2455" s="10">
        <f t="shared" si="280"/>
        <v>69.268656716417908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1">
        <f t="shared" si="277"/>
        <v>42804.993148148147</v>
      </c>
      <c r="L2456" s="11">
        <f t="shared" si="278"/>
        <v>42769.993148148147</v>
      </c>
      <c r="M2456" t="b">
        <v>0</v>
      </c>
      <c r="N2456">
        <v>130</v>
      </c>
      <c r="O2456" t="b">
        <v>1</v>
      </c>
      <c r="P2456" s="8" t="s">
        <v>8296</v>
      </c>
      <c r="Q2456" s="13" t="str">
        <f t="shared" si="275"/>
        <v>food</v>
      </c>
      <c r="R2456" s="13" t="str">
        <f t="shared" si="276"/>
        <v>small batch</v>
      </c>
      <c r="S2456" s="6">
        <f t="shared" si="279"/>
        <v>0.99161378059836813</v>
      </c>
      <c r="T2456" s="10">
        <f t="shared" si="280"/>
        <v>271.50769230769231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1">
        <f t="shared" si="277"/>
        <v>42480.573495370372</v>
      </c>
      <c r="L2457" s="11">
        <f t="shared" si="278"/>
        <v>42452.573495370372</v>
      </c>
      <c r="M2457" t="b">
        <v>0</v>
      </c>
      <c r="N2457">
        <v>16</v>
      </c>
      <c r="O2457" t="b">
        <v>1</v>
      </c>
      <c r="P2457" s="8" t="s">
        <v>8296</v>
      </c>
      <c r="Q2457" s="13" t="str">
        <f t="shared" si="275"/>
        <v>food</v>
      </c>
      <c r="R2457" s="13" t="str">
        <f t="shared" si="276"/>
        <v>small batch</v>
      </c>
      <c r="S2457" s="6">
        <f t="shared" si="279"/>
        <v>0.5494505494505495</v>
      </c>
      <c r="T2457" s="10">
        <f t="shared" si="280"/>
        <v>34.125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1">
        <f t="shared" si="277"/>
        <v>42791.752766203703</v>
      </c>
      <c r="L2458" s="11">
        <f t="shared" si="278"/>
        <v>42761.752766203703</v>
      </c>
      <c r="M2458" t="b">
        <v>0</v>
      </c>
      <c r="N2458">
        <v>67</v>
      </c>
      <c r="O2458" t="b">
        <v>1</v>
      </c>
      <c r="P2458" s="8" t="s">
        <v>8296</v>
      </c>
      <c r="Q2458" s="13" t="str">
        <f t="shared" si="275"/>
        <v>food</v>
      </c>
      <c r="R2458" s="13" t="str">
        <f t="shared" si="276"/>
        <v>small batch</v>
      </c>
      <c r="S2458" s="6">
        <f t="shared" si="279"/>
        <v>0.5528934758569849</v>
      </c>
      <c r="T2458" s="10">
        <f t="shared" si="280"/>
        <v>40.492537313432834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1">
        <f t="shared" si="277"/>
        <v>42453.352500000001</v>
      </c>
      <c r="L2459" s="11">
        <f t="shared" si="278"/>
        <v>42423.394166666665</v>
      </c>
      <c r="M2459" t="b">
        <v>0</v>
      </c>
      <c r="N2459">
        <v>124</v>
      </c>
      <c r="O2459" t="b">
        <v>1</v>
      </c>
      <c r="P2459" s="8" t="s">
        <v>8296</v>
      </c>
      <c r="Q2459" s="13" t="str">
        <f t="shared" si="275"/>
        <v>food</v>
      </c>
      <c r="R2459" s="13" t="str">
        <f t="shared" si="276"/>
        <v>small batch</v>
      </c>
      <c r="S2459" s="6">
        <f t="shared" si="279"/>
        <v>0.97747556311092221</v>
      </c>
      <c r="T2459" s="10">
        <f t="shared" si="280"/>
        <v>189.75806451612902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1">
        <f t="shared" si="277"/>
        <v>42530.583333333336</v>
      </c>
      <c r="L2460" s="11">
        <f t="shared" si="278"/>
        <v>42495.663402777776</v>
      </c>
      <c r="M2460" t="b">
        <v>0</v>
      </c>
      <c r="N2460">
        <v>80</v>
      </c>
      <c r="O2460" t="b">
        <v>1</v>
      </c>
      <c r="P2460" s="8" t="s">
        <v>8296</v>
      </c>
      <c r="Q2460" s="13" t="str">
        <f t="shared" si="275"/>
        <v>food</v>
      </c>
      <c r="R2460" s="13" t="str">
        <f t="shared" si="276"/>
        <v>small batch</v>
      </c>
      <c r="S2460" s="6">
        <f t="shared" si="279"/>
        <v>0.9076057360682519</v>
      </c>
      <c r="T2460" s="10">
        <f t="shared" si="280"/>
        <v>68.862499999999997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1">
        <f t="shared" si="277"/>
        <v>42452.387557870366</v>
      </c>
      <c r="L2461" s="11">
        <f t="shared" si="278"/>
        <v>42407.429224537038</v>
      </c>
      <c r="M2461" t="b">
        <v>0</v>
      </c>
      <c r="N2461">
        <v>282</v>
      </c>
      <c r="O2461" t="b">
        <v>1</v>
      </c>
      <c r="P2461" s="8" t="s">
        <v>8296</v>
      </c>
      <c r="Q2461" s="13" t="str">
        <f t="shared" si="275"/>
        <v>food</v>
      </c>
      <c r="R2461" s="13" t="str">
        <f t="shared" si="276"/>
        <v>small batch</v>
      </c>
      <c r="S2461" s="6">
        <f t="shared" si="279"/>
        <v>0.97799511002444983</v>
      </c>
      <c r="T2461" s="10">
        <f t="shared" si="280"/>
        <v>108.77659574468085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1">
        <f t="shared" si="277"/>
        <v>42737.970138888886</v>
      </c>
      <c r="L2462" s="11">
        <f t="shared" si="278"/>
        <v>42703.978784722225</v>
      </c>
      <c r="M2462" t="b">
        <v>0</v>
      </c>
      <c r="N2462">
        <v>68</v>
      </c>
      <c r="O2462" t="b">
        <v>1</v>
      </c>
      <c r="P2462" s="8" t="s">
        <v>8296</v>
      </c>
      <c r="Q2462" s="13" t="str">
        <f t="shared" si="275"/>
        <v>food</v>
      </c>
      <c r="R2462" s="13" t="str">
        <f t="shared" si="276"/>
        <v>small batch</v>
      </c>
      <c r="S2462" s="6">
        <f t="shared" si="279"/>
        <v>0.99217929263452787</v>
      </c>
      <c r="T2462" s="10">
        <f t="shared" si="280"/>
        <v>125.98529411764706</v>
      </c>
    </row>
    <row r="2463" spans="1:20" ht="43.2" x14ac:dyDescent="0.3">
      <c r="A2463">
        <v>1941</v>
      </c>
      <c r="B2463" s="3" t="s">
        <v>1942</v>
      </c>
      <c r="C2463" s="3" t="s">
        <v>6051</v>
      </c>
      <c r="D2463">
        <v>250000</v>
      </c>
      <c r="E2463">
        <v>315295.89</v>
      </c>
      <c r="F2463" t="s">
        <v>8219</v>
      </c>
      <c r="G2463" t="s">
        <v>8224</v>
      </c>
      <c r="H2463" t="s">
        <v>8246</v>
      </c>
      <c r="I2463">
        <v>1400137131</v>
      </c>
      <c r="J2463">
        <v>1397545131</v>
      </c>
      <c r="K2463" s="11">
        <f t="shared" si="277"/>
        <v>41774.08253472222</v>
      </c>
      <c r="L2463" s="11">
        <f t="shared" si="278"/>
        <v>41744.08253472222</v>
      </c>
      <c r="M2463" t="b">
        <v>1</v>
      </c>
      <c r="N2463">
        <v>4883</v>
      </c>
      <c r="O2463" t="b">
        <v>1</v>
      </c>
      <c r="P2463" s="8" t="s">
        <v>8293</v>
      </c>
      <c r="Q2463" s="13" t="str">
        <f t="shared" si="275"/>
        <v>technology</v>
      </c>
      <c r="R2463" s="13" t="str">
        <f>RIGHT(P2463,8)</f>
        <v>hardware</v>
      </c>
      <c r="S2463" s="6">
        <f t="shared" si="279"/>
        <v>0.79290599062360123</v>
      </c>
      <c r="T2463" s="10">
        <f t="shared" si="280"/>
        <v>64.570118779438872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1">
        <f t="shared" si="277"/>
        <v>41108.977962962963</v>
      </c>
      <c r="L2464" s="11">
        <f t="shared" si="278"/>
        <v>41088.977962962963</v>
      </c>
      <c r="M2464" t="b">
        <v>0</v>
      </c>
      <c r="N2464">
        <v>115</v>
      </c>
      <c r="O2464" t="b">
        <v>1</v>
      </c>
      <c r="P2464" s="8" t="s">
        <v>8277</v>
      </c>
      <c r="Q2464" s="13" t="str">
        <f t="shared" si="275"/>
        <v>music</v>
      </c>
      <c r="R2464" s="13" t="str">
        <f t="shared" ref="R2464:R2502" si="281">RIGHT(P2464,10)</f>
        <v>indie rock</v>
      </c>
      <c r="S2464" s="6">
        <f t="shared" si="279"/>
        <v>0.90327436958976293</v>
      </c>
      <c r="T2464" s="10">
        <f t="shared" si="280"/>
        <v>28.880434782608695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1">
        <f t="shared" si="277"/>
        <v>41380.583333333328</v>
      </c>
      <c r="L2465" s="11">
        <f t="shared" si="278"/>
        <v>41340.903067129628</v>
      </c>
      <c r="M2465" t="b">
        <v>0</v>
      </c>
      <c r="N2465">
        <v>75</v>
      </c>
      <c r="O2465" t="b">
        <v>1</v>
      </c>
      <c r="P2465" s="8" t="s">
        <v>8277</v>
      </c>
      <c r="Q2465" s="13" t="str">
        <f t="shared" si="275"/>
        <v>music</v>
      </c>
      <c r="R2465" s="13" t="str">
        <f t="shared" si="281"/>
        <v>indie rock</v>
      </c>
      <c r="S2465" s="6">
        <f t="shared" si="279"/>
        <v>0.86021505376344087</v>
      </c>
      <c r="T2465" s="10">
        <f t="shared" si="280"/>
        <v>31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1">
        <f t="shared" si="277"/>
        <v>42277.603472222218</v>
      </c>
      <c r="L2466" s="11">
        <f t="shared" si="278"/>
        <v>42248.692094907405</v>
      </c>
      <c r="M2466" t="b">
        <v>0</v>
      </c>
      <c r="N2466">
        <v>43</v>
      </c>
      <c r="O2466" t="b">
        <v>1</v>
      </c>
      <c r="P2466" s="8" t="s">
        <v>8277</v>
      </c>
      <c r="Q2466" s="13" t="str">
        <f t="shared" si="275"/>
        <v>music</v>
      </c>
      <c r="R2466" s="13" t="str">
        <f t="shared" si="281"/>
        <v>indie rock</v>
      </c>
      <c r="S2466" s="6">
        <f t="shared" si="279"/>
        <v>0.90009000900090008</v>
      </c>
      <c r="T2466" s="10">
        <f t="shared" si="280"/>
        <v>51.674418604651166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1">
        <f t="shared" si="277"/>
        <v>41175.510972222219</v>
      </c>
      <c r="L2467" s="11">
        <f t="shared" si="278"/>
        <v>41145.510972222219</v>
      </c>
      <c r="M2467" t="b">
        <v>0</v>
      </c>
      <c r="N2467">
        <v>48</v>
      </c>
      <c r="O2467" t="b">
        <v>1</v>
      </c>
      <c r="P2467" s="8" t="s">
        <v>8277</v>
      </c>
      <c r="Q2467" s="13" t="str">
        <f t="shared" si="275"/>
        <v>music</v>
      </c>
      <c r="R2467" s="13" t="str">
        <f t="shared" si="281"/>
        <v>indie rock</v>
      </c>
      <c r="S2467" s="6">
        <f t="shared" si="279"/>
        <v>0.55511498810467885</v>
      </c>
      <c r="T2467" s="10">
        <f t="shared" si="280"/>
        <v>26.270833333333332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1">
        <f t="shared" si="277"/>
        <v>41402.894131944442</v>
      </c>
      <c r="L2468" s="11">
        <f t="shared" si="278"/>
        <v>41372.894131944442</v>
      </c>
      <c r="M2468" t="b">
        <v>0</v>
      </c>
      <c r="N2468">
        <v>52</v>
      </c>
      <c r="O2468" t="b">
        <v>1</v>
      </c>
      <c r="P2468" s="8" t="s">
        <v>8277</v>
      </c>
      <c r="Q2468" s="13" t="str">
        <f t="shared" si="275"/>
        <v>music</v>
      </c>
      <c r="R2468" s="13" t="str">
        <f t="shared" si="281"/>
        <v>indie rock</v>
      </c>
      <c r="S2468" s="6">
        <f t="shared" si="279"/>
        <v>1</v>
      </c>
      <c r="T2468" s="10">
        <f t="shared" si="280"/>
        <v>48.07692307692308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1">
        <f t="shared" si="277"/>
        <v>41039.5</v>
      </c>
      <c r="L2469" s="11">
        <f t="shared" si="278"/>
        <v>41025.665868055556</v>
      </c>
      <c r="M2469" t="b">
        <v>0</v>
      </c>
      <c r="N2469">
        <v>43</v>
      </c>
      <c r="O2469" t="b">
        <v>1</v>
      </c>
      <c r="P2469" s="8" t="s">
        <v>8277</v>
      </c>
      <c r="Q2469" s="13" t="str">
        <f t="shared" si="275"/>
        <v>music</v>
      </c>
      <c r="R2469" s="13" t="str">
        <f t="shared" si="281"/>
        <v>indie rock</v>
      </c>
      <c r="S2469" s="6">
        <f t="shared" si="279"/>
        <v>0.84388185654008441</v>
      </c>
      <c r="T2469" s="10">
        <f t="shared" si="280"/>
        <v>27.558139534883722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1">
        <f t="shared" si="277"/>
        <v>41210</v>
      </c>
      <c r="L2470" s="11">
        <f t="shared" si="278"/>
        <v>41173.945844907408</v>
      </c>
      <c r="M2470" t="b">
        <v>0</v>
      </c>
      <c r="N2470">
        <v>58</v>
      </c>
      <c r="O2470" t="b">
        <v>1</v>
      </c>
      <c r="P2470" s="8" t="s">
        <v>8277</v>
      </c>
      <c r="Q2470" s="13" t="str">
        <f t="shared" si="275"/>
        <v>music</v>
      </c>
      <c r="R2470" s="13" t="str">
        <f t="shared" si="281"/>
        <v>indie rock</v>
      </c>
      <c r="S2470" s="6">
        <f t="shared" si="279"/>
        <v>0.93268791329733147</v>
      </c>
      <c r="T2470" s="10">
        <f t="shared" si="280"/>
        <v>36.97137931034483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1">
        <f t="shared" si="277"/>
        <v>40582.221400462957</v>
      </c>
      <c r="L2471" s="11">
        <f t="shared" si="278"/>
        <v>40557.221400462957</v>
      </c>
      <c r="M2471" t="b">
        <v>0</v>
      </c>
      <c r="N2471">
        <v>47</v>
      </c>
      <c r="O2471" t="b">
        <v>1</v>
      </c>
      <c r="P2471" s="8" t="s">
        <v>8277</v>
      </c>
      <c r="Q2471" s="13" t="str">
        <f t="shared" si="275"/>
        <v>music</v>
      </c>
      <c r="R2471" s="13" t="str">
        <f t="shared" si="281"/>
        <v>indie rock</v>
      </c>
      <c r="S2471" s="6">
        <f t="shared" si="279"/>
        <v>0.87976539589442815</v>
      </c>
      <c r="T2471" s="10">
        <f t="shared" si="280"/>
        <v>29.021276595744681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1">
        <f t="shared" si="277"/>
        <v>41052.866377314815</v>
      </c>
      <c r="L2472" s="11">
        <f t="shared" si="278"/>
        <v>41022.866377314815</v>
      </c>
      <c r="M2472" t="b">
        <v>0</v>
      </c>
      <c r="N2472">
        <v>36</v>
      </c>
      <c r="O2472" t="b">
        <v>1</v>
      </c>
      <c r="P2472" s="8" t="s">
        <v>8277</v>
      </c>
      <c r="Q2472" s="13" t="str">
        <f t="shared" si="275"/>
        <v>music</v>
      </c>
      <c r="R2472" s="13" t="str">
        <f t="shared" si="281"/>
        <v>indie rock</v>
      </c>
      <c r="S2472" s="6">
        <f t="shared" si="279"/>
        <v>0.96933038656895809</v>
      </c>
      <c r="T2472" s="10">
        <f t="shared" si="280"/>
        <v>28.65666666666667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1">
        <f t="shared" si="277"/>
        <v>40933.784629629627</v>
      </c>
      <c r="L2473" s="11">
        <f t="shared" si="278"/>
        <v>40893.784629629627</v>
      </c>
      <c r="M2473" t="b">
        <v>0</v>
      </c>
      <c r="N2473">
        <v>17</v>
      </c>
      <c r="O2473" t="b">
        <v>1</v>
      </c>
      <c r="P2473" s="8" t="s">
        <v>8277</v>
      </c>
      <c r="Q2473" s="13" t="str">
        <f t="shared" si="275"/>
        <v>music</v>
      </c>
      <c r="R2473" s="13" t="str">
        <f t="shared" si="281"/>
        <v>indie rock</v>
      </c>
      <c r="S2473" s="6">
        <f t="shared" si="279"/>
        <v>0.78125</v>
      </c>
      <c r="T2473" s="10">
        <f t="shared" si="280"/>
        <v>37.647058823529413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1">
        <f t="shared" si="277"/>
        <v>40424.835416666661</v>
      </c>
      <c r="L2474" s="11">
        <f t="shared" si="278"/>
        <v>40353.907175925924</v>
      </c>
      <c r="M2474" t="b">
        <v>0</v>
      </c>
      <c r="N2474">
        <v>104</v>
      </c>
      <c r="O2474" t="b">
        <v>1</v>
      </c>
      <c r="P2474" s="8" t="s">
        <v>8277</v>
      </c>
      <c r="Q2474" s="13" t="str">
        <f t="shared" si="275"/>
        <v>music</v>
      </c>
      <c r="R2474" s="13" t="str">
        <f t="shared" si="281"/>
        <v>indie rock</v>
      </c>
      <c r="S2474" s="6">
        <f t="shared" si="279"/>
        <v>0.73659254254067463</v>
      </c>
      <c r="T2474" s="10">
        <f t="shared" si="280"/>
        <v>97.904038461538462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1">
        <f t="shared" si="277"/>
        <v>41223.581817129627</v>
      </c>
      <c r="L2475" s="11">
        <f t="shared" si="278"/>
        <v>41193.540150462963</v>
      </c>
      <c r="M2475" t="b">
        <v>0</v>
      </c>
      <c r="N2475">
        <v>47</v>
      </c>
      <c r="O2475" t="b">
        <v>1</v>
      </c>
      <c r="P2475" s="8" t="s">
        <v>8277</v>
      </c>
      <c r="Q2475" s="13" t="str">
        <f t="shared" si="275"/>
        <v>music</v>
      </c>
      <c r="R2475" s="13" t="str">
        <f t="shared" si="281"/>
        <v>indie rock</v>
      </c>
      <c r="S2475" s="6">
        <f t="shared" si="279"/>
        <v>1</v>
      </c>
      <c r="T2475" s="10">
        <f t="shared" si="280"/>
        <v>42.553191489361701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1">
        <f t="shared" si="277"/>
        <v>40461.80296296296</v>
      </c>
      <c r="L2476" s="11">
        <f t="shared" si="278"/>
        <v>40416.80296296296</v>
      </c>
      <c r="M2476" t="b">
        <v>0</v>
      </c>
      <c r="N2476">
        <v>38</v>
      </c>
      <c r="O2476" t="b">
        <v>1</v>
      </c>
      <c r="P2476" s="8" t="s">
        <v>8277</v>
      </c>
      <c r="Q2476" s="13" t="str">
        <f t="shared" si="275"/>
        <v>music</v>
      </c>
      <c r="R2476" s="13" t="str">
        <f t="shared" si="281"/>
        <v>indie rock</v>
      </c>
      <c r="S2476" s="6">
        <f t="shared" si="279"/>
        <v>0.99996400129595331</v>
      </c>
      <c r="T2476" s="10">
        <f t="shared" si="280"/>
        <v>131.58368421052631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1">
        <f t="shared" si="277"/>
        <v>40369.708333333328</v>
      </c>
      <c r="L2477" s="11">
        <f t="shared" si="278"/>
        <v>40310.079340277771</v>
      </c>
      <c r="M2477" t="b">
        <v>0</v>
      </c>
      <c r="N2477">
        <v>81</v>
      </c>
      <c r="O2477" t="b">
        <v>1</v>
      </c>
      <c r="P2477" s="8" t="s">
        <v>8277</v>
      </c>
      <c r="Q2477" s="13" t="str">
        <f t="shared" si="275"/>
        <v>music</v>
      </c>
      <c r="R2477" s="13" t="str">
        <f t="shared" si="281"/>
        <v>indie rock</v>
      </c>
      <c r="S2477" s="6">
        <f t="shared" si="279"/>
        <v>0.95492742551566079</v>
      </c>
      <c r="T2477" s="10">
        <f t="shared" si="280"/>
        <v>32.320987654320987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1">
        <f t="shared" si="277"/>
        <v>41946.161689814813</v>
      </c>
      <c r="L2478" s="11">
        <f t="shared" si="278"/>
        <v>41913.120023148142</v>
      </c>
      <c r="M2478" t="b">
        <v>0</v>
      </c>
      <c r="N2478">
        <v>55</v>
      </c>
      <c r="O2478" t="b">
        <v>1</v>
      </c>
      <c r="P2478" s="8" t="s">
        <v>8277</v>
      </c>
      <c r="Q2478" s="13" t="str">
        <f t="shared" si="275"/>
        <v>music</v>
      </c>
      <c r="R2478" s="13" t="str">
        <f t="shared" si="281"/>
        <v>indie rock</v>
      </c>
      <c r="S2478" s="6">
        <f t="shared" si="279"/>
        <v>0.95217691447070874</v>
      </c>
      <c r="T2478" s="10">
        <f t="shared" si="280"/>
        <v>61.103999999999999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1">
        <f t="shared" si="277"/>
        <v>41133.483159722222</v>
      </c>
      <c r="L2479" s="11">
        <f t="shared" si="278"/>
        <v>41088.483159722222</v>
      </c>
      <c r="M2479" t="b">
        <v>0</v>
      </c>
      <c r="N2479">
        <v>41</v>
      </c>
      <c r="O2479" t="b">
        <v>1</v>
      </c>
      <c r="P2479" s="8" t="s">
        <v>8277</v>
      </c>
      <c r="Q2479" s="13" t="str">
        <f t="shared" si="275"/>
        <v>music</v>
      </c>
      <c r="R2479" s="13" t="str">
        <f t="shared" si="281"/>
        <v>indie rock</v>
      </c>
      <c r="S2479" s="6">
        <f t="shared" si="279"/>
        <v>0.58365758754863817</v>
      </c>
      <c r="T2479" s="10">
        <f t="shared" si="280"/>
        <v>31.341463414634145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1">
        <f t="shared" si="277"/>
        <v>41287.742048611108</v>
      </c>
      <c r="L2480" s="11">
        <f t="shared" si="278"/>
        <v>41257.742048611108</v>
      </c>
      <c r="M2480" t="b">
        <v>0</v>
      </c>
      <c r="N2480">
        <v>79</v>
      </c>
      <c r="O2480" t="b">
        <v>1</v>
      </c>
      <c r="P2480" s="8" t="s">
        <v>8277</v>
      </c>
      <c r="Q2480" s="13" t="str">
        <f t="shared" si="275"/>
        <v>music</v>
      </c>
      <c r="R2480" s="13" t="str">
        <f t="shared" si="281"/>
        <v>indie rock</v>
      </c>
      <c r="S2480" s="6">
        <f t="shared" si="279"/>
        <v>0.78431372549019607</v>
      </c>
      <c r="T2480" s="10">
        <f t="shared" si="280"/>
        <v>129.1139240506329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1">
        <f t="shared" si="277"/>
        <v>41117.875</v>
      </c>
      <c r="L2481" s="11">
        <f t="shared" si="278"/>
        <v>41107.518449074072</v>
      </c>
      <c r="M2481" t="b">
        <v>0</v>
      </c>
      <c r="N2481">
        <v>16</v>
      </c>
      <c r="O2481" t="b">
        <v>1</v>
      </c>
      <c r="P2481" s="8" t="s">
        <v>8277</v>
      </c>
      <c r="Q2481" s="13" t="str">
        <f t="shared" si="275"/>
        <v>music</v>
      </c>
      <c r="R2481" s="13" t="str">
        <f t="shared" si="281"/>
        <v>indie rock</v>
      </c>
      <c r="S2481" s="6">
        <f t="shared" si="279"/>
        <v>0.74938176004796042</v>
      </c>
      <c r="T2481" s="10">
        <f t="shared" si="280"/>
        <v>25.020624999999999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1">
        <f t="shared" si="277"/>
        <v>42287.727824074071</v>
      </c>
      <c r="L2482" s="11">
        <f t="shared" si="278"/>
        <v>42227.727824074071</v>
      </c>
      <c r="M2482" t="b">
        <v>0</v>
      </c>
      <c r="N2482">
        <v>8</v>
      </c>
      <c r="O2482" t="b">
        <v>1</v>
      </c>
      <c r="P2482" s="8" t="s">
        <v>8277</v>
      </c>
      <c r="Q2482" s="13" t="str">
        <f t="shared" si="275"/>
        <v>music</v>
      </c>
      <c r="R2482" s="13" t="str">
        <f t="shared" si="281"/>
        <v>indie rock</v>
      </c>
      <c r="S2482" s="6">
        <f t="shared" si="279"/>
        <v>1</v>
      </c>
      <c r="T2482" s="10">
        <f t="shared" si="280"/>
        <v>250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1">
        <f t="shared" si="277"/>
        <v>41029.437592592592</v>
      </c>
      <c r="L2483" s="11">
        <f t="shared" si="278"/>
        <v>40999.437592592592</v>
      </c>
      <c r="M2483" t="b">
        <v>0</v>
      </c>
      <c r="N2483">
        <v>95</v>
      </c>
      <c r="O2483" t="b">
        <v>1</v>
      </c>
      <c r="P2483" s="8" t="s">
        <v>8277</v>
      </c>
      <c r="Q2483" s="13" t="str">
        <f t="shared" si="275"/>
        <v>music</v>
      </c>
      <c r="R2483" s="13" t="str">
        <f t="shared" si="281"/>
        <v>indie rock</v>
      </c>
      <c r="S2483" s="6">
        <f t="shared" si="279"/>
        <v>0.88565330215833715</v>
      </c>
      <c r="T2483" s="10">
        <f t="shared" si="280"/>
        <v>47.541473684210523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1">
        <f t="shared" si="277"/>
        <v>40756.573877314811</v>
      </c>
      <c r="L2484" s="11">
        <f t="shared" si="278"/>
        <v>40711.573877314811</v>
      </c>
      <c r="M2484" t="b">
        <v>0</v>
      </c>
      <c r="N2484">
        <v>25</v>
      </c>
      <c r="O2484" t="b">
        <v>1</v>
      </c>
      <c r="P2484" s="8" t="s">
        <v>8277</v>
      </c>
      <c r="Q2484" s="13" t="str">
        <f t="shared" si="275"/>
        <v>music</v>
      </c>
      <c r="R2484" s="13" t="str">
        <f t="shared" si="281"/>
        <v>indie rock</v>
      </c>
      <c r="S2484" s="6">
        <f t="shared" si="279"/>
        <v>0.99900099900099903</v>
      </c>
      <c r="T2484" s="10">
        <f t="shared" si="280"/>
        <v>40.04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1">
        <f t="shared" si="277"/>
        <v>41030.500034722216</v>
      </c>
      <c r="L2485" s="11">
        <f t="shared" si="278"/>
        <v>40970.541701388887</v>
      </c>
      <c r="M2485" t="b">
        <v>0</v>
      </c>
      <c r="N2485">
        <v>19</v>
      </c>
      <c r="O2485" t="b">
        <v>1</v>
      </c>
      <c r="P2485" s="8" t="s">
        <v>8277</v>
      </c>
      <c r="Q2485" s="13" t="str">
        <f t="shared" si="275"/>
        <v>music</v>
      </c>
      <c r="R2485" s="13" t="str">
        <f t="shared" si="281"/>
        <v>indie rock</v>
      </c>
      <c r="S2485" s="6">
        <f t="shared" si="279"/>
        <v>0.87929656274980017</v>
      </c>
      <c r="T2485" s="10">
        <f t="shared" si="280"/>
        <v>65.84210526315789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1">
        <f t="shared" si="277"/>
        <v>40801.708368055552</v>
      </c>
      <c r="L2486" s="11">
        <f t="shared" si="278"/>
        <v>40771.708368055552</v>
      </c>
      <c r="M2486" t="b">
        <v>0</v>
      </c>
      <c r="N2486">
        <v>90</v>
      </c>
      <c r="O2486" t="b">
        <v>1</v>
      </c>
      <c r="P2486" s="8" t="s">
        <v>8277</v>
      </c>
      <c r="Q2486" s="13" t="str">
        <f t="shared" si="275"/>
        <v>music</v>
      </c>
      <c r="R2486" s="13" t="str">
        <f t="shared" si="281"/>
        <v>indie rock</v>
      </c>
      <c r="S2486" s="6">
        <f t="shared" si="279"/>
        <v>0.83810052896116249</v>
      </c>
      <c r="T2486" s="10">
        <f t="shared" si="280"/>
        <v>46.401222222222216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1">
        <f t="shared" si="277"/>
        <v>40828.790266203701</v>
      </c>
      <c r="L2487" s="11">
        <f t="shared" si="278"/>
        <v>40793.790266203701</v>
      </c>
      <c r="M2487" t="b">
        <v>0</v>
      </c>
      <c r="N2487">
        <v>41</v>
      </c>
      <c r="O2487" t="b">
        <v>1</v>
      </c>
      <c r="P2487" s="8" t="s">
        <v>8277</v>
      </c>
      <c r="Q2487" s="13" t="str">
        <f t="shared" si="275"/>
        <v>music</v>
      </c>
      <c r="R2487" s="13" t="str">
        <f t="shared" si="281"/>
        <v>indie rock</v>
      </c>
      <c r="S2487" s="6">
        <f t="shared" si="279"/>
        <v>0.96852300242130751</v>
      </c>
      <c r="T2487" s="10">
        <f t="shared" si="280"/>
        <v>50.365853658536587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1">
        <f t="shared" si="277"/>
        <v>41021.499722222223</v>
      </c>
      <c r="L2488" s="11">
        <f t="shared" si="278"/>
        <v>40991.499722222223</v>
      </c>
      <c r="M2488" t="b">
        <v>0</v>
      </c>
      <c r="N2488">
        <v>30</v>
      </c>
      <c r="O2488" t="b">
        <v>1</v>
      </c>
      <c r="P2488" s="8" t="s">
        <v>8277</v>
      </c>
      <c r="Q2488" s="13" t="str">
        <f t="shared" si="275"/>
        <v>music</v>
      </c>
      <c r="R2488" s="13" t="str">
        <f t="shared" si="281"/>
        <v>indie rock</v>
      </c>
      <c r="S2488" s="6">
        <f t="shared" si="279"/>
        <v>0.37641154328732745</v>
      </c>
      <c r="T2488" s="10">
        <f t="shared" si="280"/>
        <v>26.566666666666666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1">
        <f t="shared" si="277"/>
        <v>41055.874965277777</v>
      </c>
      <c r="L2489" s="11">
        <f t="shared" si="278"/>
        <v>41025.874965277777</v>
      </c>
      <c r="M2489" t="b">
        <v>0</v>
      </c>
      <c r="N2489">
        <v>38</v>
      </c>
      <c r="O2489" t="b">
        <v>1</v>
      </c>
      <c r="P2489" s="8" t="s">
        <v>8277</v>
      </c>
      <c r="Q2489" s="13" t="str">
        <f t="shared" si="275"/>
        <v>music</v>
      </c>
      <c r="R2489" s="13" t="str">
        <f t="shared" si="281"/>
        <v>indie rock</v>
      </c>
      <c r="S2489" s="6">
        <f t="shared" si="279"/>
        <v>0.99949358991444337</v>
      </c>
      <c r="T2489" s="10">
        <f t="shared" si="280"/>
        <v>39.493684210526318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1">
        <f t="shared" si="277"/>
        <v>40863.466527777775</v>
      </c>
      <c r="L2490" s="11">
        <f t="shared" si="278"/>
        <v>40833.424861111111</v>
      </c>
      <c r="M2490" t="b">
        <v>0</v>
      </c>
      <c r="N2490">
        <v>65</v>
      </c>
      <c r="O2490" t="b">
        <v>1</v>
      </c>
      <c r="P2490" s="8" t="s">
        <v>8277</v>
      </c>
      <c r="Q2490" s="13" t="str">
        <f t="shared" si="275"/>
        <v>music</v>
      </c>
      <c r="R2490" s="13" t="str">
        <f t="shared" si="281"/>
        <v>indie rock</v>
      </c>
      <c r="S2490" s="6">
        <f t="shared" si="279"/>
        <v>0.93720712277413309</v>
      </c>
      <c r="T2490" s="10">
        <f t="shared" si="280"/>
        <v>49.246153846153845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1">
        <f t="shared" si="277"/>
        <v>41403.481932870367</v>
      </c>
      <c r="L2491" s="11">
        <f t="shared" si="278"/>
        <v>41373.481932870367</v>
      </c>
      <c r="M2491" t="b">
        <v>0</v>
      </c>
      <c r="N2491">
        <v>75</v>
      </c>
      <c r="O2491" t="b">
        <v>1</v>
      </c>
      <c r="P2491" s="8" t="s">
        <v>8277</v>
      </c>
      <c r="Q2491" s="13" t="str">
        <f t="shared" si="275"/>
        <v>music</v>
      </c>
      <c r="R2491" s="13" t="str">
        <f t="shared" si="281"/>
        <v>indie rock</v>
      </c>
      <c r="S2491" s="6">
        <f t="shared" si="279"/>
        <v>0.74810302447365606</v>
      </c>
      <c r="T2491" s="10">
        <f t="shared" si="280"/>
        <v>62.38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1">
        <f t="shared" si="277"/>
        <v>41083.01939814815</v>
      </c>
      <c r="L2492" s="11">
        <f t="shared" si="278"/>
        <v>41023.01939814815</v>
      </c>
      <c r="M2492" t="b">
        <v>0</v>
      </c>
      <c r="N2492">
        <v>16</v>
      </c>
      <c r="O2492" t="b">
        <v>1</v>
      </c>
      <c r="P2492" s="8" t="s">
        <v>8277</v>
      </c>
      <c r="Q2492" s="13" t="str">
        <f t="shared" si="275"/>
        <v>music</v>
      </c>
      <c r="R2492" s="13" t="str">
        <f t="shared" si="281"/>
        <v>indie rock</v>
      </c>
      <c r="S2492" s="6">
        <f t="shared" si="279"/>
        <v>0.82372322899505768</v>
      </c>
      <c r="T2492" s="10">
        <f t="shared" si="280"/>
        <v>37.9375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1">
        <f t="shared" si="277"/>
        <v>40558.868750000001</v>
      </c>
      <c r="L2493" s="11">
        <f t="shared" si="278"/>
        <v>40542.630949074075</v>
      </c>
      <c r="M2493" t="b">
        <v>0</v>
      </c>
      <c r="N2493">
        <v>10</v>
      </c>
      <c r="O2493" t="b">
        <v>1</v>
      </c>
      <c r="P2493" s="8" t="s">
        <v>8277</v>
      </c>
      <c r="Q2493" s="13" t="str">
        <f t="shared" si="275"/>
        <v>music</v>
      </c>
      <c r="R2493" s="13" t="str">
        <f t="shared" si="281"/>
        <v>indie rock</v>
      </c>
      <c r="S2493" s="6">
        <f t="shared" si="279"/>
        <v>0.96899224806201545</v>
      </c>
      <c r="T2493" s="10">
        <f t="shared" si="280"/>
        <v>51.6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1">
        <f t="shared" si="277"/>
        <v>41076.207638888889</v>
      </c>
      <c r="L2494" s="11">
        <f t="shared" si="278"/>
        <v>41024.777638888889</v>
      </c>
      <c r="M2494" t="b">
        <v>0</v>
      </c>
      <c r="N2494">
        <v>27</v>
      </c>
      <c r="O2494" t="b">
        <v>1</v>
      </c>
      <c r="P2494" s="8" t="s">
        <v>8277</v>
      </c>
      <c r="Q2494" s="13" t="str">
        <f t="shared" si="275"/>
        <v>music</v>
      </c>
      <c r="R2494" s="13" t="str">
        <f t="shared" si="281"/>
        <v>indie rock</v>
      </c>
      <c r="S2494" s="6">
        <f t="shared" si="279"/>
        <v>0.8</v>
      </c>
      <c r="T2494" s="10">
        <f t="shared" si="280"/>
        <v>27.777777777777779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1">
        <f t="shared" si="277"/>
        <v>41392.959953703699</v>
      </c>
      <c r="L2495" s="11">
        <f t="shared" si="278"/>
        <v>41347.959953703699</v>
      </c>
      <c r="M2495" t="b">
        <v>0</v>
      </c>
      <c r="N2495">
        <v>259</v>
      </c>
      <c r="O2495" t="b">
        <v>1</v>
      </c>
      <c r="P2495" s="8" t="s">
        <v>8277</v>
      </c>
      <c r="Q2495" s="13" t="str">
        <f t="shared" si="275"/>
        <v>music</v>
      </c>
      <c r="R2495" s="13" t="str">
        <f t="shared" si="281"/>
        <v>indie rock</v>
      </c>
      <c r="S2495" s="6">
        <f t="shared" si="279"/>
        <v>0.77700077700077697</v>
      </c>
      <c r="T2495" s="10">
        <f t="shared" si="280"/>
        <v>99.382239382239376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1">
        <f t="shared" si="277"/>
        <v>41052.436851851853</v>
      </c>
      <c r="L2496" s="11">
        <f t="shared" si="278"/>
        <v>41022.436851851853</v>
      </c>
      <c r="M2496" t="b">
        <v>0</v>
      </c>
      <c r="N2496">
        <v>39</v>
      </c>
      <c r="O2496" t="b">
        <v>1</v>
      </c>
      <c r="P2496" s="8" t="s">
        <v>8277</v>
      </c>
      <c r="Q2496" s="13" t="str">
        <f t="shared" si="275"/>
        <v>music</v>
      </c>
      <c r="R2496" s="13" t="str">
        <f t="shared" si="281"/>
        <v>indie rock</v>
      </c>
      <c r="S2496" s="6">
        <f t="shared" si="279"/>
        <v>0.9900467302056658</v>
      </c>
      <c r="T2496" s="10">
        <f t="shared" si="280"/>
        <v>38.848205128205123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1">
        <f t="shared" si="277"/>
        <v>41066.738136574073</v>
      </c>
      <c r="L2497" s="11">
        <f t="shared" si="278"/>
        <v>41036.738136574073</v>
      </c>
      <c r="M2497" t="b">
        <v>0</v>
      </c>
      <c r="N2497">
        <v>42</v>
      </c>
      <c r="O2497" t="b">
        <v>1</v>
      </c>
      <c r="P2497" s="8" t="s">
        <v>8277</v>
      </c>
      <c r="Q2497" s="13" t="str">
        <f t="shared" si="275"/>
        <v>music</v>
      </c>
      <c r="R2497" s="13" t="str">
        <f t="shared" si="281"/>
        <v>indie rock</v>
      </c>
      <c r="S2497" s="6">
        <f t="shared" si="279"/>
        <v>0.78408823606283162</v>
      </c>
      <c r="T2497" s="10">
        <f t="shared" si="280"/>
        <v>45.548809523809524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1">
        <f t="shared" si="277"/>
        <v>41362.746435185181</v>
      </c>
      <c r="L2498" s="11">
        <f t="shared" si="278"/>
        <v>41327.788101851846</v>
      </c>
      <c r="M2498" t="b">
        <v>0</v>
      </c>
      <c r="N2498">
        <v>10</v>
      </c>
      <c r="O2498" t="b">
        <v>1</v>
      </c>
      <c r="P2498" s="8" t="s">
        <v>8277</v>
      </c>
      <c r="Q2498" s="13" t="str">
        <f t="shared" si="275"/>
        <v>music</v>
      </c>
      <c r="R2498" s="13" t="str">
        <f t="shared" si="281"/>
        <v>indie rock</v>
      </c>
      <c r="S2498" s="6">
        <f t="shared" si="279"/>
        <v>1</v>
      </c>
      <c r="T2498" s="10">
        <f t="shared" si="280"/>
        <v>600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1">
        <f t="shared" si="277"/>
        <v>40760.670578703699</v>
      </c>
      <c r="L2499" s="11">
        <f t="shared" si="278"/>
        <v>40730.670578703699</v>
      </c>
      <c r="M2499" t="b">
        <v>0</v>
      </c>
      <c r="N2499">
        <v>56</v>
      </c>
      <c r="O2499" t="b">
        <v>1</v>
      </c>
      <c r="P2499" s="8" t="s">
        <v>8277</v>
      </c>
      <c r="Q2499" s="13" t="str">
        <f t="shared" ref="Q2499:Q2562" si="282">LEFT(P2499, SEARCH("/", P2499)-1)</f>
        <v>music</v>
      </c>
      <c r="R2499" s="13" t="str">
        <f t="shared" si="281"/>
        <v>indie rock</v>
      </c>
      <c r="S2499" s="6">
        <f t="shared" si="279"/>
        <v>0.88674886828675692</v>
      </c>
      <c r="T2499" s="10">
        <f t="shared" si="280"/>
        <v>80.551071428571419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1">
        <f t="shared" si="277"/>
        <v>42031.759108796294</v>
      </c>
      <c r="L2500" s="11">
        <f t="shared" si="278"/>
        <v>42017.759108796294</v>
      </c>
      <c r="M2500" t="b">
        <v>0</v>
      </c>
      <c r="N2500">
        <v>20</v>
      </c>
      <c r="O2500" t="b">
        <v>1</v>
      </c>
      <c r="P2500" s="8" t="s">
        <v>8277</v>
      </c>
      <c r="Q2500" s="13" t="str">
        <f t="shared" si="282"/>
        <v>music</v>
      </c>
      <c r="R2500" s="13" t="str">
        <f t="shared" si="281"/>
        <v>indie rock</v>
      </c>
      <c r="S2500" s="6">
        <f t="shared" si="279"/>
        <v>0.94696969696969702</v>
      </c>
      <c r="T2500" s="10">
        <f t="shared" si="280"/>
        <v>52.8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1">
        <f t="shared" si="277"/>
        <v>41274.541666666664</v>
      </c>
      <c r="L2501" s="11">
        <f t="shared" si="278"/>
        <v>41226.440243055556</v>
      </c>
      <c r="M2501" t="b">
        <v>0</v>
      </c>
      <c r="N2501">
        <v>170</v>
      </c>
      <c r="O2501" t="b">
        <v>1</v>
      </c>
      <c r="P2501" s="8" t="s">
        <v>8277</v>
      </c>
      <c r="Q2501" s="13" t="str">
        <f t="shared" si="282"/>
        <v>music</v>
      </c>
      <c r="R2501" s="13" t="str">
        <f t="shared" si="281"/>
        <v>indie rock</v>
      </c>
      <c r="S2501" s="6">
        <f t="shared" si="279"/>
        <v>0.49352251696483651</v>
      </c>
      <c r="T2501" s="10">
        <f t="shared" si="280"/>
        <v>47.676470588235297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1">
        <f t="shared" si="277"/>
        <v>41083.564525462956</v>
      </c>
      <c r="L2502" s="11">
        <f t="shared" si="278"/>
        <v>41053.564525462956</v>
      </c>
      <c r="M2502" t="b">
        <v>0</v>
      </c>
      <c r="N2502">
        <v>29</v>
      </c>
      <c r="O2502" t="b">
        <v>1</v>
      </c>
      <c r="P2502" s="8" t="s">
        <v>8277</v>
      </c>
      <c r="Q2502" s="13" t="str">
        <f t="shared" si="282"/>
        <v>music</v>
      </c>
      <c r="R2502" s="13" t="str">
        <f t="shared" si="281"/>
        <v>indie rock</v>
      </c>
      <c r="S2502" s="6">
        <f t="shared" si="279"/>
        <v>0.88235294117647056</v>
      </c>
      <c r="T2502" s="10">
        <f t="shared" si="280"/>
        <v>23.448275862068964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1">
        <f t="shared" si="277"/>
        <v>42274.568333333336</v>
      </c>
      <c r="L2503" s="11">
        <f t="shared" si="278"/>
        <v>42244.568333333336</v>
      </c>
      <c r="M2503" t="b">
        <v>0</v>
      </c>
      <c r="N2503">
        <v>7</v>
      </c>
      <c r="O2503" t="b">
        <v>0</v>
      </c>
      <c r="P2503" s="8" t="s">
        <v>8297</v>
      </c>
      <c r="Q2503" s="13" t="str">
        <f t="shared" si="282"/>
        <v>food</v>
      </c>
      <c r="R2503" s="13" t="str">
        <f t="shared" ref="R2503:R2522" si="283">RIGHT(P2503,11)</f>
        <v>restaurants</v>
      </c>
      <c r="S2503" s="6">
        <f t="shared" si="279"/>
        <v>39.145907473309606</v>
      </c>
      <c r="T2503" s="10">
        <f t="shared" si="280"/>
        <v>40.142857142857146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1">
        <f t="shared" si="277"/>
        <v>41903.617106481477</v>
      </c>
      <c r="L2504" s="11">
        <f t="shared" si="278"/>
        <v>41858.617106481477</v>
      </c>
      <c r="M2504" t="b">
        <v>0</v>
      </c>
      <c r="N2504">
        <v>5</v>
      </c>
      <c r="O2504" t="b">
        <v>0</v>
      </c>
      <c r="P2504" s="8" t="s">
        <v>8297</v>
      </c>
      <c r="Q2504" s="13" t="str">
        <f t="shared" si="282"/>
        <v>food</v>
      </c>
      <c r="R2504" s="13" t="str">
        <f t="shared" si="283"/>
        <v>restaurants</v>
      </c>
      <c r="S2504" s="6">
        <f t="shared" si="279"/>
        <v>1279.0697674418604</v>
      </c>
      <c r="T2504" s="10">
        <f t="shared" si="280"/>
        <v>17.2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1">
        <f t="shared" si="277"/>
        <v>42528.67083333333</v>
      </c>
      <c r="L2505" s="11">
        <f t="shared" si="278"/>
        <v>42498.691064814811</v>
      </c>
      <c r="M2505" t="b">
        <v>0</v>
      </c>
      <c r="N2505">
        <v>0</v>
      </c>
      <c r="O2505" t="b">
        <v>0</v>
      </c>
      <c r="P2505" s="8" t="s">
        <v>8297</v>
      </c>
      <c r="Q2505" s="13" t="str">
        <f t="shared" si="282"/>
        <v>food</v>
      </c>
      <c r="R2505" s="13" t="str">
        <f t="shared" si="283"/>
        <v>restaurants</v>
      </c>
      <c r="S2505" s="6" t="str">
        <f t="shared" si="279"/>
        <v>N/A</v>
      </c>
      <c r="T2505" s="10" t="str">
        <f t="shared" si="280"/>
        <v>N/A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1">
        <f t="shared" ref="K2506:K2569" si="284">(I2506/86400)+25569+(-5/24)</f>
        <v>41957.848773148151</v>
      </c>
      <c r="L2506" s="11">
        <f t="shared" ref="L2506:L2569" si="285">(J2506/86400)+25569+(-5/24)</f>
        <v>41927.807106481479</v>
      </c>
      <c r="M2506" t="b">
        <v>0</v>
      </c>
      <c r="N2506">
        <v>0</v>
      </c>
      <c r="O2506" t="b">
        <v>0</v>
      </c>
      <c r="P2506" s="8" t="s">
        <v>8297</v>
      </c>
      <c r="Q2506" s="13" t="str">
        <f t="shared" si="282"/>
        <v>food</v>
      </c>
      <c r="R2506" s="13" t="str">
        <f t="shared" si="283"/>
        <v>restaurants</v>
      </c>
      <c r="S2506" s="6" t="str">
        <f t="shared" ref="S2506:S2569" si="286">IFERROR(D2506/E2506,"N/A")</f>
        <v>N/A</v>
      </c>
      <c r="T2506" s="10" t="str">
        <f t="shared" ref="T2506:T2569" si="287">IFERROR(E2506/N2506,"N/A")</f>
        <v>N/A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1">
        <f t="shared" si="284"/>
        <v>42076.80574074074</v>
      </c>
      <c r="L2507" s="11">
        <f t="shared" si="285"/>
        <v>42046.847407407404</v>
      </c>
      <c r="M2507" t="b">
        <v>0</v>
      </c>
      <c r="N2507">
        <v>0</v>
      </c>
      <c r="O2507" t="b">
        <v>0</v>
      </c>
      <c r="P2507" s="8" t="s">
        <v>8297</v>
      </c>
      <c r="Q2507" s="13" t="str">
        <f t="shared" si="282"/>
        <v>food</v>
      </c>
      <c r="R2507" s="13" t="str">
        <f t="shared" si="283"/>
        <v>restaurants</v>
      </c>
      <c r="S2507" s="6" t="str">
        <f t="shared" si="286"/>
        <v>N/A</v>
      </c>
      <c r="T2507" s="10" t="str">
        <f t="shared" si="287"/>
        <v>N/A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1">
        <f t="shared" si="284"/>
        <v>42280.666666666664</v>
      </c>
      <c r="L2508" s="11">
        <f t="shared" si="285"/>
        <v>42258.088761574072</v>
      </c>
      <c r="M2508" t="b">
        <v>0</v>
      </c>
      <c r="N2508">
        <v>2</v>
      </c>
      <c r="O2508" t="b">
        <v>0</v>
      </c>
      <c r="P2508" s="8" t="s">
        <v>8297</v>
      </c>
      <c r="Q2508" s="13" t="str">
        <f t="shared" si="282"/>
        <v>food</v>
      </c>
      <c r="R2508" s="13" t="str">
        <f t="shared" si="283"/>
        <v>restaurants</v>
      </c>
      <c r="S2508" s="6">
        <f t="shared" si="286"/>
        <v>166.66666666666666</v>
      </c>
      <c r="T2508" s="10">
        <f t="shared" si="287"/>
        <v>15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1">
        <f t="shared" si="284"/>
        <v>42134.864629629628</v>
      </c>
      <c r="L2509" s="11">
        <f t="shared" si="285"/>
        <v>42104.864629629628</v>
      </c>
      <c r="M2509" t="b">
        <v>0</v>
      </c>
      <c r="N2509">
        <v>0</v>
      </c>
      <c r="O2509" t="b">
        <v>0</v>
      </c>
      <c r="P2509" s="8" t="s">
        <v>8297</v>
      </c>
      <c r="Q2509" s="13" t="str">
        <f t="shared" si="282"/>
        <v>food</v>
      </c>
      <c r="R2509" s="13" t="str">
        <f t="shared" si="283"/>
        <v>restaurants</v>
      </c>
      <c r="S2509" s="6" t="str">
        <f t="shared" si="286"/>
        <v>N/A</v>
      </c>
      <c r="T2509" s="10" t="str">
        <f t="shared" si="287"/>
        <v>N/A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1">
        <f t="shared" si="284"/>
        <v>41865.743449074071</v>
      </c>
      <c r="L2510" s="11">
        <f t="shared" si="285"/>
        <v>41835.743449074071</v>
      </c>
      <c r="M2510" t="b">
        <v>0</v>
      </c>
      <c r="N2510">
        <v>0</v>
      </c>
      <c r="O2510" t="b">
        <v>0</v>
      </c>
      <c r="P2510" s="8" t="s">
        <v>8297</v>
      </c>
      <c r="Q2510" s="13" t="str">
        <f t="shared" si="282"/>
        <v>food</v>
      </c>
      <c r="R2510" s="13" t="str">
        <f t="shared" si="283"/>
        <v>restaurants</v>
      </c>
      <c r="S2510" s="6" t="str">
        <f t="shared" si="286"/>
        <v>N/A</v>
      </c>
      <c r="T2510" s="10" t="str">
        <f t="shared" si="287"/>
        <v>N/A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1">
        <f t="shared" si="284"/>
        <v>42114.559594907405</v>
      </c>
      <c r="L2511" s="11">
        <f t="shared" si="285"/>
        <v>42058.601261574069</v>
      </c>
      <c r="M2511" t="b">
        <v>0</v>
      </c>
      <c r="N2511">
        <v>28</v>
      </c>
      <c r="O2511" t="b">
        <v>0</v>
      </c>
      <c r="P2511" s="8" t="s">
        <v>8297</v>
      </c>
      <c r="Q2511" s="13" t="str">
        <f t="shared" si="282"/>
        <v>food</v>
      </c>
      <c r="R2511" s="13" t="str">
        <f t="shared" si="283"/>
        <v>restaurants</v>
      </c>
      <c r="S2511" s="6">
        <f t="shared" si="286"/>
        <v>95</v>
      </c>
      <c r="T2511" s="10">
        <f t="shared" si="287"/>
        <v>35.714285714285715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1">
        <f t="shared" si="284"/>
        <v>42138.789027777777</v>
      </c>
      <c r="L2512" s="11">
        <f t="shared" si="285"/>
        <v>42078.789027777777</v>
      </c>
      <c r="M2512" t="b">
        <v>0</v>
      </c>
      <c r="N2512">
        <v>2</v>
      </c>
      <c r="O2512" t="b">
        <v>0</v>
      </c>
      <c r="P2512" s="8" t="s">
        <v>8297</v>
      </c>
      <c r="Q2512" s="13" t="str">
        <f t="shared" si="282"/>
        <v>food</v>
      </c>
      <c r="R2512" s="13" t="str">
        <f t="shared" si="283"/>
        <v>restaurants</v>
      </c>
      <c r="S2512" s="6">
        <f t="shared" si="286"/>
        <v>666.66666666666663</v>
      </c>
      <c r="T2512" s="10">
        <f t="shared" si="287"/>
        <v>37.5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1">
        <f t="shared" si="284"/>
        <v>42401.238576388881</v>
      </c>
      <c r="L2513" s="11">
        <f t="shared" si="285"/>
        <v>42371.238576388881</v>
      </c>
      <c r="M2513" t="b">
        <v>0</v>
      </c>
      <c r="N2513">
        <v>0</v>
      </c>
      <c r="O2513" t="b">
        <v>0</v>
      </c>
      <c r="P2513" s="8" t="s">
        <v>8297</v>
      </c>
      <c r="Q2513" s="13" t="str">
        <f t="shared" si="282"/>
        <v>food</v>
      </c>
      <c r="R2513" s="13" t="str">
        <f t="shared" si="283"/>
        <v>restaurants</v>
      </c>
      <c r="S2513" s="6" t="str">
        <f t="shared" si="286"/>
        <v>N/A</v>
      </c>
      <c r="T2513" s="10" t="str">
        <f t="shared" si="287"/>
        <v>N/A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1">
        <f t="shared" si="284"/>
        <v>41986.668530092589</v>
      </c>
      <c r="L2514" s="11">
        <f t="shared" si="285"/>
        <v>41971.668530092589</v>
      </c>
      <c r="M2514" t="b">
        <v>0</v>
      </c>
      <c r="N2514">
        <v>0</v>
      </c>
      <c r="O2514" t="b">
        <v>0</v>
      </c>
      <c r="P2514" s="8" t="s">
        <v>8297</v>
      </c>
      <c r="Q2514" s="13" t="str">
        <f t="shared" si="282"/>
        <v>food</v>
      </c>
      <c r="R2514" s="13" t="str">
        <f t="shared" si="283"/>
        <v>restaurants</v>
      </c>
      <c r="S2514" s="6" t="str">
        <f t="shared" si="286"/>
        <v>N/A</v>
      </c>
      <c r="T2514" s="10" t="str">
        <f t="shared" si="287"/>
        <v>N/A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1">
        <f t="shared" si="284"/>
        <v>42791.798483796294</v>
      </c>
      <c r="L2515" s="11">
        <f t="shared" si="285"/>
        <v>42731.798483796294</v>
      </c>
      <c r="M2515" t="b">
        <v>0</v>
      </c>
      <c r="N2515">
        <v>0</v>
      </c>
      <c r="O2515" t="b">
        <v>0</v>
      </c>
      <c r="P2515" s="8" t="s">
        <v>8297</v>
      </c>
      <c r="Q2515" s="13" t="str">
        <f t="shared" si="282"/>
        <v>food</v>
      </c>
      <c r="R2515" s="13" t="str">
        <f t="shared" si="283"/>
        <v>restaurants</v>
      </c>
      <c r="S2515" s="6" t="str">
        <f t="shared" si="286"/>
        <v>N/A</v>
      </c>
      <c r="T2515" s="10" t="str">
        <f t="shared" si="287"/>
        <v>N/A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1">
        <f t="shared" si="284"/>
        <v>41871.181446759256</v>
      </c>
      <c r="L2516" s="11">
        <f t="shared" si="285"/>
        <v>41854.181446759256</v>
      </c>
      <c r="M2516" t="b">
        <v>0</v>
      </c>
      <c r="N2516">
        <v>4</v>
      </c>
      <c r="O2516" t="b">
        <v>0</v>
      </c>
      <c r="P2516" s="8" t="s">
        <v>8297</v>
      </c>
      <c r="Q2516" s="13" t="str">
        <f t="shared" si="282"/>
        <v>food</v>
      </c>
      <c r="R2516" s="13" t="str">
        <f t="shared" si="283"/>
        <v>restaurants</v>
      </c>
      <c r="S2516" s="6">
        <f t="shared" si="286"/>
        <v>57.142857142857146</v>
      </c>
      <c r="T2516" s="10">
        <f t="shared" si="287"/>
        <v>52.5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1">
        <f t="shared" si="284"/>
        <v>42057.63140046296</v>
      </c>
      <c r="L2517" s="11">
        <f t="shared" si="285"/>
        <v>42027.63140046296</v>
      </c>
      <c r="M2517" t="b">
        <v>0</v>
      </c>
      <c r="N2517">
        <v>12</v>
      </c>
      <c r="O2517" t="b">
        <v>0</v>
      </c>
      <c r="P2517" s="8" t="s">
        <v>8297</v>
      </c>
      <c r="Q2517" s="13" t="str">
        <f t="shared" si="282"/>
        <v>food</v>
      </c>
      <c r="R2517" s="13" t="str">
        <f t="shared" si="283"/>
        <v>restaurants</v>
      </c>
      <c r="S2517" s="6">
        <f t="shared" si="286"/>
        <v>5.376344086021505</v>
      </c>
      <c r="T2517" s="10">
        <f t="shared" si="287"/>
        <v>77.5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1">
        <f t="shared" si="284"/>
        <v>41972.486712962964</v>
      </c>
      <c r="L2518" s="11">
        <f t="shared" si="285"/>
        <v>41942.445046296292</v>
      </c>
      <c r="M2518" t="b">
        <v>0</v>
      </c>
      <c r="N2518">
        <v>0</v>
      </c>
      <c r="O2518" t="b">
        <v>0</v>
      </c>
      <c r="P2518" s="8" t="s">
        <v>8297</v>
      </c>
      <c r="Q2518" s="13" t="str">
        <f t="shared" si="282"/>
        <v>food</v>
      </c>
      <c r="R2518" s="13" t="str">
        <f t="shared" si="283"/>
        <v>restaurants</v>
      </c>
      <c r="S2518" s="6" t="str">
        <f t="shared" si="286"/>
        <v>N/A</v>
      </c>
      <c r="T2518" s="10" t="str">
        <f t="shared" si="287"/>
        <v>N/A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1">
        <f t="shared" si="284"/>
        <v>42082.552430555552</v>
      </c>
      <c r="L2519" s="11">
        <f t="shared" si="285"/>
        <v>42052.594097222223</v>
      </c>
      <c r="M2519" t="b">
        <v>0</v>
      </c>
      <c r="N2519">
        <v>33</v>
      </c>
      <c r="O2519" t="b">
        <v>0</v>
      </c>
      <c r="P2519" s="8" t="s">
        <v>8297</v>
      </c>
      <c r="Q2519" s="13" t="str">
        <f t="shared" si="282"/>
        <v>food</v>
      </c>
      <c r="R2519" s="13" t="str">
        <f t="shared" si="283"/>
        <v>restaurants</v>
      </c>
      <c r="S2519" s="6">
        <f t="shared" si="286"/>
        <v>10.186757215619695</v>
      </c>
      <c r="T2519" s="10">
        <f t="shared" si="287"/>
        <v>53.545454545454547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1">
        <f t="shared" si="284"/>
        <v>41956.51421296296</v>
      </c>
      <c r="L2520" s="11">
        <f t="shared" si="285"/>
        <v>41926.472546296296</v>
      </c>
      <c r="M2520" t="b">
        <v>0</v>
      </c>
      <c r="N2520">
        <v>0</v>
      </c>
      <c r="O2520" t="b">
        <v>0</v>
      </c>
      <c r="P2520" s="8" t="s">
        <v>8297</v>
      </c>
      <c r="Q2520" s="13" t="str">
        <f t="shared" si="282"/>
        <v>food</v>
      </c>
      <c r="R2520" s="13" t="str">
        <f t="shared" si="283"/>
        <v>restaurants</v>
      </c>
      <c r="S2520" s="6" t="str">
        <f t="shared" si="286"/>
        <v>N/A</v>
      </c>
      <c r="T2520" s="10" t="str">
        <f t="shared" si="287"/>
        <v>N/A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1">
        <f t="shared" si="284"/>
        <v>41838.946805555555</v>
      </c>
      <c r="L2521" s="11">
        <f t="shared" si="285"/>
        <v>41808.946805555555</v>
      </c>
      <c r="M2521" t="b">
        <v>0</v>
      </c>
      <c r="N2521">
        <v>4</v>
      </c>
      <c r="O2521" t="b">
        <v>0</v>
      </c>
      <c r="P2521" s="8" t="s">
        <v>8297</v>
      </c>
      <c r="Q2521" s="13" t="str">
        <f t="shared" si="282"/>
        <v>food</v>
      </c>
      <c r="R2521" s="13" t="str">
        <f t="shared" si="283"/>
        <v>restaurants</v>
      </c>
      <c r="S2521" s="6">
        <f t="shared" si="286"/>
        <v>2307.6923076923076</v>
      </c>
      <c r="T2521" s="10">
        <f t="shared" si="287"/>
        <v>16.25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1">
        <f t="shared" si="284"/>
        <v>42658.597916666666</v>
      </c>
      <c r="L2522" s="11">
        <f t="shared" si="285"/>
        <v>42612.392187500001</v>
      </c>
      <c r="M2522" t="b">
        <v>0</v>
      </c>
      <c r="N2522">
        <v>0</v>
      </c>
      <c r="O2522" t="b">
        <v>0</v>
      </c>
      <c r="P2522" s="8" t="s">
        <v>8297</v>
      </c>
      <c r="Q2522" s="13" t="str">
        <f t="shared" si="282"/>
        <v>food</v>
      </c>
      <c r="R2522" s="13" t="str">
        <f t="shared" si="283"/>
        <v>restaurants</v>
      </c>
      <c r="S2522" s="6" t="str">
        <f t="shared" si="286"/>
        <v>N/A</v>
      </c>
      <c r="T2522" s="10" t="str">
        <f t="shared" si="287"/>
        <v>N/A</v>
      </c>
    </row>
    <row r="2523" spans="1:20" ht="57.6" x14ac:dyDescent="0.3">
      <c r="A2523">
        <v>540</v>
      </c>
      <c r="B2523" s="3" t="s">
        <v>541</v>
      </c>
      <c r="C2523" s="3" t="s">
        <v>4650</v>
      </c>
      <c r="D2523">
        <v>15000</v>
      </c>
      <c r="E2523">
        <v>1</v>
      </c>
      <c r="F2523" t="s">
        <v>8221</v>
      </c>
      <c r="G2523" t="s">
        <v>8224</v>
      </c>
      <c r="H2523" t="s">
        <v>8246</v>
      </c>
      <c r="I2523">
        <v>1423078606</v>
      </c>
      <c r="J2523">
        <v>1420486606</v>
      </c>
      <c r="K2523" s="11">
        <f t="shared" si="284"/>
        <v>42039.608865740738</v>
      </c>
      <c r="L2523" s="11">
        <f t="shared" si="285"/>
        <v>42009.608865740738</v>
      </c>
      <c r="M2523" t="b">
        <v>0</v>
      </c>
      <c r="N2523">
        <v>1</v>
      </c>
      <c r="O2523" t="b">
        <v>0</v>
      </c>
      <c r="P2523" s="8" t="s">
        <v>8270</v>
      </c>
      <c r="Q2523" s="13" t="str">
        <f t="shared" si="282"/>
        <v>technology</v>
      </c>
      <c r="R2523" s="13" t="str">
        <f>RIGHT(P2523,3)</f>
        <v>web</v>
      </c>
      <c r="S2523" s="6">
        <f t="shared" si="286"/>
        <v>15000</v>
      </c>
      <c r="T2523" s="10">
        <f t="shared" si="287"/>
        <v>1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1">
        <f t="shared" si="284"/>
        <v>42482.411111111105</v>
      </c>
      <c r="L2524" s="11">
        <f t="shared" si="285"/>
        <v>42460.365277777775</v>
      </c>
      <c r="M2524" t="b">
        <v>0</v>
      </c>
      <c r="N2524">
        <v>27</v>
      </c>
      <c r="O2524" t="b">
        <v>1</v>
      </c>
      <c r="P2524" s="8" t="s">
        <v>8298</v>
      </c>
      <c r="Q2524" s="13" t="str">
        <f t="shared" si="282"/>
        <v>music</v>
      </c>
      <c r="R2524" s="13" t="str">
        <f t="shared" ref="R2524:R2562" si="288">RIGHT(P2524,15)</f>
        <v>classical music</v>
      </c>
      <c r="S2524" s="6">
        <f t="shared" si="286"/>
        <v>1</v>
      </c>
      <c r="T2524" s="10">
        <f t="shared" si="287"/>
        <v>185.18518518518519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1">
        <f t="shared" si="284"/>
        <v>41960.808935185181</v>
      </c>
      <c r="L2525" s="11">
        <f t="shared" si="285"/>
        <v>41930.767268518517</v>
      </c>
      <c r="M2525" t="b">
        <v>0</v>
      </c>
      <c r="N2525">
        <v>26</v>
      </c>
      <c r="O2525" t="b">
        <v>1</v>
      </c>
      <c r="P2525" s="8" t="s">
        <v>8298</v>
      </c>
      <c r="Q2525" s="13" t="str">
        <f t="shared" si="282"/>
        <v>music</v>
      </c>
      <c r="R2525" s="13" t="str">
        <f t="shared" si="288"/>
        <v>classical music</v>
      </c>
      <c r="S2525" s="6">
        <f t="shared" si="286"/>
        <v>0.63920454545454541</v>
      </c>
      <c r="T2525" s="10">
        <f t="shared" si="287"/>
        <v>54.153846153846153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1">
        <f t="shared" si="284"/>
        <v>41993.979166666664</v>
      </c>
      <c r="L2526" s="11">
        <f t="shared" si="285"/>
        <v>41961.599039351851</v>
      </c>
      <c r="M2526" t="b">
        <v>0</v>
      </c>
      <c r="N2526">
        <v>43</v>
      </c>
      <c r="O2526" t="b">
        <v>1</v>
      </c>
      <c r="P2526" s="8" t="s">
        <v>8298</v>
      </c>
      <c r="Q2526" s="13" t="str">
        <f t="shared" si="282"/>
        <v>music</v>
      </c>
      <c r="R2526" s="13" t="str">
        <f t="shared" si="288"/>
        <v>classical music</v>
      </c>
      <c r="S2526" s="6">
        <f t="shared" si="286"/>
        <v>0.98425196850393704</v>
      </c>
      <c r="T2526" s="10">
        <f t="shared" si="287"/>
        <v>177.2093023255814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1">
        <f t="shared" si="284"/>
        <v>41088.636238425919</v>
      </c>
      <c r="L2527" s="11">
        <f t="shared" si="285"/>
        <v>41058.636238425919</v>
      </c>
      <c r="M2527" t="b">
        <v>0</v>
      </c>
      <c r="N2527">
        <v>80</v>
      </c>
      <c r="O2527" t="b">
        <v>1</v>
      </c>
      <c r="P2527" s="8" t="s">
        <v>8298</v>
      </c>
      <c r="Q2527" s="13" t="str">
        <f t="shared" si="282"/>
        <v>music</v>
      </c>
      <c r="R2527" s="13" t="str">
        <f t="shared" si="288"/>
        <v>classical music</v>
      </c>
      <c r="S2527" s="6">
        <f t="shared" si="286"/>
        <v>0.99676052828308004</v>
      </c>
      <c r="T2527" s="10">
        <f t="shared" si="287"/>
        <v>100.325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1">
        <f t="shared" si="284"/>
        <v>41980.999305555553</v>
      </c>
      <c r="L2528" s="11">
        <f t="shared" si="285"/>
        <v>41952.882800925923</v>
      </c>
      <c r="M2528" t="b">
        <v>0</v>
      </c>
      <c r="N2528">
        <v>33</v>
      </c>
      <c r="O2528" t="b">
        <v>1</v>
      </c>
      <c r="P2528" s="8" t="s">
        <v>8298</v>
      </c>
      <c r="Q2528" s="13" t="str">
        <f t="shared" si="282"/>
        <v>music</v>
      </c>
      <c r="R2528" s="13" t="str">
        <f t="shared" si="288"/>
        <v>classical music</v>
      </c>
      <c r="S2528" s="6">
        <f t="shared" si="286"/>
        <v>0.88534749889331565</v>
      </c>
      <c r="T2528" s="10">
        <f t="shared" si="287"/>
        <v>136.90909090909091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1">
        <f t="shared" si="284"/>
        <v>41564.957638888889</v>
      </c>
      <c r="L2529" s="11">
        <f t="shared" si="285"/>
        <v>41546.542719907404</v>
      </c>
      <c r="M2529" t="b">
        <v>0</v>
      </c>
      <c r="N2529">
        <v>71</v>
      </c>
      <c r="O2529" t="b">
        <v>1</v>
      </c>
      <c r="P2529" s="8" t="s">
        <v>8298</v>
      </c>
      <c r="Q2529" s="13" t="str">
        <f t="shared" si="282"/>
        <v>music</v>
      </c>
      <c r="R2529" s="13" t="str">
        <f t="shared" si="288"/>
        <v>classical music</v>
      </c>
      <c r="S2529" s="6">
        <f t="shared" si="286"/>
        <v>0.97919216646266827</v>
      </c>
      <c r="T2529" s="10">
        <f t="shared" si="287"/>
        <v>57.535211267605632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1">
        <f t="shared" si="284"/>
        <v>42236.249999999993</v>
      </c>
      <c r="L2530" s="11">
        <f t="shared" si="285"/>
        <v>42217.626192129632</v>
      </c>
      <c r="M2530" t="b">
        <v>0</v>
      </c>
      <c r="N2530">
        <v>81</v>
      </c>
      <c r="O2530" t="b">
        <v>1</v>
      </c>
      <c r="P2530" s="8" t="s">
        <v>8298</v>
      </c>
      <c r="Q2530" s="13" t="str">
        <f t="shared" si="282"/>
        <v>music</v>
      </c>
      <c r="R2530" s="13" t="str">
        <f t="shared" si="288"/>
        <v>classical music</v>
      </c>
      <c r="S2530" s="6">
        <f t="shared" si="286"/>
        <v>0.93240310583474562</v>
      </c>
      <c r="T2530" s="10">
        <f t="shared" si="287"/>
        <v>52.962839506172834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1">
        <f t="shared" si="284"/>
        <v>40992.830729166664</v>
      </c>
      <c r="L2531" s="11">
        <f t="shared" si="285"/>
        <v>40947.872395833328</v>
      </c>
      <c r="M2531" t="b">
        <v>0</v>
      </c>
      <c r="N2531">
        <v>76</v>
      </c>
      <c r="O2531" t="b">
        <v>1</v>
      </c>
      <c r="P2531" s="8" t="s">
        <v>8298</v>
      </c>
      <c r="Q2531" s="13" t="str">
        <f t="shared" si="282"/>
        <v>music</v>
      </c>
      <c r="R2531" s="13" t="str">
        <f t="shared" si="288"/>
        <v>classical music</v>
      </c>
      <c r="S2531" s="6">
        <f t="shared" si="286"/>
        <v>0.95892600287677798</v>
      </c>
      <c r="T2531" s="10">
        <f t="shared" si="287"/>
        <v>82.328947368421055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1">
        <f t="shared" si="284"/>
        <v>42113.993055555555</v>
      </c>
      <c r="L2532" s="11">
        <f t="shared" si="285"/>
        <v>42081.656307870369</v>
      </c>
      <c r="M2532" t="b">
        <v>0</v>
      </c>
      <c r="N2532">
        <v>48</v>
      </c>
      <c r="O2532" t="b">
        <v>1</v>
      </c>
      <c r="P2532" s="8" t="s">
        <v>8298</v>
      </c>
      <c r="Q2532" s="13" t="str">
        <f t="shared" si="282"/>
        <v>music</v>
      </c>
      <c r="R2532" s="13" t="str">
        <f t="shared" si="288"/>
        <v>classical music</v>
      </c>
      <c r="S2532" s="6">
        <f t="shared" si="286"/>
        <v>1</v>
      </c>
      <c r="T2532" s="10">
        <f t="shared" si="287"/>
        <v>135.41666666666666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1">
        <f t="shared" si="284"/>
        <v>42230.957638888889</v>
      </c>
      <c r="L2533" s="11">
        <f t="shared" si="285"/>
        <v>42208.471689814811</v>
      </c>
      <c r="M2533" t="b">
        <v>0</v>
      </c>
      <c r="N2533">
        <v>61</v>
      </c>
      <c r="O2533" t="b">
        <v>1</v>
      </c>
      <c r="P2533" s="8" t="s">
        <v>8298</v>
      </c>
      <c r="Q2533" s="13" t="str">
        <f t="shared" si="282"/>
        <v>music</v>
      </c>
      <c r="R2533" s="13" t="str">
        <f t="shared" si="288"/>
        <v>classical music</v>
      </c>
      <c r="S2533" s="6">
        <f t="shared" si="286"/>
        <v>0.99601593625498008</v>
      </c>
      <c r="T2533" s="10">
        <f t="shared" si="287"/>
        <v>74.06557377049181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1">
        <f t="shared" si="284"/>
        <v>41137.640810185185</v>
      </c>
      <c r="L2534" s="11">
        <f t="shared" si="285"/>
        <v>41107.640810185185</v>
      </c>
      <c r="M2534" t="b">
        <v>0</v>
      </c>
      <c r="N2534">
        <v>60</v>
      </c>
      <c r="O2534" t="b">
        <v>1</v>
      </c>
      <c r="P2534" s="8" t="s">
        <v>8298</v>
      </c>
      <c r="Q2534" s="13" t="str">
        <f t="shared" si="282"/>
        <v>music</v>
      </c>
      <c r="R2534" s="13" t="str">
        <f t="shared" si="288"/>
        <v>classical music</v>
      </c>
      <c r="S2534" s="6">
        <f t="shared" si="286"/>
        <v>0.79286422200198214</v>
      </c>
      <c r="T2534" s="10">
        <f t="shared" si="287"/>
        <v>84.083333333333329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1">
        <f t="shared" si="284"/>
        <v>41334.542453703703</v>
      </c>
      <c r="L2535" s="11">
        <f t="shared" si="285"/>
        <v>41304.542951388888</v>
      </c>
      <c r="M2535" t="b">
        <v>0</v>
      </c>
      <c r="N2535">
        <v>136</v>
      </c>
      <c r="O2535" t="b">
        <v>1</v>
      </c>
      <c r="P2535" s="8" t="s">
        <v>8298</v>
      </c>
      <c r="Q2535" s="13" t="str">
        <f t="shared" si="282"/>
        <v>music</v>
      </c>
      <c r="R2535" s="13" t="str">
        <f t="shared" si="288"/>
        <v>classical music</v>
      </c>
      <c r="S2535" s="6">
        <f t="shared" si="286"/>
        <v>0.90361445783132532</v>
      </c>
      <c r="T2535" s="10">
        <f t="shared" si="287"/>
        <v>61.029411764705884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1">
        <f t="shared" si="284"/>
        <v>40179.041666666664</v>
      </c>
      <c r="L2536" s="11">
        <f t="shared" si="285"/>
        <v>40127.492037037031</v>
      </c>
      <c r="M2536" t="b">
        <v>0</v>
      </c>
      <c r="N2536">
        <v>14</v>
      </c>
      <c r="O2536" t="b">
        <v>1</v>
      </c>
      <c r="P2536" s="8" t="s">
        <v>8298</v>
      </c>
      <c r="Q2536" s="13" t="str">
        <f t="shared" si="282"/>
        <v>music</v>
      </c>
      <c r="R2536" s="13" t="str">
        <f t="shared" si="288"/>
        <v>classical music</v>
      </c>
      <c r="S2536" s="6">
        <f t="shared" si="286"/>
        <v>0.95238095238095233</v>
      </c>
      <c r="T2536" s="10">
        <f t="shared" si="287"/>
        <v>150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1">
        <f t="shared" si="284"/>
        <v>41974.624363425923</v>
      </c>
      <c r="L2537" s="11">
        <f t="shared" si="285"/>
        <v>41943.582696759258</v>
      </c>
      <c r="M2537" t="b">
        <v>0</v>
      </c>
      <c r="N2537">
        <v>78</v>
      </c>
      <c r="O2537" t="b">
        <v>1</v>
      </c>
      <c r="P2537" s="8" t="s">
        <v>8298</v>
      </c>
      <c r="Q2537" s="13" t="str">
        <f t="shared" si="282"/>
        <v>music</v>
      </c>
      <c r="R2537" s="13" t="str">
        <f t="shared" si="288"/>
        <v>classical music</v>
      </c>
      <c r="S2537" s="6">
        <f t="shared" si="286"/>
        <v>0.96362322331968198</v>
      </c>
      <c r="T2537" s="10">
        <f t="shared" si="287"/>
        <v>266.08974358974359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1">
        <f t="shared" si="284"/>
        <v>41484.89775462963</v>
      </c>
      <c r="L2538" s="11">
        <f t="shared" si="285"/>
        <v>41463.89775462963</v>
      </c>
      <c r="M2538" t="b">
        <v>0</v>
      </c>
      <c r="N2538">
        <v>4</v>
      </c>
      <c r="O2538" t="b">
        <v>1</v>
      </c>
      <c r="P2538" s="8" t="s">
        <v>8298</v>
      </c>
      <c r="Q2538" s="13" t="str">
        <f t="shared" si="282"/>
        <v>music</v>
      </c>
      <c r="R2538" s="13" t="str">
        <f t="shared" si="288"/>
        <v>classical music</v>
      </c>
      <c r="S2538" s="6">
        <f t="shared" si="286"/>
        <v>0.86206896551724133</v>
      </c>
      <c r="T2538" s="10">
        <f t="shared" si="287"/>
        <v>7.25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1">
        <f t="shared" si="284"/>
        <v>40756.440451388888</v>
      </c>
      <c r="L2539" s="11">
        <f t="shared" si="285"/>
        <v>40696.440451388888</v>
      </c>
      <c r="M2539" t="b">
        <v>0</v>
      </c>
      <c r="N2539">
        <v>11</v>
      </c>
      <c r="O2539" t="b">
        <v>1</v>
      </c>
      <c r="P2539" s="8" t="s">
        <v>8298</v>
      </c>
      <c r="Q2539" s="13" t="str">
        <f t="shared" si="282"/>
        <v>music</v>
      </c>
      <c r="R2539" s="13" t="str">
        <f t="shared" si="288"/>
        <v>classical music</v>
      </c>
      <c r="S2539" s="6">
        <f t="shared" si="286"/>
        <v>0.90909090909090906</v>
      </c>
      <c r="T2539" s="10">
        <f t="shared" si="287"/>
        <v>100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1">
        <f t="shared" si="284"/>
        <v>41328.999305555553</v>
      </c>
      <c r="L2540" s="11">
        <f t="shared" si="285"/>
        <v>41298.301631944443</v>
      </c>
      <c r="M2540" t="b">
        <v>0</v>
      </c>
      <c r="N2540">
        <v>185</v>
      </c>
      <c r="O2540" t="b">
        <v>1</v>
      </c>
      <c r="P2540" s="8" t="s">
        <v>8298</v>
      </c>
      <c r="Q2540" s="13" t="str">
        <f t="shared" si="282"/>
        <v>music</v>
      </c>
      <c r="R2540" s="13" t="str">
        <f t="shared" si="288"/>
        <v>classical music</v>
      </c>
      <c r="S2540" s="6">
        <f t="shared" si="286"/>
        <v>0.88481785287150438</v>
      </c>
      <c r="T2540" s="10">
        <f t="shared" si="287"/>
        <v>109.96308108108107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1">
        <f t="shared" si="284"/>
        <v>42037.693888888891</v>
      </c>
      <c r="L2541" s="11">
        <f t="shared" si="285"/>
        <v>41977.693888888891</v>
      </c>
      <c r="M2541" t="b">
        <v>0</v>
      </c>
      <c r="N2541">
        <v>59</v>
      </c>
      <c r="O2541" t="b">
        <v>1</v>
      </c>
      <c r="P2541" s="8" t="s">
        <v>8298</v>
      </c>
      <c r="Q2541" s="13" t="str">
        <f t="shared" si="282"/>
        <v>music</v>
      </c>
      <c r="R2541" s="13" t="str">
        <f t="shared" si="288"/>
        <v>classical music</v>
      </c>
      <c r="S2541" s="6">
        <f t="shared" si="286"/>
        <v>0.99750623441396513</v>
      </c>
      <c r="T2541" s="10">
        <f t="shared" si="287"/>
        <v>169.91525423728814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1">
        <f t="shared" si="284"/>
        <v>40845.466678240737</v>
      </c>
      <c r="L2542" s="11">
        <f t="shared" si="285"/>
        <v>40785.466678240737</v>
      </c>
      <c r="M2542" t="b">
        <v>0</v>
      </c>
      <c r="N2542">
        <v>27</v>
      </c>
      <c r="O2542" t="b">
        <v>1</v>
      </c>
      <c r="P2542" s="8" t="s">
        <v>8298</v>
      </c>
      <c r="Q2542" s="13" t="str">
        <f t="shared" si="282"/>
        <v>music</v>
      </c>
      <c r="R2542" s="13" t="str">
        <f t="shared" si="288"/>
        <v>classical music</v>
      </c>
      <c r="S2542" s="6">
        <f t="shared" si="286"/>
        <v>0.96711798839458418</v>
      </c>
      <c r="T2542" s="10">
        <f t="shared" si="287"/>
        <v>95.740740740740748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1">
        <f t="shared" si="284"/>
        <v>41543.240949074076</v>
      </c>
      <c r="L2543" s="11">
        <f t="shared" si="285"/>
        <v>41483.240949074076</v>
      </c>
      <c r="M2543" t="b">
        <v>0</v>
      </c>
      <c r="N2543">
        <v>63</v>
      </c>
      <c r="O2543" t="b">
        <v>1</v>
      </c>
      <c r="P2543" s="8" t="s">
        <v>8298</v>
      </c>
      <c r="Q2543" s="13" t="str">
        <f t="shared" si="282"/>
        <v>music</v>
      </c>
      <c r="R2543" s="13" t="str">
        <f t="shared" si="288"/>
        <v>classical music</v>
      </c>
      <c r="S2543" s="6">
        <f t="shared" si="286"/>
        <v>0.93432995194874535</v>
      </c>
      <c r="T2543" s="10">
        <f t="shared" si="287"/>
        <v>59.460317460317462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1">
        <f t="shared" si="284"/>
        <v>41547.957638888889</v>
      </c>
      <c r="L2544" s="11">
        <f t="shared" si="285"/>
        <v>41509.218252314815</v>
      </c>
      <c r="M2544" t="b">
        <v>0</v>
      </c>
      <c r="N2544">
        <v>13</v>
      </c>
      <c r="O2544" t="b">
        <v>1</v>
      </c>
      <c r="P2544" s="8" t="s">
        <v>8298</v>
      </c>
      <c r="Q2544" s="13" t="str">
        <f t="shared" si="282"/>
        <v>music</v>
      </c>
      <c r="R2544" s="13" t="str">
        <f t="shared" si="288"/>
        <v>classical music</v>
      </c>
      <c r="S2544" s="6">
        <f t="shared" si="286"/>
        <v>0.96551724137931039</v>
      </c>
      <c r="T2544" s="10">
        <f t="shared" si="287"/>
        <v>55.769230769230766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1">
        <f t="shared" si="284"/>
        <v>40544.916666666664</v>
      </c>
      <c r="L2545" s="11">
        <f t="shared" si="285"/>
        <v>40513.899282407401</v>
      </c>
      <c r="M2545" t="b">
        <v>0</v>
      </c>
      <c r="N2545">
        <v>13</v>
      </c>
      <c r="O2545" t="b">
        <v>1</v>
      </c>
      <c r="P2545" s="8" t="s">
        <v>8298</v>
      </c>
      <c r="Q2545" s="13" t="str">
        <f t="shared" si="282"/>
        <v>music</v>
      </c>
      <c r="R2545" s="13" t="str">
        <f t="shared" si="288"/>
        <v>classical music</v>
      </c>
      <c r="S2545" s="6">
        <f t="shared" si="286"/>
        <v>0.63938618925831203</v>
      </c>
      <c r="T2545" s="10">
        <f t="shared" si="287"/>
        <v>30.076923076923077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1">
        <f t="shared" si="284"/>
        <v>41098.3121412037</v>
      </c>
      <c r="L2546" s="11">
        <f t="shared" si="285"/>
        <v>41068.3121412037</v>
      </c>
      <c r="M2546" t="b">
        <v>0</v>
      </c>
      <c r="N2546">
        <v>57</v>
      </c>
      <c r="O2546" t="b">
        <v>1</v>
      </c>
      <c r="P2546" s="8" t="s">
        <v>8298</v>
      </c>
      <c r="Q2546" s="13" t="str">
        <f t="shared" si="282"/>
        <v>music</v>
      </c>
      <c r="R2546" s="13" t="str">
        <f t="shared" si="288"/>
        <v>classical music</v>
      </c>
      <c r="S2546" s="6">
        <f t="shared" si="286"/>
        <v>0.99186669311644515</v>
      </c>
      <c r="T2546" s="10">
        <f t="shared" si="287"/>
        <v>88.438596491228068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1">
        <f t="shared" si="284"/>
        <v>42061.812499999993</v>
      </c>
      <c r="L2547" s="11">
        <f t="shared" si="285"/>
        <v>42026.929837962962</v>
      </c>
      <c r="M2547" t="b">
        <v>0</v>
      </c>
      <c r="N2547">
        <v>61</v>
      </c>
      <c r="O2547" t="b">
        <v>1</v>
      </c>
      <c r="P2547" s="8" t="s">
        <v>8298</v>
      </c>
      <c r="Q2547" s="13" t="str">
        <f t="shared" si="282"/>
        <v>music</v>
      </c>
      <c r="R2547" s="13" t="str">
        <f t="shared" si="288"/>
        <v>classical music</v>
      </c>
      <c r="S2547" s="6">
        <f t="shared" si="286"/>
        <v>0.51203277009728621</v>
      </c>
      <c r="T2547" s="10">
        <f t="shared" si="287"/>
        <v>64.032786885245898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1">
        <f t="shared" si="284"/>
        <v>41552</v>
      </c>
      <c r="L2548" s="11">
        <f t="shared" si="285"/>
        <v>41524.650219907409</v>
      </c>
      <c r="M2548" t="b">
        <v>0</v>
      </c>
      <c r="N2548">
        <v>65</v>
      </c>
      <c r="O2548" t="b">
        <v>1</v>
      </c>
      <c r="P2548" s="8" t="s">
        <v>8298</v>
      </c>
      <c r="Q2548" s="13" t="str">
        <f t="shared" si="282"/>
        <v>music</v>
      </c>
      <c r="R2548" s="13" t="str">
        <f t="shared" si="288"/>
        <v>classical music</v>
      </c>
      <c r="S2548" s="6">
        <f t="shared" si="286"/>
        <v>0.8951406649616368</v>
      </c>
      <c r="T2548" s="10">
        <f t="shared" si="287"/>
        <v>60.153846153846153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1">
        <f t="shared" si="284"/>
        <v>41003.523182870369</v>
      </c>
      <c r="L2549" s="11">
        <f t="shared" si="285"/>
        <v>40973.564849537033</v>
      </c>
      <c r="M2549" t="b">
        <v>0</v>
      </c>
      <c r="N2549">
        <v>134</v>
      </c>
      <c r="O2549" t="b">
        <v>1</v>
      </c>
      <c r="P2549" s="8" t="s">
        <v>8298</v>
      </c>
      <c r="Q2549" s="13" t="str">
        <f t="shared" si="282"/>
        <v>music</v>
      </c>
      <c r="R2549" s="13" t="str">
        <f t="shared" si="288"/>
        <v>classical music</v>
      </c>
      <c r="S2549" s="6">
        <f t="shared" si="286"/>
        <v>0.83434466019417475</v>
      </c>
      <c r="T2549" s="10">
        <f t="shared" si="287"/>
        <v>49.194029850746269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1">
        <f t="shared" si="284"/>
        <v>42642.977083333331</v>
      </c>
      <c r="L2550" s="11">
        <f t="shared" si="285"/>
        <v>42618.417094907403</v>
      </c>
      <c r="M2550" t="b">
        <v>0</v>
      </c>
      <c r="N2550">
        <v>37</v>
      </c>
      <c r="O2550" t="b">
        <v>1</v>
      </c>
      <c r="P2550" s="8" t="s">
        <v>8298</v>
      </c>
      <c r="Q2550" s="13" t="str">
        <f t="shared" si="282"/>
        <v>music</v>
      </c>
      <c r="R2550" s="13" t="str">
        <f t="shared" si="288"/>
        <v>classical music</v>
      </c>
      <c r="S2550" s="6">
        <f t="shared" si="286"/>
        <v>0.98183603338242509</v>
      </c>
      <c r="T2550" s="10">
        <f t="shared" si="287"/>
        <v>165.16216216216216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1">
        <f t="shared" si="284"/>
        <v>41425.5</v>
      </c>
      <c r="L2551" s="11">
        <f t="shared" si="285"/>
        <v>41390.549421296295</v>
      </c>
      <c r="M2551" t="b">
        <v>0</v>
      </c>
      <c r="N2551">
        <v>37</v>
      </c>
      <c r="O2551" t="b">
        <v>1</v>
      </c>
      <c r="P2551" s="8" t="s">
        <v>8298</v>
      </c>
      <c r="Q2551" s="13" t="str">
        <f t="shared" si="282"/>
        <v>music</v>
      </c>
      <c r="R2551" s="13" t="str">
        <f t="shared" si="288"/>
        <v>classical music</v>
      </c>
      <c r="S2551" s="6">
        <f t="shared" si="286"/>
        <v>0.97273853779429986</v>
      </c>
      <c r="T2551" s="10">
        <f t="shared" si="287"/>
        <v>43.621621621621621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1">
        <f t="shared" si="284"/>
        <v>42284.957638888889</v>
      </c>
      <c r="L2552" s="11">
        <f t="shared" si="285"/>
        <v>42228.425995370366</v>
      </c>
      <c r="M2552" t="b">
        <v>0</v>
      </c>
      <c r="N2552">
        <v>150</v>
      </c>
      <c r="O2552" t="b">
        <v>1</v>
      </c>
      <c r="P2552" s="8" t="s">
        <v>8298</v>
      </c>
      <c r="Q2552" s="13" t="str">
        <f t="shared" si="282"/>
        <v>music</v>
      </c>
      <c r="R2552" s="13" t="str">
        <f t="shared" si="288"/>
        <v>classical music</v>
      </c>
      <c r="S2552" s="6">
        <f t="shared" si="286"/>
        <v>0.99160945842868042</v>
      </c>
      <c r="T2552" s="10">
        <f t="shared" si="287"/>
        <v>43.7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1">
        <f t="shared" si="284"/>
        <v>40989.658333333333</v>
      </c>
      <c r="L2553" s="11">
        <f t="shared" si="285"/>
        <v>40961.043807870366</v>
      </c>
      <c r="M2553" t="b">
        <v>0</v>
      </c>
      <c r="N2553">
        <v>56</v>
      </c>
      <c r="O2553" t="b">
        <v>1</v>
      </c>
      <c r="P2553" s="8" t="s">
        <v>8298</v>
      </c>
      <c r="Q2553" s="13" t="str">
        <f t="shared" si="282"/>
        <v>music</v>
      </c>
      <c r="R2553" s="13" t="str">
        <f t="shared" si="288"/>
        <v>classical music</v>
      </c>
      <c r="S2553" s="6">
        <f t="shared" si="286"/>
        <v>0.97338100913786252</v>
      </c>
      <c r="T2553" s="10">
        <f t="shared" si="287"/>
        <v>67.419642857142861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1">
        <f t="shared" si="284"/>
        <v>42799.601631944439</v>
      </c>
      <c r="L2554" s="11">
        <f t="shared" si="285"/>
        <v>42769.601631944439</v>
      </c>
      <c r="M2554" t="b">
        <v>0</v>
      </c>
      <c r="N2554">
        <v>18</v>
      </c>
      <c r="O2554" t="b">
        <v>1</v>
      </c>
      <c r="P2554" s="8" t="s">
        <v>8298</v>
      </c>
      <c r="Q2554" s="13" t="str">
        <f t="shared" si="282"/>
        <v>music</v>
      </c>
      <c r="R2554" s="13" t="str">
        <f t="shared" si="288"/>
        <v>classical music</v>
      </c>
      <c r="S2554" s="6">
        <f t="shared" si="286"/>
        <v>0.93896713615023475</v>
      </c>
      <c r="T2554" s="10">
        <f t="shared" si="287"/>
        <v>177.5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1">
        <f t="shared" si="284"/>
        <v>41172.990821759253</v>
      </c>
      <c r="L2555" s="11">
        <f t="shared" si="285"/>
        <v>41112.990821759253</v>
      </c>
      <c r="M2555" t="b">
        <v>0</v>
      </c>
      <c r="N2555">
        <v>60</v>
      </c>
      <c r="O2555" t="b">
        <v>1</v>
      </c>
      <c r="P2555" s="8" t="s">
        <v>8298</v>
      </c>
      <c r="Q2555" s="13" t="str">
        <f t="shared" si="282"/>
        <v>music</v>
      </c>
      <c r="R2555" s="13" t="str">
        <f t="shared" si="288"/>
        <v>classical music</v>
      </c>
      <c r="S2555" s="6">
        <f t="shared" si="286"/>
        <v>0.64294899271324479</v>
      </c>
      <c r="T2555" s="10">
        <f t="shared" si="287"/>
        <v>38.883333333333333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1">
        <f t="shared" si="284"/>
        <v>42155.957638888889</v>
      </c>
      <c r="L2556" s="11">
        <f t="shared" si="285"/>
        <v>42124.869942129626</v>
      </c>
      <c r="M2556" t="b">
        <v>0</v>
      </c>
      <c r="N2556">
        <v>67</v>
      </c>
      <c r="O2556" t="b">
        <v>1</v>
      </c>
      <c r="P2556" s="8" t="s">
        <v>8298</v>
      </c>
      <c r="Q2556" s="13" t="str">
        <f t="shared" si="282"/>
        <v>music</v>
      </c>
      <c r="R2556" s="13" t="str">
        <f t="shared" si="288"/>
        <v>classical music</v>
      </c>
      <c r="S2556" s="6">
        <f t="shared" si="286"/>
        <v>0.81433224755700329</v>
      </c>
      <c r="T2556" s="10">
        <f t="shared" si="287"/>
        <v>54.985074626865675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1">
        <f t="shared" si="284"/>
        <v>41057.44667824074</v>
      </c>
      <c r="L2557" s="11">
        <f t="shared" si="285"/>
        <v>41026.44667824074</v>
      </c>
      <c r="M2557" t="b">
        <v>0</v>
      </c>
      <c r="N2557">
        <v>35</v>
      </c>
      <c r="O2557" t="b">
        <v>1</v>
      </c>
      <c r="P2557" s="8" t="s">
        <v>8298</v>
      </c>
      <c r="Q2557" s="13" t="str">
        <f t="shared" si="282"/>
        <v>music</v>
      </c>
      <c r="R2557" s="13" t="str">
        <f t="shared" si="288"/>
        <v>classical music</v>
      </c>
      <c r="S2557" s="6">
        <f t="shared" si="286"/>
        <v>0.9315323707498836</v>
      </c>
      <c r="T2557" s="10">
        <f t="shared" si="287"/>
        <v>61.342857142857142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1">
        <f t="shared" si="284"/>
        <v>41267.783067129625</v>
      </c>
      <c r="L2558" s="11">
        <f t="shared" si="285"/>
        <v>41222.783067129625</v>
      </c>
      <c r="M2558" t="b">
        <v>0</v>
      </c>
      <c r="N2558">
        <v>34</v>
      </c>
      <c r="O2558" t="b">
        <v>1</v>
      </c>
      <c r="P2558" s="8" t="s">
        <v>8298</v>
      </c>
      <c r="Q2558" s="13" t="str">
        <f t="shared" si="282"/>
        <v>music</v>
      </c>
      <c r="R2558" s="13" t="str">
        <f t="shared" si="288"/>
        <v>classical music</v>
      </c>
      <c r="S2558" s="6">
        <f t="shared" si="286"/>
        <v>0.94783715012722647</v>
      </c>
      <c r="T2558" s="10">
        <f t="shared" si="287"/>
        <v>23.117647058823529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1">
        <f t="shared" si="284"/>
        <v>41774.536874999998</v>
      </c>
      <c r="L2559" s="11">
        <f t="shared" si="285"/>
        <v>41744.536874999998</v>
      </c>
      <c r="M2559" t="b">
        <v>0</v>
      </c>
      <c r="N2559">
        <v>36</v>
      </c>
      <c r="O2559" t="b">
        <v>1</v>
      </c>
      <c r="P2559" s="8" t="s">
        <v>8298</v>
      </c>
      <c r="Q2559" s="13" t="str">
        <f t="shared" si="282"/>
        <v>music</v>
      </c>
      <c r="R2559" s="13" t="str">
        <f t="shared" si="288"/>
        <v>classical music</v>
      </c>
      <c r="S2559" s="6">
        <f t="shared" si="286"/>
        <v>0.84427767354596628</v>
      </c>
      <c r="T2559" s="10">
        <f t="shared" si="287"/>
        <v>29.611111111111111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1">
        <f t="shared" si="284"/>
        <v>42125.374305555553</v>
      </c>
      <c r="L2560" s="11">
        <f t="shared" si="285"/>
        <v>42093.651689814811</v>
      </c>
      <c r="M2560" t="b">
        <v>0</v>
      </c>
      <c r="N2560">
        <v>18</v>
      </c>
      <c r="O2560" t="b">
        <v>1</v>
      </c>
      <c r="P2560" s="8" t="s">
        <v>8298</v>
      </c>
      <c r="Q2560" s="13" t="str">
        <f t="shared" si="282"/>
        <v>music</v>
      </c>
      <c r="R2560" s="13" t="str">
        <f t="shared" si="288"/>
        <v>classical music</v>
      </c>
      <c r="S2560" s="6">
        <f t="shared" si="286"/>
        <v>0.91844232182218954</v>
      </c>
      <c r="T2560" s="10">
        <f t="shared" si="287"/>
        <v>75.611111111111114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1">
        <f t="shared" si="284"/>
        <v>40862.609027777777</v>
      </c>
      <c r="L2561" s="11">
        <f t="shared" si="285"/>
        <v>40829.665324074071</v>
      </c>
      <c r="M2561" t="b">
        <v>0</v>
      </c>
      <c r="N2561">
        <v>25</v>
      </c>
      <c r="O2561" t="b">
        <v>1</v>
      </c>
      <c r="P2561" s="8" t="s">
        <v>8298</v>
      </c>
      <c r="Q2561" s="13" t="str">
        <f t="shared" si="282"/>
        <v>music</v>
      </c>
      <c r="R2561" s="13" t="str">
        <f t="shared" si="288"/>
        <v>classical music</v>
      </c>
      <c r="S2561" s="6">
        <f t="shared" si="286"/>
        <v>0.898876404494382</v>
      </c>
      <c r="T2561" s="10">
        <f t="shared" si="287"/>
        <v>35.6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1">
        <f t="shared" si="284"/>
        <v>42069.742754629631</v>
      </c>
      <c r="L2562" s="11">
        <f t="shared" si="285"/>
        <v>42039.742754629631</v>
      </c>
      <c r="M2562" t="b">
        <v>0</v>
      </c>
      <c r="N2562">
        <v>21</v>
      </c>
      <c r="O2562" t="b">
        <v>1</v>
      </c>
      <c r="P2562" s="8" t="s">
        <v>8298</v>
      </c>
      <c r="Q2562" s="13" t="str">
        <f t="shared" si="282"/>
        <v>music</v>
      </c>
      <c r="R2562" s="13" t="str">
        <f t="shared" si="288"/>
        <v>classical music</v>
      </c>
      <c r="S2562" s="6">
        <f t="shared" si="286"/>
        <v>0.99900099900099903</v>
      </c>
      <c r="T2562" s="10">
        <f t="shared" si="287"/>
        <v>143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1">
        <f t="shared" si="284"/>
        <v>42290.320474537039</v>
      </c>
      <c r="L2563" s="11">
        <f t="shared" si="285"/>
        <v>42260.320474537039</v>
      </c>
      <c r="M2563" t="b">
        <v>0</v>
      </c>
      <c r="N2563">
        <v>0</v>
      </c>
      <c r="O2563" t="b">
        <v>0</v>
      </c>
      <c r="P2563" s="8" t="s">
        <v>8282</v>
      </c>
      <c r="Q2563" s="13" t="str">
        <f t="shared" ref="Q2563:Q2626" si="289">LEFT(P2563, SEARCH("/", P2563)-1)</f>
        <v>food</v>
      </c>
      <c r="R2563" s="13" t="str">
        <f t="shared" ref="R2563:R2602" si="290">RIGHT(P2563,11)</f>
        <v>food trucks</v>
      </c>
      <c r="S2563" s="6" t="str">
        <f t="shared" si="286"/>
        <v>N/A</v>
      </c>
      <c r="T2563" s="10" t="str">
        <f t="shared" si="287"/>
        <v>N/A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1">
        <f t="shared" si="284"/>
        <v>42654.316423611112</v>
      </c>
      <c r="L2564" s="11">
        <f t="shared" si="285"/>
        <v>42594.316423611112</v>
      </c>
      <c r="M2564" t="b">
        <v>0</v>
      </c>
      <c r="N2564">
        <v>3</v>
      </c>
      <c r="O2564" t="b">
        <v>0</v>
      </c>
      <c r="P2564" s="8" t="s">
        <v>8282</v>
      </c>
      <c r="Q2564" s="13" t="str">
        <f t="shared" si="289"/>
        <v>food</v>
      </c>
      <c r="R2564" s="13" t="str">
        <f t="shared" si="290"/>
        <v>food trucks</v>
      </c>
      <c r="S2564" s="6">
        <f t="shared" si="286"/>
        <v>133.33333333333334</v>
      </c>
      <c r="T2564" s="10">
        <f t="shared" si="287"/>
        <v>25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1">
        <f t="shared" si="284"/>
        <v>42214.931145833332</v>
      </c>
      <c r="L2565" s="11">
        <f t="shared" si="285"/>
        <v>42154.931145833332</v>
      </c>
      <c r="M2565" t="b">
        <v>0</v>
      </c>
      <c r="N2565">
        <v>0</v>
      </c>
      <c r="O2565" t="b">
        <v>0</v>
      </c>
      <c r="P2565" s="8" t="s">
        <v>8282</v>
      </c>
      <c r="Q2565" s="13" t="str">
        <f t="shared" si="289"/>
        <v>food</v>
      </c>
      <c r="R2565" s="13" t="str">
        <f t="shared" si="290"/>
        <v>food trucks</v>
      </c>
      <c r="S2565" s="6" t="str">
        <f t="shared" si="286"/>
        <v>N/A</v>
      </c>
      <c r="T2565" s="10" t="str">
        <f t="shared" si="287"/>
        <v>N/A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1">
        <f t="shared" si="284"/>
        <v>41851.83216435185</v>
      </c>
      <c r="L2566" s="11">
        <f t="shared" si="285"/>
        <v>41821.83216435185</v>
      </c>
      <c r="M2566" t="b">
        <v>0</v>
      </c>
      <c r="N2566">
        <v>0</v>
      </c>
      <c r="O2566" t="b">
        <v>0</v>
      </c>
      <c r="P2566" s="8" t="s">
        <v>8282</v>
      </c>
      <c r="Q2566" s="13" t="str">
        <f t="shared" si="289"/>
        <v>food</v>
      </c>
      <c r="R2566" s="13" t="str">
        <f t="shared" si="290"/>
        <v>food trucks</v>
      </c>
      <c r="S2566" s="6" t="str">
        <f t="shared" si="286"/>
        <v>N/A</v>
      </c>
      <c r="T2566" s="10" t="str">
        <f t="shared" si="287"/>
        <v>N/A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1">
        <f t="shared" si="284"/>
        <v>42499.659722222219</v>
      </c>
      <c r="L2567" s="11">
        <f t="shared" si="285"/>
        <v>42440.442002314812</v>
      </c>
      <c r="M2567" t="b">
        <v>0</v>
      </c>
      <c r="N2567">
        <v>1</v>
      </c>
      <c r="O2567" t="b">
        <v>0</v>
      </c>
      <c r="P2567" s="8" t="s">
        <v>8282</v>
      </c>
      <c r="Q2567" s="13" t="str">
        <f t="shared" si="289"/>
        <v>food</v>
      </c>
      <c r="R2567" s="13" t="str">
        <f t="shared" si="290"/>
        <v>food trucks</v>
      </c>
      <c r="S2567" s="6">
        <f t="shared" si="286"/>
        <v>100</v>
      </c>
      <c r="T2567" s="10">
        <f t="shared" si="287"/>
        <v>100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1">
        <f t="shared" si="284"/>
        <v>41872.772546296292</v>
      </c>
      <c r="L2568" s="11">
        <f t="shared" si="285"/>
        <v>41842.772546296292</v>
      </c>
      <c r="M2568" t="b">
        <v>0</v>
      </c>
      <c r="N2568">
        <v>0</v>
      </c>
      <c r="O2568" t="b">
        <v>0</v>
      </c>
      <c r="P2568" s="8" t="s">
        <v>8282</v>
      </c>
      <c r="Q2568" s="13" t="str">
        <f t="shared" si="289"/>
        <v>food</v>
      </c>
      <c r="R2568" s="13" t="str">
        <f t="shared" si="290"/>
        <v>food trucks</v>
      </c>
      <c r="S2568" s="6" t="str">
        <f t="shared" si="286"/>
        <v>N/A</v>
      </c>
      <c r="T2568" s="10" t="str">
        <f t="shared" si="287"/>
        <v>N/A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1">
        <f t="shared" si="284"/>
        <v>42117.670578703699</v>
      </c>
      <c r="L2569" s="11">
        <f t="shared" si="285"/>
        <v>42087.670578703699</v>
      </c>
      <c r="M2569" t="b">
        <v>0</v>
      </c>
      <c r="N2569">
        <v>2</v>
      </c>
      <c r="O2569" t="b">
        <v>0</v>
      </c>
      <c r="P2569" s="8" t="s">
        <v>8282</v>
      </c>
      <c r="Q2569" s="13" t="str">
        <f t="shared" si="289"/>
        <v>food</v>
      </c>
      <c r="R2569" s="13" t="str">
        <f t="shared" si="290"/>
        <v>food trucks</v>
      </c>
      <c r="S2569" s="6">
        <f t="shared" si="286"/>
        <v>375</v>
      </c>
      <c r="T2569" s="10">
        <f t="shared" si="287"/>
        <v>60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1">
        <f t="shared" ref="K2570:K2633" si="291">(I2570/86400)+25569+(-5/24)</f>
        <v>42614.45826388889</v>
      </c>
      <c r="L2570" s="11">
        <f t="shared" ref="L2570:L2633" si="292">(J2570/86400)+25569+(-5/24)</f>
        <v>42584.45826388889</v>
      </c>
      <c r="M2570" t="b">
        <v>0</v>
      </c>
      <c r="N2570">
        <v>1</v>
      </c>
      <c r="O2570" t="b">
        <v>0</v>
      </c>
      <c r="P2570" s="8" t="s">
        <v>8282</v>
      </c>
      <c r="Q2570" s="13" t="str">
        <f t="shared" si="289"/>
        <v>food</v>
      </c>
      <c r="R2570" s="13" t="str">
        <f t="shared" si="290"/>
        <v>food trucks</v>
      </c>
      <c r="S2570" s="6">
        <f t="shared" ref="S2570:S2633" si="293">IFERROR(D2570/E2570,"N/A")</f>
        <v>200</v>
      </c>
      <c r="T2570" s="10">
        <f t="shared" ref="T2570:T2633" si="294">IFERROR(E2570/N2570,"N/A")</f>
        <v>50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1">
        <f t="shared" si="291"/>
        <v>42263.897129629629</v>
      </c>
      <c r="L2571" s="11">
        <f t="shared" si="292"/>
        <v>42233.897129629629</v>
      </c>
      <c r="M2571" t="b">
        <v>0</v>
      </c>
      <c r="N2571">
        <v>2</v>
      </c>
      <c r="O2571" t="b">
        <v>0</v>
      </c>
      <c r="P2571" s="8" t="s">
        <v>8282</v>
      </c>
      <c r="Q2571" s="13" t="str">
        <f t="shared" si="289"/>
        <v>food</v>
      </c>
      <c r="R2571" s="13" t="str">
        <f t="shared" si="290"/>
        <v>food trucks</v>
      </c>
      <c r="S2571" s="6">
        <f t="shared" si="293"/>
        <v>44.827586206896555</v>
      </c>
      <c r="T2571" s="10">
        <f t="shared" si="294"/>
        <v>72.5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1">
        <f t="shared" si="291"/>
        <v>42774.694849537038</v>
      </c>
      <c r="L2572" s="11">
        <f t="shared" si="292"/>
        <v>42744.694849537038</v>
      </c>
      <c r="M2572" t="b">
        <v>0</v>
      </c>
      <c r="N2572">
        <v>2</v>
      </c>
      <c r="O2572" t="b">
        <v>0</v>
      </c>
      <c r="P2572" s="8" t="s">
        <v>8282</v>
      </c>
      <c r="Q2572" s="13" t="str">
        <f t="shared" si="289"/>
        <v>food</v>
      </c>
      <c r="R2572" s="13" t="str">
        <f t="shared" si="290"/>
        <v>food trucks</v>
      </c>
      <c r="S2572" s="6">
        <f t="shared" si="293"/>
        <v>118.64406779661017</v>
      </c>
      <c r="T2572" s="10">
        <f t="shared" si="294"/>
        <v>29.5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1">
        <f t="shared" si="291"/>
        <v>42509.133344907408</v>
      </c>
      <c r="L2573" s="11">
        <f t="shared" si="292"/>
        <v>42449.133344907408</v>
      </c>
      <c r="M2573" t="b">
        <v>0</v>
      </c>
      <c r="N2573">
        <v>4</v>
      </c>
      <c r="O2573" t="b">
        <v>0</v>
      </c>
      <c r="P2573" s="8" t="s">
        <v>8282</v>
      </c>
      <c r="Q2573" s="13" t="str">
        <f t="shared" si="289"/>
        <v>food</v>
      </c>
      <c r="R2573" s="13" t="str">
        <f t="shared" si="290"/>
        <v>food trucks</v>
      </c>
      <c r="S2573" s="6">
        <f t="shared" si="293"/>
        <v>400</v>
      </c>
      <c r="T2573" s="10">
        <f t="shared" si="294"/>
        <v>62.5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1">
        <f t="shared" si="291"/>
        <v>42106.911076388882</v>
      </c>
      <c r="L2574" s="11">
        <f t="shared" si="292"/>
        <v>42076.911076388882</v>
      </c>
      <c r="M2574" t="b">
        <v>0</v>
      </c>
      <c r="N2574">
        <v>0</v>
      </c>
      <c r="O2574" t="b">
        <v>0</v>
      </c>
      <c r="P2574" s="8" t="s">
        <v>8282</v>
      </c>
      <c r="Q2574" s="13" t="str">
        <f t="shared" si="289"/>
        <v>food</v>
      </c>
      <c r="R2574" s="13" t="str">
        <f t="shared" si="290"/>
        <v>food trucks</v>
      </c>
      <c r="S2574" s="6" t="str">
        <f t="shared" si="293"/>
        <v>N/A</v>
      </c>
      <c r="T2574" s="10" t="str">
        <f t="shared" si="294"/>
        <v>N/A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1">
        <f t="shared" si="291"/>
        <v>41874.383668981478</v>
      </c>
      <c r="L2575" s="11">
        <f t="shared" si="292"/>
        <v>41829.383668981478</v>
      </c>
      <c r="M2575" t="b">
        <v>0</v>
      </c>
      <c r="N2575">
        <v>0</v>
      </c>
      <c r="O2575" t="b">
        <v>0</v>
      </c>
      <c r="P2575" s="8" t="s">
        <v>8282</v>
      </c>
      <c r="Q2575" s="13" t="str">
        <f t="shared" si="289"/>
        <v>food</v>
      </c>
      <c r="R2575" s="13" t="str">
        <f t="shared" si="290"/>
        <v>food trucks</v>
      </c>
      <c r="S2575" s="6" t="str">
        <f t="shared" si="293"/>
        <v>N/A</v>
      </c>
      <c r="T2575" s="10" t="str">
        <f t="shared" si="294"/>
        <v>N/A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1">
        <f t="shared" si="291"/>
        <v>42508.617418981477</v>
      </c>
      <c r="L2576" s="11">
        <f t="shared" si="292"/>
        <v>42487.617418981477</v>
      </c>
      <c r="M2576" t="b">
        <v>0</v>
      </c>
      <c r="N2576">
        <v>0</v>
      </c>
      <c r="O2576" t="b">
        <v>0</v>
      </c>
      <c r="P2576" s="8" t="s">
        <v>8282</v>
      </c>
      <c r="Q2576" s="13" t="str">
        <f t="shared" si="289"/>
        <v>food</v>
      </c>
      <c r="R2576" s="13" t="str">
        <f t="shared" si="290"/>
        <v>food trucks</v>
      </c>
      <c r="S2576" s="6" t="str">
        <f t="shared" si="293"/>
        <v>N/A</v>
      </c>
      <c r="T2576" s="10" t="str">
        <f t="shared" si="294"/>
        <v>N/A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1">
        <f t="shared" si="291"/>
        <v>42015.900393518517</v>
      </c>
      <c r="L2577" s="11">
        <f t="shared" si="292"/>
        <v>41985.900393518517</v>
      </c>
      <c r="M2577" t="b">
        <v>0</v>
      </c>
      <c r="N2577">
        <v>0</v>
      </c>
      <c r="O2577" t="b">
        <v>0</v>
      </c>
      <c r="P2577" s="8" t="s">
        <v>8282</v>
      </c>
      <c r="Q2577" s="13" t="str">
        <f t="shared" si="289"/>
        <v>food</v>
      </c>
      <c r="R2577" s="13" t="str">
        <f t="shared" si="290"/>
        <v>food trucks</v>
      </c>
      <c r="S2577" s="6" t="str">
        <f t="shared" si="293"/>
        <v>N/A</v>
      </c>
      <c r="T2577" s="10" t="str">
        <f t="shared" si="294"/>
        <v>N/A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1">
        <f t="shared" si="291"/>
        <v>42104.759803240733</v>
      </c>
      <c r="L2578" s="11">
        <f t="shared" si="292"/>
        <v>42059.801469907405</v>
      </c>
      <c r="M2578" t="b">
        <v>0</v>
      </c>
      <c r="N2578">
        <v>0</v>
      </c>
      <c r="O2578" t="b">
        <v>0</v>
      </c>
      <c r="P2578" s="8" t="s">
        <v>8282</v>
      </c>
      <c r="Q2578" s="13" t="str">
        <f t="shared" si="289"/>
        <v>food</v>
      </c>
      <c r="R2578" s="13" t="str">
        <f t="shared" si="290"/>
        <v>food trucks</v>
      </c>
      <c r="S2578" s="6" t="str">
        <f t="shared" si="293"/>
        <v>N/A</v>
      </c>
      <c r="T2578" s="10" t="str">
        <f t="shared" si="294"/>
        <v>N/A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1">
        <f t="shared" si="291"/>
        <v>41855.612233796295</v>
      </c>
      <c r="L2579" s="11">
        <f t="shared" si="292"/>
        <v>41830.612233796295</v>
      </c>
      <c r="M2579" t="b">
        <v>0</v>
      </c>
      <c r="N2579">
        <v>0</v>
      </c>
      <c r="O2579" t="b">
        <v>0</v>
      </c>
      <c r="P2579" s="8" t="s">
        <v>8282</v>
      </c>
      <c r="Q2579" s="13" t="str">
        <f t="shared" si="289"/>
        <v>food</v>
      </c>
      <c r="R2579" s="13" t="str">
        <f t="shared" si="290"/>
        <v>food trucks</v>
      </c>
      <c r="S2579" s="6" t="str">
        <f t="shared" si="293"/>
        <v>N/A</v>
      </c>
      <c r="T2579" s="10" t="str">
        <f t="shared" si="294"/>
        <v>N/A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1">
        <f t="shared" si="291"/>
        <v>42286.499999999993</v>
      </c>
      <c r="L2580" s="11">
        <f t="shared" si="292"/>
        <v>42237.814571759256</v>
      </c>
      <c r="M2580" t="b">
        <v>0</v>
      </c>
      <c r="N2580">
        <v>0</v>
      </c>
      <c r="O2580" t="b">
        <v>0</v>
      </c>
      <c r="P2580" s="8" t="s">
        <v>8282</v>
      </c>
      <c r="Q2580" s="13" t="str">
        <f t="shared" si="289"/>
        <v>food</v>
      </c>
      <c r="R2580" s="13" t="str">
        <f t="shared" si="290"/>
        <v>food trucks</v>
      </c>
      <c r="S2580" s="6" t="str">
        <f t="shared" si="293"/>
        <v>N/A</v>
      </c>
      <c r="T2580" s="10" t="str">
        <f t="shared" si="294"/>
        <v>N/A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1">
        <f t="shared" si="291"/>
        <v>41897.621562499997</v>
      </c>
      <c r="L2581" s="11">
        <f t="shared" si="292"/>
        <v>41837.621562499997</v>
      </c>
      <c r="M2581" t="b">
        <v>0</v>
      </c>
      <c r="N2581">
        <v>12</v>
      </c>
      <c r="O2581" t="b">
        <v>0</v>
      </c>
      <c r="P2581" s="8" t="s">
        <v>8282</v>
      </c>
      <c r="Q2581" s="13" t="str">
        <f t="shared" si="289"/>
        <v>food</v>
      </c>
      <c r="R2581" s="13" t="str">
        <f t="shared" si="290"/>
        <v>food trucks</v>
      </c>
      <c r="S2581" s="6">
        <f t="shared" si="293"/>
        <v>722.02166064981952</v>
      </c>
      <c r="T2581" s="10">
        <f t="shared" si="294"/>
        <v>23.083333333333332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1">
        <f t="shared" si="291"/>
        <v>42139.916666666664</v>
      </c>
      <c r="L2582" s="11">
        <f t="shared" si="292"/>
        <v>42110.118090277778</v>
      </c>
      <c r="M2582" t="b">
        <v>0</v>
      </c>
      <c r="N2582">
        <v>2</v>
      </c>
      <c r="O2582" t="b">
        <v>0</v>
      </c>
      <c r="P2582" s="8" t="s">
        <v>8282</v>
      </c>
      <c r="Q2582" s="13" t="str">
        <f t="shared" si="289"/>
        <v>food</v>
      </c>
      <c r="R2582" s="13" t="str">
        <f t="shared" si="290"/>
        <v>food trucks</v>
      </c>
      <c r="S2582" s="6">
        <f t="shared" si="293"/>
        <v>166.66666666666666</v>
      </c>
      <c r="T2582" s="10">
        <f t="shared" si="294"/>
        <v>25.5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1">
        <f t="shared" si="291"/>
        <v>42324.461782407401</v>
      </c>
      <c r="L2583" s="11">
        <f t="shared" si="292"/>
        <v>42294.420115740737</v>
      </c>
      <c r="M2583" t="b">
        <v>0</v>
      </c>
      <c r="N2583">
        <v>11</v>
      </c>
      <c r="O2583" t="b">
        <v>0</v>
      </c>
      <c r="P2583" s="8" t="s">
        <v>8282</v>
      </c>
      <c r="Q2583" s="13" t="str">
        <f t="shared" si="289"/>
        <v>food</v>
      </c>
      <c r="R2583" s="13" t="str">
        <f t="shared" si="290"/>
        <v>food trucks</v>
      </c>
      <c r="S2583" s="6">
        <f t="shared" si="293"/>
        <v>9.433962264150944</v>
      </c>
      <c r="T2583" s="10">
        <f t="shared" si="294"/>
        <v>48.18181818181818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1">
        <f t="shared" si="291"/>
        <v>42672.780486111107</v>
      </c>
      <c r="L2584" s="11">
        <f t="shared" si="292"/>
        <v>42642.780486111107</v>
      </c>
      <c r="M2584" t="b">
        <v>0</v>
      </c>
      <c r="N2584">
        <v>1</v>
      </c>
      <c r="O2584" t="b">
        <v>0</v>
      </c>
      <c r="P2584" s="8" t="s">
        <v>8282</v>
      </c>
      <c r="Q2584" s="13" t="str">
        <f t="shared" si="289"/>
        <v>food</v>
      </c>
      <c r="R2584" s="13" t="str">
        <f t="shared" si="290"/>
        <v>food trucks</v>
      </c>
      <c r="S2584" s="6">
        <f t="shared" si="293"/>
        <v>90000</v>
      </c>
      <c r="T2584" s="10">
        <f t="shared" si="294"/>
        <v>1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1">
        <f t="shared" si="291"/>
        <v>42079.519444444442</v>
      </c>
      <c r="L2585" s="11">
        <f t="shared" si="292"/>
        <v>42019.561111111114</v>
      </c>
      <c r="M2585" t="b">
        <v>0</v>
      </c>
      <c r="N2585">
        <v>5</v>
      </c>
      <c r="O2585" t="b">
        <v>0</v>
      </c>
      <c r="P2585" s="8" t="s">
        <v>8282</v>
      </c>
      <c r="Q2585" s="13" t="str">
        <f t="shared" si="289"/>
        <v>food</v>
      </c>
      <c r="R2585" s="13" t="str">
        <f t="shared" si="290"/>
        <v>food trucks</v>
      </c>
      <c r="S2585" s="6">
        <f t="shared" si="293"/>
        <v>200</v>
      </c>
      <c r="T2585" s="10">
        <f t="shared" si="294"/>
        <v>1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1">
        <f t="shared" si="291"/>
        <v>42169.964918981474</v>
      </c>
      <c r="L2586" s="11">
        <f t="shared" si="292"/>
        <v>42139.964918981474</v>
      </c>
      <c r="M2586" t="b">
        <v>0</v>
      </c>
      <c r="N2586">
        <v>0</v>
      </c>
      <c r="O2586" t="b">
        <v>0</v>
      </c>
      <c r="P2586" s="8" t="s">
        <v>8282</v>
      </c>
      <c r="Q2586" s="13" t="str">
        <f t="shared" si="289"/>
        <v>food</v>
      </c>
      <c r="R2586" s="13" t="str">
        <f t="shared" si="290"/>
        <v>food trucks</v>
      </c>
      <c r="S2586" s="6" t="str">
        <f t="shared" si="293"/>
        <v>N/A</v>
      </c>
      <c r="T2586" s="10" t="str">
        <f t="shared" si="294"/>
        <v>N/A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1">
        <f t="shared" si="291"/>
        <v>41825.754999999997</v>
      </c>
      <c r="L2587" s="11">
        <f t="shared" si="292"/>
        <v>41795.754999999997</v>
      </c>
      <c r="M2587" t="b">
        <v>0</v>
      </c>
      <c r="N2587">
        <v>1</v>
      </c>
      <c r="O2587" t="b">
        <v>0</v>
      </c>
      <c r="P2587" s="8" t="s">
        <v>8282</v>
      </c>
      <c r="Q2587" s="13" t="str">
        <f t="shared" si="289"/>
        <v>food</v>
      </c>
      <c r="R2587" s="13" t="str">
        <f t="shared" si="290"/>
        <v>food trucks</v>
      </c>
      <c r="S2587" s="6">
        <f t="shared" si="293"/>
        <v>600</v>
      </c>
      <c r="T2587" s="10">
        <f t="shared" si="294"/>
        <v>50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1">
        <f t="shared" si="291"/>
        <v>42363.121944444443</v>
      </c>
      <c r="L2588" s="11">
        <f t="shared" si="292"/>
        <v>42333.121944444443</v>
      </c>
      <c r="M2588" t="b">
        <v>0</v>
      </c>
      <c r="N2588">
        <v>1</v>
      </c>
      <c r="O2588" t="b">
        <v>0</v>
      </c>
      <c r="P2588" s="8" t="s">
        <v>8282</v>
      </c>
      <c r="Q2588" s="13" t="str">
        <f t="shared" si="289"/>
        <v>food</v>
      </c>
      <c r="R2588" s="13" t="str">
        <f t="shared" si="290"/>
        <v>food trucks</v>
      </c>
      <c r="S2588" s="6">
        <f t="shared" si="293"/>
        <v>600</v>
      </c>
      <c r="T2588" s="10">
        <f t="shared" si="294"/>
        <v>5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1">
        <f t="shared" si="291"/>
        <v>42368.467048611106</v>
      </c>
      <c r="L2589" s="11">
        <f t="shared" si="292"/>
        <v>42338.467048611106</v>
      </c>
      <c r="M2589" t="b">
        <v>0</v>
      </c>
      <c r="N2589">
        <v>6</v>
      </c>
      <c r="O2589" t="b">
        <v>0</v>
      </c>
      <c r="P2589" s="8" t="s">
        <v>8282</v>
      </c>
      <c r="Q2589" s="13" t="str">
        <f t="shared" si="289"/>
        <v>food</v>
      </c>
      <c r="R2589" s="13" t="str">
        <f t="shared" si="290"/>
        <v>food trucks</v>
      </c>
      <c r="S2589" s="6">
        <f t="shared" si="293"/>
        <v>41.084634346754314</v>
      </c>
      <c r="T2589" s="10">
        <f t="shared" si="294"/>
        <v>202.83333333333334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1">
        <f t="shared" si="291"/>
        <v>42094.343055555553</v>
      </c>
      <c r="L2590" s="11">
        <f t="shared" si="292"/>
        <v>42042.467893518515</v>
      </c>
      <c r="M2590" t="b">
        <v>0</v>
      </c>
      <c r="N2590">
        <v>8</v>
      </c>
      <c r="O2590" t="b">
        <v>0</v>
      </c>
      <c r="P2590" s="8" t="s">
        <v>8282</v>
      </c>
      <c r="Q2590" s="13" t="str">
        <f t="shared" si="289"/>
        <v>food</v>
      </c>
      <c r="R2590" s="13" t="str">
        <f t="shared" si="290"/>
        <v>food trucks</v>
      </c>
      <c r="S2590" s="6">
        <f t="shared" si="293"/>
        <v>25.751072961373392</v>
      </c>
      <c r="T2590" s="10">
        <f t="shared" si="294"/>
        <v>29.125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1">
        <f t="shared" si="291"/>
        <v>42452.286192129628</v>
      </c>
      <c r="L2591" s="11">
        <f t="shared" si="292"/>
        <v>42422.327858796292</v>
      </c>
      <c r="M2591" t="b">
        <v>0</v>
      </c>
      <c r="N2591">
        <v>1</v>
      </c>
      <c r="O2591" t="b">
        <v>0</v>
      </c>
      <c r="P2591" s="8" t="s">
        <v>8282</v>
      </c>
      <c r="Q2591" s="13" t="str">
        <f t="shared" si="289"/>
        <v>food</v>
      </c>
      <c r="R2591" s="13" t="str">
        <f t="shared" si="290"/>
        <v>food trucks</v>
      </c>
      <c r="S2591" s="6">
        <f t="shared" si="293"/>
        <v>10000</v>
      </c>
      <c r="T2591" s="10">
        <f t="shared" si="294"/>
        <v>5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1">
        <f t="shared" si="291"/>
        <v>42395.380752314813</v>
      </c>
      <c r="L2592" s="11">
        <f t="shared" si="292"/>
        <v>42388.380752314813</v>
      </c>
      <c r="M2592" t="b">
        <v>0</v>
      </c>
      <c r="N2592">
        <v>0</v>
      </c>
      <c r="O2592" t="b">
        <v>0</v>
      </c>
      <c r="P2592" s="8" t="s">
        <v>8282</v>
      </c>
      <c r="Q2592" s="13" t="str">
        <f t="shared" si="289"/>
        <v>food</v>
      </c>
      <c r="R2592" s="13" t="str">
        <f t="shared" si="290"/>
        <v>food trucks</v>
      </c>
      <c r="S2592" s="6" t="str">
        <f t="shared" si="293"/>
        <v>N/A</v>
      </c>
      <c r="T2592" s="10" t="str">
        <f t="shared" si="294"/>
        <v>N/A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1">
        <f t="shared" si="291"/>
        <v>42442.656527777777</v>
      </c>
      <c r="L2593" s="11">
        <f t="shared" si="292"/>
        <v>42382.698194444441</v>
      </c>
      <c r="M2593" t="b">
        <v>0</v>
      </c>
      <c r="N2593">
        <v>2</v>
      </c>
      <c r="O2593" t="b">
        <v>0</v>
      </c>
      <c r="P2593" s="8" t="s">
        <v>8282</v>
      </c>
      <c r="Q2593" s="13" t="str">
        <f t="shared" si="289"/>
        <v>food</v>
      </c>
      <c r="R2593" s="13" t="str">
        <f t="shared" si="290"/>
        <v>food trucks</v>
      </c>
      <c r="S2593" s="6">
        <f t="shared" si="293"/>
        <v>57.692307692307693</v>
      </c>
      <c r="T2593" s="10">
        <f t="shared" si="294"/>
        <v>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1">
        <f t="shared" si="291"/>
        <v>41917.592835648145</v>
      </c>
      <c r="L2594" s="11">
        <f t="shared" si="292"/>
        <v>41887.592835648145</v>
      </c>
      <c r="M2594" t="b">
        <v>0</v>
      </c>
      <c r="N2594">
        <v>1</v>
      </c>
      <c r="O2594" t="b">
        <v>0</v>
      </c>
      <c r="P2594" s="8" t="s">
        <v>8282</v>
      </c>
      <c r="Q2594" s="13" t="str">
        <f t="shared" si="289"/>
        <v>food</v>
      </c>
      <c r="R2594" s="13" t="str">
        <f t="shared" si="290"/>
        <v>food trucks</v>
      </c>
      <c r="S2594" s="6">
        <f t="shared" si="293"/>
        <v>600</v>
      </c>
      <c r="T2594" s="10">
        <f t="shared" si="294"/>
        <v>50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1">
        <f t="shared" si="291"/>
        <v>42119.636874999997</v>
      </c>
      <c r="L2595" s="11">
        <f t="shared" si="292"/>
        <v>42089.636874999997</v>
      </c>
      <c r="M2595" t="b">
        <v>0</v>
      </c>
      <c r="N2595">
        <v>0</v>
      </c>
      <c r="O2595" t="b">
        <v>0</v>
      </c>
      <c r="P2595" s="8" t="s">
        <v>8282</v>
      </c>
      <c r="Q2595" s="13" t="str">
        <f t="shared" si="289"/>
        <v>food</v>
      </c>
      <c r="R2595" s="13" t="str">
        <f t="shared" si="290"/>
        <v>food trucks</v>
      </c>
      <c r="S2595" s="6" t="str">
        <f t="shared" si="293"/>
        <v>N/A</v>
      </c>
      <c r="T2595" s="10" t="str">
        <f t="shared" si="294"/>
        <v>N/A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1">
        <f t="shared" si="291"/>
        <v>41858.759583333333</v>
      </c>
      <c r="L2596" s="11">
        <f t="shared" si="292"/>
        <v>41828.759583333333</v>
      </c>
      <c r="M2596" t="b">
        <v>0</v>
      </c>
      <c r="N2596">
        <v>1</v>
      </c>
      <c r="O2596" t="b">
        <v>0</v>
      </c>
      <c r="P2596" s="8" t="s">
        <v>8282</v>
      </c>
      <c r="Q2596" s="13" t="str">
        <f t="shared" si="289"/>
        <v>food</v>
      </c>
      <c r="R2596" s="13" t="str">
        <f t="shared" si="290"/>
        <v>food trucks</v>
      </c>
      <c r="S2596" s="6">
        <f t="shared" si="293"/>
        <v>80000</v>
      </c>
      <c r="T2596" s="10">
        <f t="shared" si="294"/>
        <v>1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1">
        <f t="shared" si="291"/>
        <v>42790.035879629628</v>
      </c>
      <c r="L2597" s="11">
        <f t="shared" si="292"/>
        <v>42760.035879629628</v>
      </c>
      <c r="M2597" t="b">
        <v>0</v>
      </c>
      <c r="N2597">
        <v>19</v>
      </c>
      <c r="O2597" t="b">
        <v>0</v>
      </c>
      <c r="P2597" s="8" t="s">
        <v>8282</v>
      </c>
      <c r="Q2597" s="13" t="str">
        <f t="shared" si="289"/>
        <v>food</v>
      </c>
      <c r="R2597" s="13" t="str">
        <f t="shared" si="290"/>
        <v>food trucks</v>
      </c>
      <c r="S2597" s="6">
        <f t="shared" si="293"/>
        <v>8.2191780821917817</v>
      </c>
      <c r="T2597" s="10">
        <f t="shared" si="294"/>
        <v>96.05263157894737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1">
        <f t="shared" si="291"/>
        <v>41858.45612268518</v>
      </c>
      <c r="L2598" s="11">
        <f t="shared" si="292"/>
        <v>41828.45612268518</v>
      </c>
      <c r="M2598" t="b">
        <v>0</v>
      </c>
      <c r="N2598">
        <v>27</v>
      </c>
      <c r="O2598" t="b">
        <v>0</v>
      </c>
      <c r="P2598" s="8" t="s">
        <v>8282</v>
      </c>
      <c r="Q2598" s="13" t="str">
        <f t="shared" si="289"/>
        <v>food</v>
      </c>
      <c r="R2598" s="13" t="str">
        <f t="shared" si="290"/>
        <v>food trucks</v>
      </c>
      <c r="S2598" s="6">
        <f t="shared" si="293"/>
        <v>4.2393410852713176</v>
      </c>
      <c r="T2598" s="10">
        <f t="shared" si="294"/>
        <v>305.77777777777777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1">
        <f t="shared" si="291"/>
        <v>42540.133298611108</v>
      </c>
      <c r="L2599" s="11">
        <f t="shared" si="292"/>
        <v>42510.133298611108</v>
      </c>
      <c r="M2599" t="b">
        <v>0</v>
      </c>
      <c r="N2599">
        <v>7</v>
      </c>
      <c r="O2599" t="b">
        <v>0</v>
      </c>
      <c r="P2599" s="8" t="s">
        <v>8282</v>
      </c>
      <c r="Q2599" s="13" t="str">
        <f t="shared" si="289"/>
        <v>food</v>
      </c>
      <c r="R2599" s="13" t="str">
        <f t="shared" si="290"/>
        <v>food trucks</v>
      </c>
      <c r="S2599" s="6">
        <f t="shared" si="293"/>
        <v>17.647058823529413</v>
      </c>
      <c r="T2599" s="10">
        <f t="shared" si="294"/>
        <v>12.142857142857142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1">
        <f t="shared" si="291"/>
        <v>42270.631956018515</v>
      </c>
      <c r="L2600" s="11">
        <f t="shared" si="292"/>
        <v>42240.631956018515</v>
      </c>
      <c r="M2600" t="b">
        <v>0</v>
      </c>
      <c r="N2600">
        <v>14</v>
      </c>
      <c r="O2600" t="b">
        <v>0</v>
      </c>
      <c r="P2600" s="8" t="s">
        <v>8282</v>
      </c>
      <c r="Q2600" s="13" t="str">
        <f t="shared" si="289"/>
        <v>food</v>
      </c>
      <c r="R2600" s="13" t="str">
        <f t="shared" si="290"/>
        <v>food trucks</v>
      </c>
      <c r="S2600" s="6">
        <f t="shared" si="293"/>
        <v>2.5641025641025643</v>
      </c>
      <c r="T2600" s="10">
        <f t="shared" si="294"/>
        <v>83.571428571428569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1">
        <f t="shared" si="291"/>
        <v>41854.545682870368</v>
      </c>
      <c r="L2601" s="11">
        <f t="shared" si="292"/>
        <v>41809.545682870368</v>
      </c>
      <c r="M2601" t="b">
        <v>0</v>
      </c>
      <c r="N2601">
        <v>5</v>
      </c>
      <c r="O2601" t="b">
        <v>0</v>
      </c>
      <c r="P2601" s="8" t="s">
        <v>8282</v>
      </c>
      <c r="Q2601" s="13" t="str">
        <f t="shared" si="289"/>
        <v>food</v>
      </c>
      <c r="R2601" s="13" t="str">
        <f t="shared" si="290"/>
        <v>food trucks</v>
      </c>
      <c r="S2601" s="6">
        <f t="shared" si="293"/>
        <v>100.45555555555555</v>
      </c>
      <c r="T2601" s="10">
        <f t="shared" si="294"/>
        <v>18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1">
        <f t="shared" si="291"/>
        <v>42454.650462962956</v>
      </c>
      <c r="L2602" s="11">
        <f t="shared" si="292"/>
        <v>42394.692129629628</v>
      </c>
      <c r="M2602" t="b">
        <v>0</v>
      </c>
      <c r="N2602">
        <v>30</v>
      </c>
      <c r="O2602" t="b">
        <v>0</v>
      </c>
      <c r="P2602" s="8" t="s">
        <v>8282</v>
      </c>
      <c r="Q2602" s="13" t="str">
        <f t="shared" si="289"/>
        <v>food</v>
      </c>
      <c r="R2602" s="13" t="str">
        <f t="shared" si="290"/>
        <v>food trucks</v>
      </c>
      <c r="S2602" s="6">
        <f t="shared" si="293"/>
        <v>14.425851125216388</v>
      </c>
      <c r="T2602" s="10">
        <f t="shared" si="294"/>
        <v>115.53333333333333</v>
      </c>
    </row>
    <row r="2603" spans="1:20" ht="43.2" x14ac:dyDescent="0.3">
      <c r="A2603">
        <v>1304</v>
      </c>
      <c r="B2603" s="3" t="s">
        <v>1305</v>
      </c>
      <c r="C2603" s="3" t="s">
        <v>5414</v>
      </c>
      <c r="D2603">
        <v>40000</v>
      </c>
      <c r="E2603">
        <v>15851</v>
      </c>
      <c r="F2603" t="s">
        <v>8220</v>
      </c>
      <c r="G2603" t="s">
        <v>8225</v>
      </c>
      <c r="H2603" t="s">
        <v>8247</v>
      </c>
      <c r="I2603">
        <v>1489376405</v>
      </c>
      <c r="J2603">
        <v>1484196005</v>
      </c>
      <c r="K2603" s="11">
        <f t="shared" si="291"/>
        <v>42806.944502314807</v>
      </c>
      <c r="L2603" s="11">
        <f t="shared" si="292"/>
        <v>42746.986168981479</v>
      </c>
      <c r="M2603" t="b">
        <v>0</v>
      </c>
      <c r="N2603">
        <v>104</v>
      </c>
      <c r="O2603" t="b">
        <v>0</v>
      </c>
      <c r="P2603" s="8" t="s">
        <v>8271</v>
      </c>
      <c r="Q2603" s="13" t="str">
        <f t="shared" si="289"/>
        <v>technology</v>
      </c>
      <c r="R2603" s="13" t="str">
        <f>RIGHT(P2603,9)</f>
        <v>wearables</v>
      </c>
      <c r="S2603" s="6">
        <f t="shared" si="293"/>
        <v>2.5235000946312534</v>
      </c>
      <c r="T2603" s="10">
        <f t="shared" si="294"/>
        <v>152.41346153846155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1">
        <f t="shared" si="291"/>
        <v>41955.680555555555</v>
      </c>
      <c r="L2604" s="11">
        <f t="shared" si="292"/>
        <v>41915.538981481477</v>
      </c>
      <c r="M2604" t="b">
        <v>1</v>
      </c>
      <c r="N2604">
        <v>489</v>
      </c>
      <c r="O2604" t="b">
        <v>1</v>
      </c>
      <c r="P2604" s="8" t="s">
        <v>8299</v>
      </c>
      <c r="Q2604" s="13" t="str">
        <f t="shared" si="289"/>
        <v>technology</v>
      </c>
      <c r="R2604" s="13" t="str">
        <f>RIGHT(P2604,17)</f>
        <v>space exploration</v>
      </c>
      <c r="S2604" s="6">
        <f t="shared" si="293"/>
        <v>0.30666223710101964</v>
      </c>
      <c r="T2604" s="10">
        <f t="shared" si="294"/>
        <v>80.022494887525568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1">
        <f t="shared" si="291"/>
        <v>41631.704328703701</v>
      </c>
      <c r="L2605" s="11">
        <f t="shared" si="292"/>
        <v>41617.704328703701</v>
      </c>
      <c r="M2605" t="b">
        <v>1</v>
      </c>
      <c r="N2605">
        <v>50</v>
      </c>
      <c r="O2605" t="b">
        <v>1</v>
      </c>
      <c r="P2605" s="8" t="s">
        <v>8299</v>
      </c>
      <c r="Q2605" s="13" t="str">
        <f t="shared" si="289"/>
        <v>technology</v>
      </c>
      <c r="R2605" s="13" t="str">
        <f t="shared" ref="R2605:R2662" si="295">RIGHT(P2605,17)</f>
        <v>space exploration</v>
      </c>
      <c r="S2605" s="6">
        <f t="shared" si="293"/>
        <v>0.98536036036036034</v>
      </c>
      <c r="T2605" s="10">
        <f t="shared" si="294"/>
        <v>35.520000000000003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1">
        <f t="shared" si="291"/>
        <v>41027.842858796292</v>
      </c>
      <c r="L2606" s="11">
        <f t="shared" si="292"/>
        <v>40997.842858796292</v>
      </c>
      <c r="M2606" t="b">
        <v>1</v>
      </c>
      <c r="N2606">
        <v>321</v>
      </c>
      <c r="O2606" t="b">
        <v>1</v>
      </c>
      <c r="P2606" s="8" t="s">
        <v>8299</v>
      </c>
      <c r="Q2606" s="13" t="str">
        <f t="shared" si="289"/>
        <v>technology</v>
      </c>
      <c r="R2606" s="13" t="str">
        <f t="shared" si="295"/>
        <v>space exploration</v>
      </c>
      <c r="S2606" s="6">
        <f t="shared" si="293"/>
        <v>0.95952714502293279</v>
      </c>
      <c r="T2606" s="10">
        <f t="shared" si="294"/>
        <v>64.933333333333323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1">
        <f t="shared" si="291"/>
        <v>42538.33321759259</v>
      </c>
      <c r="L2607" s="11">
        <f t="shared" si="292"/>
        <v>42508.33321759259</v>
      </c>
      <c r="M2607" t="b">
        <v>1</v>
      </c>
      <c r="N2607">
        <v>1762</v>
      </c>
      <c r="O2607" t="b">
        <v>1</v>
      </c>
      <c r="P2607" s="8" t="s">
        <v>8299</v>
      </c>
      <c r="Q2607" s="13" t="str">
        <f t="shared" si="289"/>
        <v>technology</v>
      </c>
      <c r="R2607" s="13" t="str">
        <f t="shared" si="295"/>
        <v>space exploration</v>
      </c>
      <c r="S2607" s="6">
        <f t="shared" si="293"/>
        <v>0.93091173402138871</v>
      </c>
      <c r="T2607" s="10">
        <f t="shared" si="294"/>
        <v>60.965703745743475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1">
        <f t="shared" si="291"/>
        <v>41758.504421296289</v>
      </c>
      <c r="L2608" s="11">
        <f t="shared" si="292"/>
        <v>41726.504421296289</v>
      </c>
      <c r="M2608" t="b">
        <v>1</v>
      </c>
      <c r="N2608">
        <v>385</v>
      </c>
      <c r="O2608" t="b">
        <v>1</v>
      </c>
      <c r="P2608" s="8" t="s">
        <v>8299</v>
      </c>
      <c r="Q2608" s="13" t="str">
        <f t="shared" si="289"/>
        <v>technology</v>
      </c>
      <c r="R2608" s="13" t="str">
        <f t="shared" si="295"/>
        <v>space exploration</v>
      </c>
      <c r="S2608" s="6">
        <f t="shared" si="293"/>
        <v>0.90864034363125723</v>
      </c>
      <c r="T2608" s="10">
        <f t="shared" si="294"/>
        <v>31.444155844155844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1">
        <f t="shared" si="291"/>
        <v>42227.874999999993</v>
      </c>
      <c r="L2609" s="11">
        <f t="shared" si="292"/>
        <v>42184.666342592587</v>
      </c>
      <c r="M2609" t="b">
        <v>1</v>
      </c>
      <c r="N2609">
        <v>398</v>
      </c>
      <c r="O2609" t="b">
        <v>1</v>
      </c>
      <c r="P2609" s="8" t="s">
        <v>8299</v>
      </c>
      <c r="Q2609" s="13" t="str">
        <f t="shared" si="289"/>
        <v>technology</v>
      </c>
      <c r="R2609" s="13" t="str">
        <f t="shared" si="295"/>
        <v>space exploration</v>
      </c>
      <c r="S2609" s="6">
        <f t="shared" si="293"/>
        <v>0.2452783909737552</v>
      </c>
      <c r="T2609" s="10">
        <f t="shared" si="294"/>
        <v>81.949748743718587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1">
        <f t="shared" si="291"/>
        <v>42808.791666666664</v>
      </c>
      <c r="L2610" s="11">
        <f t="shared" si="292"/>
        <v>42767.593379629623</v>
      </c>
      <c r="M2610" t="b">
        <v>1</v>
      </c>
      <c r="N2610">
        <v>304</v>
      </c>
      <c r="O2610" t="b">
        <v>1</v>
      </c>
      <c r="P2610" s="8" t="s">
        <v>8299</v>
      </c>
      <c r="Q2610" s="13" t="str">
        <f t="shared" si="289"/>
        <v>technology</v>
      </c>
      <c r="R2610" s="13" t="str">
        <f t="shared" si="295"/>
        <v>space exploration</v>
      </c>
      <c r="S2610" s="6">
        <f t="shared" si="293"/>
        <v>0.44657809534442333</v>
      </c>
      <c r="T2610" s="10">
        <f t="shared" si="294"/>
        <v>58.92763157894737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1">
        <f t="shared" si="291"/>
        <v>41105.02952546296</v>
      </c>
      <c r="L2611" s="11">
        <f t="shared" si="292"/>
        <v>41075.02952546296</v>
      </c>
      <c r="M2611" t="b">
        <v>1</v>
      </c>
      <c r="N2611">
        <v>676</v>
      </c>
      <c r="O2611" t="b">
        <v>1</v>
      </c>
      <c r="P2611" s="8" t="s">
        <v>8299</v>
      </c>
      <c r="Q2611" s="13" t="str">
        <f t="shared" si="289"/>
        <v>technology</v>
      </c>
      <c r="R2611" s="13" t="str">
        <f t="shared" si="295"/>
        <v>space exploration</v>
      </c>
      <c r="S2611" s="6">
        <f t="shared" si="293"/>
        <v>0.32916271632221045</v>
      </c>
      <c r="T2611" s="10">
        <f t="shared" si="294"/>
        <v>157.29347633136095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1">
        <f t="shared" si="291"/>
        <v>42604.082638888889</v>
      </c>
      <c r="L2612" s="11">
        <f t="shared" si="292"/>
        <v>42564.672743055555</v>
      </c>
      <c r="M2612" t="b">
        <v>1</v>
      </c>
      <c r="N2612">
        <v>577</v>
      </c>
      <c r="O2612" t="b">
        <v>1</v>
      </c>
      <c r="P2612" s="8" t="s">
        <v>8299</v>
      </c>
      <c r="Q2612" s="13" t="str">
        <f t="shared" si="289"/>
        <v>technology</v>
      </c>
      <c r="R2612" s="13" t="str">
        <f t="shared" si="295"/>
        <v>space exploration</v>
      </c>
      <c r="S2612" s="6">
        <f t="shared" si="293"/>
        <v>0.70758836850916274</v>
      </c>
      <c r="T2612" s="10">
        <f t="shared" si="294"/>
        <v>55.758509532062391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1">
        <f t="shared" si="291"/>
        <v>42737.749305555553</v>
      </c>
      <c r="L2613" s="11">
        <f t="shared" si="292"/>
        <v>42704.127476851849</v>
      </c>
      <c r="M2613" t="b">
        <v>1</v>
      </c>
      <c r="N2613">
        <v>3663</v>
      </c>
      <c r="O2613" t="b">
        <v>1</v>
      </c>
      <c r="P2613" s="8" t="s">
        <v>8299</v>
      </c>
      <c r="Q2613" s="13" t="str">
        <f t="shared" si="289"/>
        <v>technology</v>
      </c>
      <c r="R2613" s="13" t="str">
        <f t="shared" si="295"/>
        <v>space exploration</v>
      </c>
      <c r="S2613" s="6">
        <f t="shared" si="293"/>
        <v>3.5834120598104049E-2</v>
      </c>
      <c r="T2613" s="10">
        <f t="shared" si="294"/>
        <v>83.802893802893806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1">
        <f t="shared" si="291"/>
        <v>42012.934837962959</v>
      </c>
      <c r="L2614" s="11">
        <f t="shared" si="292"/>
        <v>41981.934837962959</v>
      </c>
      <c r="M2614" t="b">
        <v>1</v>
      </c>
      <c r="N2614">
        <v>294</v>
      </c>
      <c r="O2614" t="b">
        <v>1</v>
      </c>
      <c r="P2614" s="8" t="s">
        <v>8299</v>
      </c>
      <c r="Q2614" s="13" t="str">
        <f t="shared" si="289"/>
        <v>technology</v>
      </c>
      <c r="R2614" s="13" t="str">
        <f t="shared" si="295"/>
        <v>space exploration</v>
      </c>
      <c r="S2614" s="6">
        <f t="shared" si="293"/>
        <v>0.58220332519607154</v>
      </c>
      <c r="T2614" s="10">
        <f t="shared" si="294"/>
        <v>58.422210884353746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1">
        <f t="shared" si="291"/>
        <v>41173.609884259255</v>
      </c>
      <c r="L2615" s="11">
        <f t="shared" si="292"/>
        <v>41143.609884259255</v>
      </c>
      <c r="M2615" t="b">
        <v>1</v>
      </c>
      <c r="N2615">
        <v>28</v>
      </c>
      <c r="O2615" t="b">
        <v>1</v>
      </c>
      <c r="P2615" s="8" t="s">
        <v>8299</v>
      </c>
      <c r="Q2615" s="13" t="str">
        <f t="shared" si="289"/>
        <v>technology</v>
      </c>
      <c r="R2615" s="13" t="str">
        <f t="shared" si="295"/>
        <v>space exploration</v>
      </c>
      <c r="S2615" s="6">
        <f t="shared" si="293"/>
        <v>0.98996832101372756</v>
      </c>
      <c r="T2615" s="10">
        <f t="shared" si="294"/>
        <v>270.57142857142856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1">
        <f t="shared" si="291"/>
        <v>41759</v>
      </c>
      <c r="L2616" s="11">
        <f t="shared" si="292"/>
        <v>41730.500138888885</v>
      </c>
      <c r="M2616" t="b">
        <v>1</v>
      </c>
      <c r="N2616">
        <v>100</v>
      </c>
      <c r="O2616" t="b">
        <v>1</v>
      </c>
      <c r="P2616" s="8" t="s">
        <v>8299</v>
      </c>
      <c r="Q2616" s="13" t="str">
        <f t="shared" si="289"/>
        <v>technology</v>
      </c>
      <c r="R2616" s="13" t="str">
        <f t="shared" si="295"/>
        <v>space exploration</v>
      </c>
      <c r="S2616" s="6">
        <f t="shared" si="293"/>
        <v>0.98039215686274506</v>
      </c>
      <c r="T2616" s="10">
        <f t="shared" si="294"/>
        <v>107.1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1">
        <f t="shared" si="291"/>
        <v>42490.291666666664</v>
      </c>
      <c r="L2617" s="11">
        <f t="shared" si="292"/>
        <v>42453.288935185185</v>
      </c>
      <c r="M2617" t="b">
        <v>0</v>
      </c>
      <c r="N2617">
        <v>72</v>
      </c>
      <c r="O2617" t="b">
        <v>1</v>
      </c>
      <c r="P2617" s="8" t="s">
        <v>8299</v>
      </c>
      <c r="Q2617" s="13" t="str">
        <f t="shared" si="289"/>
        <v>technology</v>
      </c>
      <c r="R2617" s="13" t="str">
        <f t="shared" si="295"/>
        <v>space exploration</v>
      </c>
      <c r="S2617" s="6">
        <f t="shared" si="293"/>
        <v>0.58904916102443328</v>
      </c>
      <c r="T2617" s="10">
        <f t="shared" si="294"/>
        <v>47.180555555555557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1">
        <f t="shared" si="291"/>
        <v>42241.786215277774</v>
      </c>
      <c r="L2618" s="11">
        <f t="shared" si="292"/>
        <v>42211.786215277774</v>
      </c>
      <c r="M2618" t="b">
        <v>1</v>
      </c>
      <c r="N2618">
        <v>238</v>
      </c>
      <c r="O2618" t="b">
        <v>1</v>
      </c>
      <c r="P2618" s="8" t="s">
        <v>8299</v>
      </c>
      <c r="Q2618" s="13" t="str">
        <f t="shared" si="289"/>
        <v>technology</v>
      </c>
      <c r="R2618" s="13" t="str">
        <f t="shared" si="295"/>
        <v>space exploration</v>
      </c>
      <c r="S2618" s="6">
        <f t="shared" si="293"/>
        <v>0.87310318333420645</v>
      </c>
      <c r="T2618" s="10">
        <f t="shared" si="294"/>
        <v>120.30882352941177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1">
        <f t="shared" si="291"/>
        <v>41932.666099537033</v>
      </c>
      <c r="L2619" s="11">
        <f t="shared" si="292"/>
        <v>41902.666099537033</v>
      </c>
      <c r="M2619" t="b">
        <v>1</v>
      </c>
      <c r="N2619">
        <v>159</v>
      </c>
      <c r="O2619" t="b">
        <v>1</v>
      </c>
      <c r="P2619" s="8" t="s">
        <v>8299</v>
      </c>
      <c r="Q2619" s="13" t="str">
        <f t="shared" si="289"/>
        <v>technology</v>
      </c>
      <c r="R2619" s="13" t="str">
        <f t="shared" si="295"/>
        <v>space exploration</v>
      </c>
      <c r="S2619" s="6">
        <f t="shared" si="293"/>
        <v>0.11394712853236098</v>
      </c>
      <c r="T2619" s="10">
        <f t="shared" si="294"/>
        <v>27.59748427672956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1">
        <f t="shared" si="291"/>
        <v>42339.625706018516</v>
      </c>
      <c r="L2620" s="11">
        <f t="shared" si="292"/>
        <v>42279.584039351852</v>
      </c>
      <c r="M2620" t="b">
        <v>1</v>
      </c>
      <c r="N2620">
        <v>77</v>
      </c>
      <c r="O2620" t="b">
        <v>1</v>
      </c>
      <c r="P2620" s="8" t="s">
        <v>8299</v>
      </c>
      <c r="Q2620" s="13" t="str">
        <f t="shared" si="289"/>
        <v>technology</v>
      </c>
      <c r="R2620" s="13" t="str">
        <f t="shared" si="295"/>
        <v>space exploration</v>
      </c>
      <c r="S2620" s="6">
        <f t="shared" si="293"/>
        <v>0.94888663967611331</v>
      </c>
      <c r="T2620" s="10">
        <f t="shared" si="294"/>
        <v>205.2987012987013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1">
        <f t="shared" si="291"/>
        <v>42300.249999999993</v>
      </c>
      <c r="L2621" s="11">
        <f t="shared" si="292"/>
        <v>42273.67597222222</v>
      </c>
      <c r="M2621" t="b">
        <v>1</v>
      </c>
      <c r="N2621">
        <v>53</v>
      </c>
      <c r="O2621" t="b">
        <v>1</v>
      </c>
      <c r="P2621" s="8" t="s">
        <v>8299</v>
      </c>
      <c r="Q2621" s="13" t="str">
        <f t="shared" si="289"/>
        <v>technology</v>
      </c>
      <c r="R2621" s="13" t="str">
        <f t="shared" si="295"/>
        <v>space exploration</v>
      </c>
      <c r="S2621" s="6">
        <f t="shared" si="293"/>
        <v>0.53078556263269638</v>
      </c>
      <c r="T2621" s="10">
        <f t="shared" si="294"/>
        <v>35.547169811320757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1">
        <f t="shared" si="291"/>
        <v>42287.833333333336</v>
      </c>
      <c r="L2622" s="11">
        <f t="shared" si="292"/>
        <v>42250.958819444444</v>
      </c>
      <c r="M2622" t="b">
        <v>1</v>
      </c>
      <c r="N2622">
        <v>1251</v>
      </c>
      <c r="O2622" t="b">
        <v>1</v>
      </c>
      <c r="P2622" s="8" t="s">
        <v>8299</v>
      </c>
      <c r="Q2622" s="13" t="str">
        <f t="shared" si="289"/>
        <v>technology</v>
      </c>
      <c r="R2622" s="13" t="str">
        <f t="shared" si="295"/>
        <v>space exploration</v>
      </c>
      <c r="S2622" s="6">
        <f t="shared" si="293"/>
        <v>0.69612525970826999</v>
      </c>
      <c r="T2622" s="10">
        <f t="shared" si="294"/>
        <v>74.639488409272587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1">
        <f t="shared" si="291"/>
        <v>42145.539212962962</v>
      </c>
      <c r="L2623" s="11">
        <f t="shared" si="292"/>
        <v>42115.539212962962</v>
      </c>
      <c r="M2623" t="b">
        <v>1</v>
      </c>
      <c r="N2623">
        <v>465</v>
      </c>
      <c r="O2623" t="b">
        <v>1</v>
      </c>
      <c r="P2623" s="8" t="s">
        <v>8299</v>
      </c>
      <c r="Q2623" s="13" t="str">
        <f t="shared" si="289"/>
        <v>technology</v>
      </c>
      <c r="R2623" s="13" t="str">
        <f t="shared" si="295"/>
        <v>space exploration</v>
      </c>
      <c r="S2623" s="6">
        <f t="shared" si="293"/>
        <v>0.6854949273375377</v>
      </c>
      <c r="T2623" s="10">
        <f t="shared" si="294"/>
        <v>47.058064516129029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1">
        <f t="shared" si="291"/>
        <v>42734.534907407404</v>
      </c>
      <c r="L2624" s="11">
        <f t="shared" si="292"/>
        <v>42689.534907407404</v>
      </c>
      <c r="M2624" t="b">
        <v>0</v>
      </c>
      <c r="N2624">
        <v>74</v>
      </c>
      <c r="O2624" t="b">
        <v>1</v>
      </c>
      <c r="P2624" s="8" t="s">
        <v>8299</v>
      </c>
      <c r="Q2624" s="13" t="str">
        <f t="shared" si="289"/>
        <v>technology</v>
      </c>
      <c r="R2624" s="13" t="str">
        <f t="shared" si="295"/>
        <v>space exploration</v>
      </c>
      <c r="S2624" s="6">
        <f t="shared" si="293"/>
        <v>0.76228808391267233</v>
      </c>
      <c r="T2624" s="10">
        <f t="shared" si="294"/>
        <v>26.591351351351353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1">
        <f t="shared" si="291"/>
        <v>42706.048217592594</v>
      </c>
      <c r="L2625" s="11">
        <f t="shared" si="292"/>
        <v>42692.048217592594</v>
      </c>
      <c r="M2625" t="b">
        <v>0</v>
      </c>
      <c r="N2625">
        <v>62</v>
      </c>
      <c r="O2625" t="b">
        <v>1</v>
      </c>
      <c r="P2625" s="8" t="s">
        <v>8299</v>
      </c>
      <c r="Q2625" s="13" t="str">
        <f t="shared" si="289"/>
        <v>technology</v>
      </c>
      <c r="R2625" s="13" t="str">
        <f t="shared" si="295"/>
        <v>space exploration</v>
      </c>
      <c r="S2625" s="6">
        <f t="shared" si="293"/>
        <v>0.8771929824561403</v>
      </c>
      <c r="T2625" s="10">
        <f t="shared" si="294"/>
        <v>36.774193548387096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1">
        <f t="shared" si="291"/>
        <v>41165.213217592587</v>
      </c>
      <c r="L2626" s="11">
        <f t="shared" si="292"/>
        <v>41144.213217592587</v>
      </c>
      <c r="M2626" t="b">
        <v>0</v>
      </c>
      <c r="N2626">
        <v>3468</v>
      </c>
      <c r="O2626" t="b">
        <v>1</v>
      </c>
      <c r="P2626" s="8" t="s">
        <v>8299</v>
      </c>
      <c r="Q2626" s="13" t="str">
        <f t="shared" si="289"/>
        <v>technology</v>
      </c>
      <c r="R2626" s="13" t="str">
        <f t="shared" si="295"/>
        <v>space exploration</v>
      </c>
      <c r="S2626" s="6">
        <f t="shared" si="293"/>
        <v>7.2494203861856857E-2</v>
      </c>
      <c r="T2626" s="10">
        <f t="shared" si="294"/>
        <v>31.820544982698959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1">
        <f t="shared" si="291"/>
        <v>42683.643611111103</v>
      </c>
      <c r="L2627" s="11">
        <f t="shared" si="292"/>
        <v>42658.601944444446</v>
      </c>
      <c r="M2627" t="b">
        <v>0</v>
      </c>
      <c r="N2627">
        <v>52</v>
      </c>
      <c r="O2627" t="b">
        <v>1</v>
      </c>
      <c r="P2627" s="8" t="s">
        <v>8299</v>
      </c>
      <c r="Q2627" s="13" t="str">
        <f t="shared" ref="Q2627:Q2690" si="296">LEFT(P2627, SEARCH("/", P2627)-1)</f>
        <v>technology</v>
      </c>
      <c r="R2627" s="13" t="str">
        <f t="shared" si="295"/>
        <v>space exploration</v>
      </c>
      <c r="S2627" s="6">
        <f t="shared" si="293"/>
        <v>0.10460251046025104</v>
      </c>
      <c r="T2627" s="10">
        <f t="shared" si="294"/>
        <v>27.576923076923077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1">
        <f t="shared" si="291"/>
        <v>42158.41978009259</v>
      </c>
      <c r="L2628" s="11">
        <f t="shared" si="292"/>
        <v>42128.41978009259</v>
      </c>
      <c r="M2628" t="b">
        <v>0</v>
      </c>
      <c r="N2628">
        <v>50</v>
      </c>
      <c r="O2628" t="b">
        <v>1</v>
      </c>
      <c r="P2628" s="8" t="s">
        <v>8299</v>
      </c>
      <c r="Q2628" s="13" t="str">
        <f t="shared" si="296"/>
        <v>technology</v>
      </c>
      <c r="R2628" s="13" t="str">
        <f t="shared" si="295"/>
        <v>space exploration</v>
      </c>
      <c r="S2628" s="6">
        <f t="shared" si="293"/>
        <v>0.8928571428571429</v>
      </c>
      <c r="T2628" s="10">
        <f t="shared" si="294"/>
        <v>56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1">
        <f t="shared" si="291"/>
        <v>42334.662743055553</v>
      </c>
      <c r="L2629" s="11">
        <f t="shared" si="292"/>
        <v>42304.621076388888</v>
      </c>
      <c r="M2629" t="b">
        <v>0</v>
      </c>
      <c r="N2629">
        <v>45</v>
      </c>
      <c r="O2629" t="b">
        <v>1</v>
      </c>
      <c r="P2629" s="8" t="s">
        <v>8299</v>
      </c>
      <c r="Q2629" s="13" t="str">
        <f t="shared" si="296"/>
        <v>technology</v>
      </c>
      <c r="R2629" s="13" t="str">
        <f t="shared" si="295"/>
        <v>space exploration</v>
      </c>
      <c r="S2629" s="6">
        <f t="shared" si="293"/>
        <v>0.15463917525773196</v>
      </c>
      <c r="T2629" s="10">
        <f t="shared" si="294"/>
        <v>21.555555555555557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1">
        <f t="shared" si="291"/>
        <v>41973.757719907408</v>
      </c>
      <c r="L2630" s="11">
        <f t="shared" si="292"/>
        <v>41953.757719907408</v>
      </c>
      <c r="M2630" t="b">
        <v>0</v>
      </c>
      <c r="N2630">
        <v>21</v>
      </c>
      <c r="O2630" t="b">
        <v>1</v>
      </c>
      <c r="P2630" s="8" t="s">
        <v>8299</v>
      </c>
      <c r="Q2630" s="13" t="str">
        <f t="shared" si="296"/>
        <v>technology</v>
      </c>
      <c r="R2630" s="13" t="str">
        <f t="shared" si="295"/>
        <v>space exploration</v>
      </c>
      <c r="S2630" s="6">
        <f t="shared" si="293"/>
        <v>0.90604751619870405</v>
      </c>
      <c r="T2630" s="10">
        <f t="shared" si="294"/>
        <v>44.095238095238095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1">
        <f t="shared" si="291"/>
        <v>42138.330115740733</v>
      </c>
      <c r="L2631" s="11">
        <f t="shared" si="292"/>
        <v>42108.330115740733</v>
      </c>
      <c r="M2631" t="b">
        <v>0</v>
      </c>
      <c r="N2631">
        <v>100</v>
      </c>
      <c r="O2631" t="b">
        <v>1</v>
      </c>
      <c r="P2631" s="8" t="s">
        <v>8299</v>
      </c>
      <c r="Q2631" s="13" t="str">
        <f t="shared" si="296"/>
        <v>technology</v>
      </c>
      <c r="R2631" s="13" t="str">
        <f t="shared" si="295"/>
        <v>space exploration</v>
      </c>
      <c r="S2631" s="6">
        <f t="shared" si="293"/>
        <v>0.78284014404258651</v>
      </c>
      <c r="T2631" s="10">
        <f t="shared" si="294"/>
        <v>63.87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1">
        <f t="shared" si="291"/>
        <v>42551.208333333336</v>
      </c>
      <c r="L2632" s="11">
        <f t="shared" si="292"/>
        <v>42523.897129629629</v>
      </c>
      <c r="M2632" t="b">
        <v>0</v>
      </c>
      <c r="N2632">
        <v>81</v>
      </c>
      <c r="O2632" t="b">
        <v>1</v>
      </c>
      <c r="P2632" s="8" t="s">
        <v>8299</v>
      </c>
      <c r="Q2632" s="13" t="str">
        <f t="shared" si="296"/>
        <v>technology</v>
      </c>
      <c r="R2632" s="13" t="str">
        <f t="shared" si="295"/>
        <v>space exploration</v>
      </c>
      <c r="S2632" s="6">
        <f t="shared" si="293"/>
        <v>0.6333122229259025</v>
      </c>
      <c r="T2632" s="10">
        <f t="shared" si="294"/>
        <v>38.987654320987652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1">
        <f t="shared" si="291"/>
        <v>42245.960960648146</v>
      </c>
      <c r="L2633" s="11">
        <f t="shared" si="292"/>
        <v>42217.960960648146</v>
      </c>
      <c r="M2633" t="b">
        <v>0</v>
      </c>
      <c r="N2633">
        <v>286</v>
      </c>
      <c r="O2633" t="b">
        <v>1</v>
      </c>
      <c r="P2633" s="8" t="s">
        <v>8299</v>
      </c>
      <c r="Q2633" s="13" t="str">
        <f t="shared" si="296"/>
        <v>technology</v>
      </c>
      <c r="R2633" s="13" t="str">
        <f t="shared" si="295"/>
        <v>space exploration</v>
      </c>
      <c r="S2633" s="6">
        <f t="shared" si="293"/>
        <v>0.87210379779401348</v>
      </c>
      <c r="T2633" s="10">
        <f t="shared" si="294"/>
        <v>80.185489510489504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1">
        <f t="shared" ref="K2634:K2697" si="297">(I2634/86400)+25569+(-5/24)</f>
        <v>42518.853460648148</v>
      </c>
      <c r="L2634" s="11">
        <f t="shared" ref="L2634:L2697" si="298">(J2634/86400)+25569+(-5/24)</f>
        <v>42493.853460648148</v>
      </c>
      <c r="M2634" t="b">
        <v>0</v>
      </c>
      <c r="N2634">
        <v>42</v>
      </c>
      <c r="O2634" t="b">
        <v>1</v>
      </c>
      <c r="P2634" s="8" t="s">
        <v>8299</v>
      </c>
      <c r="Q2634" s="13" t="str">
        <f t="shared" si="296"/>
        <v>technology</v>
      </c>
      <c r="R2634" s="13" t="str">
        <f t="shared" si="295"/>
        <v>space exploration</v>
      </c>
      <c r="S2634" s="6">
        <f t="shared" ref="S2634:S2697" si="299">IFERROR(D2634/E2634,"N/A")</f>
        <v>0.72987721691678031</v>
      </c>
      <c r="T2634" s="10">
        <f t="shared" ref="T2634:T2697" si="300">IFERROR(E2634/N2634,"N/A")</f>
        <v>34.904761904761905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1">
        <f t="shared" si="297"/>
        <v>41697.75</v>
      </c>
      <c r="L2635" s="11">
        <f t="shared" si="298"/>
        <v>41667.614953703705</v>
      </c>
      <c r="M2635" t="b">
        <v>0</v>
      </c>
      <c r="N2635">
        <v>199</v>
      </c>
      <c r="O2635" t="b">
        <v>1</v>
      </c>
      <c r="P2635" s="8" t="s">
        <v>8299</v>
      </c>
      <c r="Q2635" s="13" t="str">
        <f t="shared" si="296"/>
        <v>technology</v>
      </c>
      <c r="R2635" s="13" t="str">
        <f t="shared" si="295"/>
        <v>space exploration</v>
      </c>
      <c r="S2635" s="6">
        <f t="shared" si="299"/>
        <v>0.28199199142744347</v>
      </c>
      <c r="T2635" s="10">
        <f t="shared" si="300"/>
        <v>89.100502512562812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1">
        <f t="shared" si="297"/>
        <v>42642.448159722218</v>
      </c>
      <c r="L2636" s="11">
        <f t="shared" si="298"/>
        <v>42612.448159722218</v>
      </c>
      <c r="M2636" t="b">
        <v>0</v>
      </c>
      <c r="N2636">
        <v>25</v>
      </c>
      <c r="O2636" t="b">
        <v>1</v>
      </c>
      <c r="P2636" s="8" t="s">
        <v>8299</v>
      </c>
      <c r="Q2636" s="13" t="str">
        <f t="shared" si="296"/>
        <v>technology</v>
      </c>
      <c r="R2636" s="13" t="str">
        <f t="shared" si="295"/>
        <v>space exploration</v>
      </c>
      <c r="S2636" s="6">
        <f t="shared" si="299"/>
        <v>0.94320486815415816</v>
      </c>
      <c r="T2636" s="10">
        <f t="shared" si="300"/>
        <v>39.44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1">
        <f t="shared" si="297"/>
        <v>42072.700937499998</v>
      </c>
      <c r="L2637" s="11">
        <f t="shared" si="298"/>
        <v>42037.742604166669</v>
      </c>
      <c r="M2637" t="b">
        <v>0</v>
      </c>
      <c r="N2637">
        <v>84</v>
      </c>
      <c r="O2637" t="b">
        <v>1</v>
      </c>
      <c r="P2637" s="8" t="s">
        <v>8299</v>
      </c>
      <c r="Q2637" s="13" t="str">
        <f t="shared" si="296"/>
        <v>technology</v>
      </c>
      <c r="R2637" s="13" t="str">
        <f t="shared" si="295"/>
        <v>space exploration</v>
      </c>
      <c r="S2637" s="6">
        <f t="shared" si="299"/>
        <v>1</v>
      </c>
      <c r="T2637" s="10">
        <f t="shared" si="300"/>
        <v>136.9047619047619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1">
        <f t="shared" si="297"/>
        <v>42658.833333333336</v>
      </c>
      <c r="L2638" s="11">
        <f t="shared" si="298"/>
        <v>42636.406412037039</v>
      </c>
      <c r="M2638" t="b">
        <v>0</v>
      </c>
      <c r="N2638">
        <v>50</v>
      </c>
      <c r="O2638" t="b">
        <v>1</v>
      </c>
      <c r="P2638" s="8" t="s">
        <v>8299</v>
      </c>
      <c r="Q2638" s="13" t="str">
        <f t="shared" si="296"/>
        <v>technology</v>
      </c>
      <c r="R2638" s="13" t="str">
        <f t="shared" si="295"/>
        <v>space exploration</v>
      </c>
      <c r="S2638" s="6">
        <f t="shared" si="299"/>
        <v>0.53390282968499736</v>
      </c>
      <c r="T2638" s="10">
        <f t="shared" si="300"/>
        <v>37.46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1">
        <f t="shared" si="297"/>
        <v>42655.341145833336</v>
      </c>
      <c r="L2639" s="11">
        <f t="shared" si="298"/>
        <v>42639.341145833336</v>
      </c>
      <c r="M2639" t="b">
        <v>0</v>
      </c>
      <c r="N2639">
        <v>26</v>
      </c>
      <c r="O2639" t="b">
        <v>1</v>
      </c>
      <c r="P2639" s="8" t="s">
        <v>8299</v>
      </c>
      <c r="Q2639" s="13" t="str">
        <f t="shared" si="296"/>
        <v>technology</v>
      </c>
      <c r="R2639" s="13" t="str">
        <f t="shared" si="295"/>
        <v>space exploration</v>
      </c>
      <c r="S2639" s="6">
        <f t="shared" si="299"/>
        <v>0.60168471720818295</v>
      </c>
      <c r="T2639" s="10">
        <f t="shared" si="300"/>
        <v>31.96153846153846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1">
        <f t="shared" si="297"/>
        <v>42019.70480324074</v>
      </c>
      <c r="L2640" s="11">
        <f t="shared" si="298"/>
        <v>41989.70480324074</v>
      </c>
      <c r="M2640" t="b">
        <v>0</v>
      </c>
      <c r="N2640">
        <v>14</v>
      </c>
      <c r="O2640" t="b">
        <v>1</v>
      </c>
      <c r="P2640" s="8" t="s">
        <v>8299</v>
      </c>
      <c r="Q2640" s="13" t="str">
        <f t="shared" si="296"/>
        <v>technology</v>
      </c>
      <c r="R2640" s="13" t="str">
        <f t="shared" si="295"/>
        <v>space exploration</v>
      </c>
      <c r="S2640" s="6">
        <f t="shared" si="299"/>
        <v>0.98300283286118983</v>
      </c>
      <c r="T2640" s="10">
        <f t="shared" si="300"/>
        <v>25.214285714285715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1">
        <f t="shared" si="297"/>
        <v>42054.656805555554</v>
      </c>
      <c r="L2641" s="11">
        <f t="shared" si="298"/>
        <v>42024.656805555554</v>
      </c>
      <c r="M2641" t="b">
        <v>0</v>
      </c>
      <c r="N2641">
        <v>49</v>
      </c>
      <c r="O2641" t="b">
        <v>1</v>
      </c>
      <c r="P2641" s="8" t="s">
        <v>8299</v>
      </c>
      <c r="Q2641" s="13" t="str">
        <f t="shared" si="296"/>
        <v>technology</v>
      </c>
      <c r="R2641" s="13" t="str">
        <f t="shared" si="295"/>
        <v>space exploration</v>
      </c>
      <c r="S2641" s="6">
        <f t="shared" si="299"/>
        <v>0.6097560975609756</v>
      </c>
      <c r="T2641" s="10">
        <f t="shared" si="300"/>
        <v>10.040816326530612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1">
        <f t="shared" si="297"/>
        <v>42162.952245370368</v>
      </c>
      <c r="L2642" s="11">
        <f t="shared" si="298"/>
        <v>42102.952245370368</v>
      </c>
      <c r="M2642" t="b">
        <v>0</v>
      </c>
      <c r="N2642">
        <v>69</v>
      </c>
      <c r="O2642" t="b">
        <v>1</v>
      </c>
      <c r="P2642" s="8" t="s">
        <v>8299</v>
      </c>
      <c r="Q2642" s="13" t="str">
        <f t="shared" si="296"/>
        <v>technology</v>
      </c>
      <c r="R2642" s="13" t="str">
        <f t="shared" si="295"/>
        <v>space exploration</v>
      </c>
      <c r="S2642" s="6">
        <f t="shared" si="299"/>
        <v>0.94637223974763407</v>
      </c>
      <c r="T2642" s="10">
        <f t="shared" si="300"/>
        <v>45.94202898550725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1">
        <f t="shared" si="297"/>
        <v>41897.631249999999</v>
      </c>
      <c r="L2643" s="11">
        <f t="shared" si="298"/>
        <v>41880.618784722217</v>
      </c>
      <c r="M2643" t="b">
        <v>0</v>
      </c>
      <c r="N2643">
        <v>1</v>
      </c>
      <c r="O2643" t="b">
        <v>0</v>
      </c>
      <c r="P2643" s="8" t="s">
        <v>8299</v>
      </c>
      <c r="Q2643" s="13" t="str">
        <f t="shared" si="296"/>
        <v>technology</v>
      </c>
      <c r="R2643" s="13" t="str">
        <f t="shared" si="295"/>
        <v>space exploration</v>
      </c>
      <c r="S2643" s="6">
        <f t="shared" si="299"/>
        <v>100</v>
      </c>
      <c r="T2643" s="10">
        <f t="shared" si="300"/>
        <v>15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1">
        <f t="shared" si="297"/>
        <v>42566.081249999996</v>
      </c>
      <c r="L2644" s="11">
        <f t="shared" si="298"/>
        <v>42536.03828703703</v>
      </c>
      <c r="M2644" t="b">
        <v>0</v>
      </c>
      <c r="N2644">
        <v>0</v>
      </c>
      <c r="O2644" t="b">
        <v>0</v>
      </c>
      <c r="P2644" s="8" t="s">
        <v>8299</v>
      </c>
      <c r="Q2644" s="13" t="str">
        <f t="shared" si="296"/>
        <v>technology</v>
      </c>
      <c r="R2644" s="13" t="str">
        <f t="shared" si="295"/>
        <v>space exploration</v>
      </c>
      <c r="S2644" s="6" t="str">
        <f t="shared" si="299"/>
        <v>N/A</v>
      </c>
      <c r="T2644" s="10" t="str">
        <f t="shared" si="300"/>
        <v>N/A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1">
        <f t="shared" si="297"/>
        <v>42725.124305555553</v>
      </c>
      <c r="L2645" s="11">
        <f t="shared" si="298"/>
        <v>42689.374016203707</v>
      </c>
      <c r="M2645" t="b">
        <v>1</v>
      </c>
      <c r="N2645">
        <v>1501</v>
      </c>
      <c r="O2645" t="b">
        <v>0</v>
      </c>
      <c r="P2645" s="8" t="s">
        <v>8299</v>
      </c>
      <c r="Q2645" s="13" t="str">
        <f t="shared" si="296"/>
        <v>technology</v>
      </c>
      <c r="R2645" s="13" t="str">
        <f t="shared" si="295"/>
        <v>space exploration</v>
      </c>
      <c r="S2645" s="6">
        <f t="shared" si="299"/>
        <v>2.9797616673387521</v>
      </c>
      <c r="T2645" s="10">
        <f t="shared" si="300"/>
        <v>223.58248500999335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1">
        <f t="shared" si="297"/>
        <v>42804.583738425928</v>
      </c>
      <c r="L2646" s="11">
        <f t="shared" si="298"/>
        <v>42774.583738425928</v>
      </c>
      <c r="M2646" t="b">
        <v>1</v>
      </c>
      <c r="N2646">
        <v>52</v>
      </c>
      <c r="O2646" t="b">
        <v>0</v>
      </c>
      <c r="P2646" s="8" t="s">
        <v>8299</v>
      </c>
      <c r="Q2646" s="13" t="str">
        <f t="shared" si="296"/>
        <v>technology</v>
      </c>
      <c r="R2646" s="13" t="str">
        <f t="shared" si="295"/>
        <v>space exploration</v>
      </c>
      <c r="S2646" s="6">
        <f t="shared" si="299"/>
        <v>48.709206039941549</v>
      </c>
      <c r="T2646" s="10">
        <f t="shared" si="300"/>
        <v>39.480769230769234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1">
        <f t="shared" si="297"/>
        <v>41951.675960648143</v>
      </c>
      <c r="L2647" s="11">
        <f t="shared" si="298"/>
        <v>41921.634293981479</v>
      </c>
      <c r="M2647" t="b">
        <v>1</v>
      </c>
      <c r="N2647">
        <v>23</v>
      </c>
      <c r="O2647" t="b">
        <v>0</v>
      </c>
      <c r="P2647" s="8" t="s">
        <v>8299</v>
      </c>
      <c r="Q2647" s="13" t="str">
        <f t="shared" si="296"/>
        <v>technology</v>
      </c>
      <c r="R2647" s="13" t="str">
        <f t="shared" si="295"/>
        <v>space exploration</v>
      </c>
      <c r="S2647" s="6">
        <f t="shared" si="299"/>
        <v>9.5238095238095237</v>
      </c>
      <c r="T2647" s="10">
        <f t="shared" si="300"/>
        <v>91.304347826086953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1">
        <f t="shared" si="297"/>
        <v>42256.10496527778</v>
      </c>
      <c r="L2648" s="11">
        <f t="shared" si="298"/>
        <v>42226.10496527778</v>
      </c>
      <c r="M2648" t="b">
        <v>1</v>
      </c>
      <c r="N2648">
        <v>535</v>
      </c>
      <c r="O2648" t="b">
        <v>0</v>
      </c>
      <c r="P2648" s="8" t="s">
        <v>8299</v>
      </c>
      <c r="Q2648" s="13" t="str">
        <f t="shared" si="296"/>
        <v>technology</v>
      </c>
      <c r="R2648" s="13" t="str">
        <f t="shared" si="295"/>
        <v>space exploration</v>
      </c>
      <c r="S2648" s="6">
        <f t="shared" si="299"/>
        <v>11.880316738748508</v>
      </c>
      <c r="T2648" s="10">
        <f t="shared" si="300"/>
        <v>78.666205607476627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1">
        <f t="shared" si="297"/>
        <v>42230.053460648145</v>
      </c>
      <c r="L2649" s="11">
        <f t="shared" si="298"/>
        <v>42200.053460648145</v>
      </c>
      <c r="M2649" t="b">
        <v>0</v>
      </c>
      <c r="N2649">
        <v>3</v>
      </c>
      <c r="O2649" t="b">
        <v>0</v>
      </c>
      <c r="P2649" s="8" t="s">
        <v>8299</v>
      </c>
      <c r="Q2649" s="13" t="str">
        <f t="shared" si="296"/>
        <v>technology</v>
      </c>
      <c r="R2649" s="13" t="str">
        <f t="shared" si="295"/>
        <v>space exploration</v>
      </c>
      <c r="S2649" s="6">
        <f t="shared" si="299"/>
        <v>69.444444444444443</v>
      </c>
      <c r="T2649" s="10">
        <f t="shared" si="300"/>
        <v>12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1">
        <f t="shared" si="297"/>
        <v>42438.506481481476</v>
      </c>
      <c r="L2650" s="11">
        <f t="shared" si="298"/>
        <v>42408.506481481476</v>
      </c>
      <c r="M2650" t="b">
        <v>0</v>
      </c>
      <c r="N2650">
        <v>6</v>
      </c>
      <c r="O2650" t="b">
        <v>0</v>
      </c>
      <c r="P2650" s="8" t="s">
        <v>8299</v>
      </c>
      <c r="Q2650" s="13" t="str">
        <f t="shared" si="296"/>
        <v>technology</v>
      </c>
      <c r="R2650" s="13" t="str">
        <f t="shared" si="295"/>
        <v>space exploration</v>
      </c>
      <c r="S2650" s="6">
        <f t="shared" si="299"/>
        <v>113.20754716981132</v>
      </c>
      <c r="T2650" s="10">
        <f t="shared" si="300"/>
        <v>17.666666666666668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1">
        <f t="shared" si="297"/>
        <v>42401.788668981484</v>
      </c>
      <c r="L2651" s="11">
        <f t="shared" si="298"/>
        <v>42341.788668981484</v>
      </c>
      <c r="M2651" t="b">
        <v>0</v>
      </c>
      <c r="N2651">
        <v>3</v>
      </c>
      <c r="O2651" t="b">
        <v>0</v>
      </c>
      <c r="P2651" s="8" t="s">
        <v>8299</v>
      </c>
      <c r="Q2651" s="13" t="str">
        <f t="shared" si="296"/>
        <v>technology</v>
      </c>
      <c r="R2651" s="13" t="str">
        <f t="shared" si="295"/>
        <v>space exploration</v>
      </c>
      <c r="S2651" s="6">
        <f t="shared" si="299"/>
        <v>1008.0645161290323</v>
      </c>
      <c r="T2651" s="10">
        <f t="shared" si="300"/>
        <v>41.333333333333336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1">
        <f t="shared" si="297"/>
        <v>42725.416006944441</v>
      </c>
      <c r="L2652" s="11">
        <f t="shared" si="298"/>
        <v>42695.416006944441</v>
      </c>
      <c r="M2652" t="b">
        <v>0</v>
      </c>
      <c r="N2652">
        <v>5</v>
      </c>
      <c r="O2652" t="b">
        <v>0</v>
      </c>
      <c r="P2652" s="8" t="s">
        <v>8299</v>
      </c>
      <c r="Q2652" s="13" t="str">
        <f t="shared" si="296"/>
        <v>technology</v>
      </c>
      <c r="R2652" s="13" t="str">
        <f t="shared" si="295"/>
        <v>space exploration</v>
      </c>
      <c r="S2652" s="6">
        <f t="shared" si="299"/>
        <v>167.5977653631285</v>
      </c>
      <c r="T2652" s="10">
        <f t="shared" si="300"/>
        <v>71.599999999999994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1">
        <f t="shared" si="297"/>
        <v>42355.597326388888</v>
      </c>
      <c r="L2653" s="11">
        <f t="shared" si="298"/>
        <v>42327.597326388888</v>
      </c>
      <c r="M2653" t="b">
        <v>0</v>
      </c>
      <c r="N2653">
        <v>17</v>
      </c>
      <c r="O2653" t="b">
        <v>0</v>
      </c>
      <c r="P2653" s="8" t="s">
        <v>8299</v>
      </c>
      <c r="Q2653" s="13" t="str">
        <f t="shared" si="296"/>
        <v>technology</v>
      </c>
      <c r="R2653" s="13" t="str">
        <f t="shared" si="295"/>
        <v>space exploration</v>
      </c>
      <c r="S2653" s="6">
        <f t="shared" si="299"/>
        <v>53.506592776609978</v>
      </c>
      <c r="T2653" s="10">
        <f t="shared" si="300"/>
        <v>307.8235294117647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1">
        <f t="shared" si="297"/>
        <v>41982.950520833336</v>
      </c>
      <c r="L2654" s="11">
        <f t="shared" si="298"/>
        <v>41952.950520833336</v>
      </c>
      <c r="M2654" t="b">
        <v>0</v>
      </c>
      <c r="N2654">
        <v>11</v>
      </c>
      <c r="O2654" t="b">
        <v>0</v>
      </c>
      <c r="P2654" s="8" t="s">
        <v>8299</v>
      </c>
      <c r="Q2654" s="13" t="str">
        <f t="shared" si="296"/>
        <v>technology</v>
      </c>
      <c r="R2654" s="13" t="str">
        <f t="shared" si="295"/>
        <v>space exploration</v>
      </c>
      <c r="S2654" s="6">
        <f t="shared" si="299"/>
        <v>112.99435028248588</v>
      </c>
      <c r="T2654" s="10">
        <f t="shared" si="300"/>
        <v>80.454545454545453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1">
        <f t="shared" si="297"/>
        <v>41802.958333333328</v>
      </c>
      <c r="L2655" s="11">
        <f t="shared" si="298"/>
        <v>41771.443599537037</v>
      </c>
      <c r="M2655" t="b">
        <v>0</v>
      </c>
      <c r="N2655">
        <v>70</v>
      </c>
      <c r="O2655" t="b">
        <v>0</v>
      </c>
      <c r="P2655" s="8" t="s">
        <v>8299</v>
      </c>
      <c r="Q2655" s="13" t="str">
        <f t="shared" si="296"/>
        <v>technology</v>
      </c>
      <c r="R2655" s="13" t="str">
        <f t="shared" si="295"/>
        <v>space exploration</v>
      </c>
      <c r="S2655" s="6">
        <f t="shared" si="299"/>
        <v>8.6793737236215112</v>
      </c>
      <c r="T2655" s="10">
        <f t="shared" si="300"/>
        <v>83.942857142857136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1">
        <f t="shared" si="297"/>
        <v>42115.350995370369</v>
      </c>
      <c r="L2656" s="11">
        <f t="shared" si="298"/>
        <v>42055.392662037033</v>
      </c>
      <c r="M2656" t="b">
        <v>0</v>
      </c>
      <c r="N2656">
        <v>6</v>
      </c>
      <c r="O2656" t="b">
        <v>0</v>
      </c>
      <c r="P2656" s="8" t="s">
        <v>8299</v>
      </c>
      <c r="Q2656" s="13" t="str">
        <f t="shared" si="296"/>
        <v>technology</v>
      </c>
      <c r="R2656" s="13" t="str">
        <f t="shared" si="295"/>
        <v>space exploration</v>
      </c>
      <c r="S2656" s="6">
        <f t="shared" si="299"/>
        <v>1960.7843137254902</v>
      </c>
      <c r="T2656" s="10">
        <f t="shared" si="300"/>
        <v>8.5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1">
        <f t="shared" si="297"/>
        <v>42409.624999999993</v>
      </c>
      <c r="L2657" s="11">
        <f t="shared" si="298"/>
        <v>42381.657951388886</v>
      </c>
      <c r="M2657" t="b">
        <v>0</v>
      </c>
      <c r="N2657">
        <v>43</v>
      </c>
      <c r="O2657" t="b">
        <v>0</v>
      </c>
      <c r="P2657" s="8" t="s">
        <v>8299</v>
      </c>
      <c r="Q2657" s="13" t="str">
        <f t="shared" si="296"/>
        <v>technology</v>
      </c>
      <c r="R2657" s="13" t="str">
        <f t="shared" si="295"/>
        <v>space exploration</v>
      </c>
      <c r="S2657" s="6">
        <f t="shared" si="299"/>
        <v>4.7543581616481774</v>
      </c>
      <c r="T2657" s="10">
        <f t="shared" si="300"/>
        <v>73.372093023255815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1">
        <f t="shared" si="297"/>
        <v>42806.583333333336</v>
      </c>
      <c r="L2658" s="11">
        <f t="shared" si="298"/>
        <v>42767.480185185188</v>
      </c>
      <c r="M2658" t="b">
        <v>0</v>
      </c>
      <c r="N2658">
        <v>152</v>
      </c>
      <c r="O2658" t="b">
        <v>0</v>
      </c>
      <c r="P2658" s="8" t="s">
        <v>8299</v>
      </c>
      <c r="Q2658" s="13" t="str">
        <f t="shared" si="296"/>
        <v>technology</v>
      </c>
      <c r="R2658" s="13" t="str">
        <f t="shared" si="295"/>
        <v>space exploration</v>
      </c>
      <c r="S2658" s="6">
        <f t="shared" si="299"/>
        <v>8.7438064704167875</v>
      </c>
      <c r="T2658" s="10">
        <f t="shared" si="300"/>
        <v>112.86184210526316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1">
        <f t="shared" si="297"/>
        <v>42584.854166666664</v>
      </c>
      <c r="L2659" s="11">
        <f t="shared" si="298"/>
        <v>42551.720520833333</v>
      </c>
      <c r="M2659" t="b">
        <v>0</v>
      </c>
      <c r="N2659">
        <v>59</v>
      </c>
      <c r="O2659" t="b">
        <v>0</v>
      </c>
      <c r="P2659" s="8" t="s">
        <v>8299</v>
      </c>
      <c r="Q2659" s="13" t="str">
        <f t="shared" si="296"/>
        <v>technology</v>
      </c>
      <c r="R2659" s="13" t="str">
        <f t="shared" si="295"/>
        <v>space exploration</v>
      </c>
      <c r="S2659" s="6">
        <f t="shared" si="299"/>
        <v>5.336767839925427</v>
      </c>
      <c r="T2659" s="10">
        <f t="shared" si="300"/>
        <v>95.277627118644077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1">
        <f t="shared" si="297"/>
        <v>42581.675856481474</v>
      </c>
      <c r="L2660" s="11">
        <f t="shared" si="298"/>
        <v>42551.675856481474</v>
      </c>
      <c r="M2660" t="b">
        <v>0</v>
      </c>
      <c r="N2660">
        <v>4</v>
      </c>
      <c r="O2660" t="b">
        <v>0</v>
      </c>
      <c r="P2660" s="8" t="s">
        <v>8299</v>
      </c>
      <c r="Q2660" s="13" t="str">
        <f t="shared" si="296"/>
        <v>technology</v>
      </c>
      <c r="R2660" s="13" t="str">
        <f t="shared" si="295"/>
        <v>space exploration</v>
      </c>
      <c r="S2660" s="6">
        <f t="shared" si="299"/>
        <v>1076.9230769230769</v>
      </c>
      <c r="T2660" s="10">
        <f t="shared" si="300"/>
        <v>22.75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1">
        <f t="shared" si="297"/>
        <v>42111.861226851848</v>
      </c>
      <c r="L2661" s="11">
        <f t="shared" si="298"/>
        <v>42081.861226851848</v>
      </c>
      <c r="M2661" t="b">
        <v>0</v>
      </c>
      <c r="N2661">
        <v>10</v>
      </c>
      <c r="O2661" t="b">
        <v>0</v>
      </c>
      <c r="P2661" s="8" t="s">
        <v>8299</v>
      </c>
      <c r="Q2661" s="13" t="str">
        <f t="shared" si="296"/>
        <v>technology</v>
      </c>
      <c r="R2661" s="13" t="str">
        <f t="shared" si="295"/>
        <v>space exploration</v>
      </c>
      <c r="S2661" s="6">
        <f t="shared" si="299"/>
        <v>36.759189797449359</v>
      </c>
      <c r="T2661" s="10">
        <f t="shared" si="300"/>
        <v>133.30000000000001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1">
        <f t="shared" si="297"/>
        <v>42332.546504629623</v>
      </c>
      <c r="L2662" s="11">
        <f t="shared" si="298"/>
        <v>42272.504837962959</v>
      </c>
      <c r="M2662" t="b">
        <v>0</v>
      </c>
      <c r="N2662">
        <v>5</v>
      </c>
      <c r="O2662" t="b">
        <v>0</v>
      </c>
      <c r="P2662" s="8" t="s">
        <v>8299</v>
      </c>
      <c r="Q2662" s="13" t="str">
        <f t="shared" si="296"/>
        <v>technology</v>
      </c>
      <c r="R2662" s="13" t="str">
        <f t="shared" si="295"/>
        <v>space exploration</v>
      </c>
      <c r="S2662" s="6">
        <f t="shared" si="299"/>
        <v>1052.6315789473683</v>
      </c>
      <c r="T2662" s="10">
        <f t="shared" si="300"/>
        <v>3.8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1">
        <f t="shared" si="297"/>
        <v>41572.750115740739</v>
      </c>
      <c r="L2663" s="11">
        <f t="shared" si="298"/>
        <v>41542.750115740739</v>
      </c>
      <c r="M2663" t="b">
        <v>0</v>
      </c>
      <c r="N2663">
        <v>60</v>
      </c>
      <c r="O2663" t="b">
        <v>1</v>
      </c>
      <c r="P2663" s="8" t="s">
        <v>8300</v>
      </c>
      <c r="Q2663" s="13" t="str">
        <f t="shared" si="296"/>
        <v>technology</v>
      </c>
      <c r="R2663" s="13" t="str">
        <f t="shared" ref="R2663:R2682" si="301">MID(P2663,14,15)</f>
        <v>kerspaces</v>
      </c>
      <c r="S2663" s="6">
        <f t="shared" si="299"/>
        <v>0.97181729834791064</v>
      </c>
      <c r="T2663" s="10">
        <f t="shared" si="300"/>
        <v>85.75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1">
        <f t="shared" si="297"/>
        <v>42237.538344907407</v>
      </c>
      <c r="L2664" s="11">
        <f t="shared" si="298"/>
        <v>42207.538344907407</v>
      </c>
      <c r="M2664" t="b">
        <v>0</v>
      </c>
      <c r="N2664">
        <v>80</v>
      </c>
      <c r="O2664" t="b">
        <v>1</v>
      </c>
      <c r="P2664" s="8" t="s">
        <v>8300</v>
      </c>
      <c r="Q2664" s="13" t="str">
        <f t="shared" si="296"/>
        <v>technology</v>
      </c>
      <c r="R2664" s="13" t="str">
        <f t="shared" si="301"/>
        <v>kerspaces</v>
      </c>
      <c r="S2664" s="6">
        <f t="shared" si="299"/>
        <v>0.93632958801498123</v>
      </c>
      <c r="T2664" s="10">
        <f t="shared" si="300"/>
        <v>267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1">
        <f t="shared" si="297"/>
        <v>42251.416666666664</v>
      </c>
      <c r="L2665" s="11">
        <f t="shared" si="298"/>
        <v>42222.41443287037</v>
      </c>
      <c r="M2665" t="b">
        <v>0</v>
      </c>
      <c r="N2665">
        <v>56</v>
      </c>
      <c r="O2665" t="b">
        <v>1</v>
      </c>
      <c r="P2665" s="8" t="s">
        <v>8300</v>
      </c>
      <c r="Q2665" s="13" t="str">
        <f t="shared" si="296"/>
        <v>technology</v>
      </c>
      <c r="R2665" s="13" t="str">
        <f t="shared" si="301"/>
        <v>kerspaces</v>
      </c>
      <c r="S2665" s="6">
        <f t="shared" si="299"/>
        <v>0.95605722002461846</v>
      </c>
      <c r="T2665" s="10">
        <f t="shared" si="300"/>
        <v>373.55803571428572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1">
        <f t="shared" si="297"/>
        <v>42347.082638888889</v>
      </c>
      <c r="L2666" s="11">
        <f t="shared" si="298"/>
        <v>42312.817094907405</v>
      </c>
      <c r="M2666" t="b">
        <v>0</v>
      </c>
      <c r="N2666">
        <v>104</v>
      </c>
      <c r="O2666" t="b">
        <v>1</v>
      </c>
      <c r="P2666" s="8" t="s">
        <v>8300</v>
      </c>
      <c r="Q2666" s="13" t="str">
        <f t="shared" si="296"/>
        <v>technology</v>
      </c>
      <c r="R2666" s="13" t="str">
        <f t="shared" si="301"/>
        <v>kerspaces</v>
      </c>
      <c r="S2666" s="6">
        <f t="shared" si="299"/>
        <v>0.96685082872928174</v>
      </c>
      <c r="T2666" s="10">
        <f t="shared" si="300"/>
        <v>174.03846153846155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1">
        <f t="shared" si="297"/>
        <v>42128.687199074069</v>
      </c>
      <c r="L2667" s="11">
        <f t="shared" si="298"/>
        <v>42083.687199074069</v>
      </c>
      <c r="M2667" t="b">
        <v>0</v>
      </c>
      <c r="N2667">
        <v>46</v>
      </c>
      <c r="O2667" t="b">
        <v>1</v>
      </c>
      <c r="P2667" s="8" t="s">
        <v>8300</v>
      </c>
      <c r="Q2667" s="13" t="str">
        <f t="shared" si="296"/>
        <v>technology</v>
      </c>
      <c r="R2667" s="13" t="str">
        <f t="shared" si="301"/>
        <v>kerspaces</v>
      </c>
      <c r="S2667" s="6">
        <f t="shared" si="299"/>
        <v>0.81206496519721583</v>
      </c>
      <c r="T2667" s="10">
        <f t="shared" si="300"/>
        <v>93.695652173913047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1">
        <f t="shared" si="297"/>
        <v>42272.666666666664</v>
      </c>
      <c r="L2668" s="11">
        <f t="shared" si="298"/>
        <v>42235.55600694444</v>
      </c>
      <c r="M2668" t="b">
        <v>0</v>
      </c>
      <c r="N2668">
        <v>206</v>
      </c>
      <c r="O2668" t="b">
        <v>1</v>
      </c>
      <c r="P2668" s="8" t="s">
        <v>8300</v>
      </c>
      <c r="Q2668" s="13" t="str">
        <f t="shared" si="296"/>
        <v>technology</v>
      </c>
      <c r="R2668" s="13" t="str">
        <f t="shared" si="301"/>
        <v>kerspaces</v>
      </c>
      <c r="S2668" s="6">
        <f t="shared" si="299"/>
        <v>0.6277657002632222</v>
      </c>
      <c r="T2668" s="10">
        <f t="shared" si="300"/>
        <v>77.327718446601949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1">
        <f t="shared" si="297"/>
        <v>42410.717777777776</v>
      </c>
      <c r="L2669" s="11">
        <f t="shared" si="298"/>
        <v>42380.717777777776</v>
      </c>
      <c r="M2669" t="b">
        <v>0</v>
      </c>
      <c r="N2669">
        <v>18</v>
      </c>
      <c r="O2669" t="b">
        <v>1</v>
      </c>
      <c r="P2669" s="8" t="s">
        <v>8300</v>
      </c>
      <c r="Q2669" s="13" t="str">
        <f t="shared" si="296"/>
        <v>technology</v>
      </c>
      <c r="R2669" s="13" t="str">
        <f t="shared" si="301"/>
        <v>kerspaces</v>
      </c>
      <c r="S2669" s="6">
        <f t="shared" si="299"/>
        <v>0.90361445783132532</v>
      </c>
      <c r="T2669" s="10">
        <f t="shared" si="300"/>
        <v>92.222222222222229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1">
        <f t="shared" si="297"/>
        <v>42317.397222222215</v>
      </c>
      <c r="L2670" s="11">
        <f t="shared" si="298"/>
        <v>42275.380381944444</v>
      </c>
      <c r="M2670" t="b">
        <v>0</v>
      </c>
      <c r="N2670">
        <v>28</v>
      </c>
      <c r="O2670" t="b">
        <v>1</v>
      </c>
      <c r="P2670" s="8" t="s">
        <v>8300</v>
      </c>
      <c r="Q2670" s="13" t="str">
        <f t="shared" si="296"/>
        <v>technology</v>
      </c>
      <c r="R2670" s="13" t="str">
        <f t="shared" si="301"/>
        <v>kerspaces</v>
      </c>
      <c r="S2670" s="6">
        <f t="shared" si="299"/>
        <v>0.58582308142940831</v>
      </c>
      <c r="T2670" s="10">
        <f t="shared" si="300"/>
        <v>60.964285714285715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1">
        <f t="shared" si="297"/>
        <v>42378.827499999992</v>
      </c>
      <c r="L2671" s="11">
        <f t="shared" si="298"/>
        <v>42318.827499999992</v>
      </c>
      <c r="M2671" t="b">
        <v>0</v>
      </c>
      <c r="N2671">
        <v>11</v>
      </c>
      <c r="O2671" t="b">
        <v>1</v>
      </c>
      <c r="P2671" s="8" t="s">
        <v>8300</v>
      </c>
      <c r="Q2671" s="13" t="str">
        <f t="shared" si="296"/>
        <v>technology</v>
      </c>
      <c r="R2671" s="13" t="str">
        <f t="shared" si="301"/>
        <v>kerspaces</v>
      </c>
      <c r="S2671" s="6">
        <f t="shared" si="299"/>
        <v>0.79920079920079923</v>
      </c>
      <c r="T2671" s="10">
        <f t="shared" si="300"/>
        <v>91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1">
        <f t="shared" si="297"/>
        <v>41848.812268518515</v>
      </c>
      <c r="L2672" s="11">
        <f t="shared" si="298"/>
        <v>41820.812268518515</v>
      </c>
      <c r="M2672" t="b">
        <v>1</v>
      </c>
      <c r="N2672">
        <v>60</v>
      </c>
      <c r="O2672" t="b">
        <v>0</v>
      </c>
      <c r="P2672" s="8" t="s">
        <v>8300</v>
      </c>
      <c r="Q2672" s="13" t="str">
        <f t="shared" si="296"/>
        <v>technology</v>
      </c>
      <c r="R2672" s="13" t="str">
        <f t="shared" si="301"/>
        <v>kerspaces</v>
      </c>
      <c r="S2672" s="6">
        <f t="shared" si="299"/>
        <v>15.586372745490982</v>
      </c>
      <c r="T2672" s="10">
        <f t="shared" si="300"/>
        <v>41.583333333333336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1">
        <f t="shared" si="297"/>
        <v>41992.609722222223</v>
      </c>
      <c r="L2673" s="11">
        <f t="shared" si="298"/>
        <v>41962.54069444444</v>
      </c>
      <c r="M2673" t="b">
        <v>1</v>
      </c>
      <c r="N2673">
        <v>84</v>
      </c>
      <c r="O2673" t="b">
        <v>0</v>
      </c>
      <c r="P2673" s="8" t="s">
        <v>8300</v>
      </c>
      <c r="Q2673" s="13" t="str">
        <f t="shared" si="296"/>
        <v>technology</v>
      </c>
      <c r="R2673" s="13" t="str">
        <f t="shared" si="301"/>
        <v>kerspaces</v>
      </c>
      <c r="S2673" s="6">
        <f t="shared" si="299"/>
        <v>8.8152327221438647</v>
      </c>
      <c r="T2673" s="10">
        <f t="shared" si="300"/>
        <v>33.761904761904759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1">
        <f t="shared" si="297"/>
        <v>42366.041666666664</v>
      </c>
      <c r="L2674" s="11">
        <f t="shared" si="298"/>
        <v>42344.675810185181</v>
      </c>
      <c r="M2674" t="b">
        <v>1</v>
      </c>
      <c r="N2674">
        <v>47</v>
      </c>
      <c r="O2674" t="b">
        <v>0</v>
      </c>
      <c r="P2674" s="8" t="s">
        <v>8300</v>
      </c>
      <c r="Q2674" s="13" t="str">
        <f t="shared" si="296"/>
        <v>technology</v>
      </c>
      <c r="R2674" s="13" t="str">
        <f t="shared" si="301"/>
        <v>kerspaces</v>
      </c>
      <c r="S2674" s="6">
        <f t="shared" si="299"/>
        <v>3.0129557095510697</v>
      </c>
      <c r="T2674" s="10">
        <f t="shared" si="300"/>
        <v>70.61702127659575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1">
        <f t="shared" si="297"/>
        <v>41941.739583333328</v>
      </c>
      <c r="L2675" s="11">
        <f t="shared" si="298"/>
        <v>41912.333321759259</v>
      </c>
      <c r="M2675" t="b">
        <v>1</v>
      </c>
      <c r="N2675">
        <v>66</v>
      </c>
      <c r="O2675" t="b">
        <v>0</v>
      </c>
      <c r="P2675" s="8" t="s">
        <v>8300</v>
      </c>
      <c r="Q2675" s="13" t="str">
        <f t="shared" si="296"/>
        <v>technology</v>
      </c>
      <c r="R2675" s="13" t="str">
        <f t="shared" si="301"/>
        <v>kerspaces</v>
      </c>
      <c r="S2675" s="6">
        <f t="shared" si="299"/>
        <v>3.6258158085569252</v>
      </c>
      <c r="T2675" s="10">
        <f t="shared" si="300"/>
        <v>167.15151515151516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1">
        <f t="shared" si="297"/>
        <v>42555.999305555553</v>
      </c>
      <c r="L2676" s="11">
        <f t="shared" si="298"/>
        <v>42529.424421296295</v>
      </c>
      <c r="M2676" t="b">
        <v>1</v>
      </c>
      <c r="N2676">
        <v>171</v>
      </c>
      <c r="O2676" t="b">
        <v>0</v>
      </c>
      <c r="P2676" s="8" t="s">
        <v>8300</v>
      </c>
      <c r="Q2676" s="13" t="str">
        <f t="shared" si="296"/>
        <v>technology</v>
      </c>
      <c r="R2676" s="13" t="str">
        <f t="shared" si="301"/>
        <v>kerspaces</v>
      </c>
      <c r="S2676" s="6">
        <f t="shared" si="299"/>
        <v>1.5913430935709738</v>
      </c>
      <c r="T2676" s="10">
        <f t="shared" si="300"/>
        <v>128.61988304093566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1">
        <f t="shared" si="297"/>
        <v>41953.690844907404</v>
      </c>
      <c r="L2677" s="11">
        <f t="shared" si="298"/>
        <v>41923.649178240739</v>
      </c>
      <c r="M2677" t="b">
        <v>1</v>
      </c>
      <c r="N2677">
        <v>29</v>
      </c>
      <c r="O2677" t="b">
        <v>0</v>
      </c>
      <c r="P2677" s="8" t="s">
        <v>8300</v>
      </c>
      <c r="Q2677" s="13" t="str">
        <f t="shared" si="296"/>
        <v>technology</v>
      </c>
      <c r="R2677" s="13" t="str">
        <f t="shared" si="301"/>
        <v>kerspaces</v>
      </c>
      <c r="S2677" s="6">
        <f t="shared" si="299"/>
        <v>13.178703215603585</v>
      </c>
      <c r="T2677" s="10">
        <f t="shared" si="300"/>
        <v>65.41379310344827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1">
        <f t="shared" si="297"/>
        <v>42512.416365740741</v>
      </c>
      <c r="L2678" s="11">
        <f t="shared" si="298"/>
        <v>42482.416365740741</v>
      </c>
      <c r="M2678" t="b">
        <v>0</v>
      </c>
      <c r="N2678">
        <v>9</v>
      </c>
      <c r="O2678" t="b">
        <v>0</v>
      </c>
      <c r="P2678" s="8" t="s">
        <v>8300</v>
      </c>
      <c r="Q2678" s="13" t="str">
        <f t="shared" si="296"/>
        <v>technology</v>
      </c>
      <c r="R2678" s="13" t="str">
        <f t="shared" si="301"/>
        <v>kerspaces</v>
      </c>
      <c r="S2678" s="6">
        <f t="shared" si="299"/>
        <v>1.9848771266540643</v>
      </c>
      <c r="T2678" s="10">
        <f t="shared" si="300"/>
        <v>117.55555555555556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1">
        <f t="shared" si="297"/>
        <v>41822.821099537039</v>
      </c>
      <c r="L2679" s="11">
        <f t="shared" si="298"/>
        <v>41792.821099537039</v>
      </c>
      <c r="M2679" t="b">
        <v>0</v>
      </c>
      <c r="N2679">
        <v>27</v>
      </c>
      <c r="O2679" t="b">
        <v>0</v>
      </c>
      <c r="P2679" s="8" t="s">
        <v>8300</v>
      </c>
      <c r="Q2679" s="13" t="str">
        <f t="shared" si="296"/>
        <v>technology</v>
      </c>
      <c r="R2679" s="13" t="str">
        <f t="shared" si="301"/>
        <v>kerspaces</v>
      </c>
      <c r="S2679" s="6">
        <f t="shared" si="299"/>
        <v>5.7101024890190333</v>
      </c>
      <c r="T2679" s="10">
        <f t="shared" si="300"/>
        <v>126.48148148148148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1">
        <f t="shared" si="297"/>
        <v>42271.589872685181</v>
      </c>
      <c r="L2680" s="11">
        <f t="shared" si="298"/>
        <v>42241.589872685181</v>
      </c>
      <c r="M2680" t="b">
        <v>0</v>
      </c>
      <c r="N2680">
        <v>2</v>
      </c>
      <c r="O2680" t="b">
        <v>0</v>
      </c>
      <c r="P2680" s="8" t="s">
        <v>8300</v>
      </c>
      <c r="Q2680" s="13" t="str">
        <f t="shared" si="296"/>
        <v>technology</v>
      </c>
      <c r="R2680" s="13" t="str">
        <f t="shared" si="301"/>
        <v>kerspaces</v>
      </c>
      <c r="S2680" s="6">
        <f t="shared" si="299"/>
        <v>7272.727272727273</v>
      </c>
      <c r="T2680" s="10">
        <f t="shared" si="300"/>
        <v>550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1">
        <f t="shared" si="297"/>
        <v>42062.792754629627</v>
      </c>
      <c r="L2681" s="11">
        <f t="shared" si="298"/>
        <v>42032.792754629627</v>
      </c>
      <c r="M2681" t="b">
        <v>0</v>
      </c>
      <c r="N2681">
        <v>3</v>
      </c>
      <c r="O2681" t="b">
        <v>0</v>
      </c>
      <c r="P2681" s="8" t="s">
        <v>8300</v>
      </c>
      <c r="Q2681" s="13" t="str">
        <f t="shared" si="296"/>
        <v>technology</v>
      </c>
      <c r="R2681" s="13" t="str">
        <f t="shared" si="301"/>
        <v>kerspaces</v>
      </c>
      <c r="S2681" s="6">
        <f t="shared" si="299"/>
        <v>303.030303030303</v>
      </c>
      <c r="T2681" s="10">
        <f t="shared" si="300"/>
        <v>44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1">
        <f t="shared" si="297"/>
        <v>42465.961701388886</v>
      </c>
      <c r="L2682" s="11">
        <f t="shared" si="298"/>
        <v>42436.003368055557</v>
      </c>
      <c r="M2682" t="b">
        <v>0</v>
      </c>
      <c r="N2682">
        <v>4</v>
      </c>
      <c r="O2682" t="b">
        <v>0</v>
      </c>
      <c r="P2682" s="8" t="s">
        <v>8300</v>
      </c>
      <c r="Q2682" s="13" t="str">
        <f t="shared" si="296"/>
        <v>technology</v>
      </c>
      <c r="R2682" s="13" t="str">
        <f t="shared" si="301"/>
        <v>kerspaces</v>
      </c>
      <c r="S2682" s="6">
        <f t="shared" si="299"/>
        <v>115.94202898550725</v>
      </c>
      <c r="T2682" s="10">
        <f t="shared" si="300"/>
        <v>69</v>
      </c>
    </row>
    <row r="2683" spans="1:20" ht="43.2" x14ac:dyDescent="0.3">
      <c r="A2683">
        <v>2721</v>
      </c>
      <c r="B2683" s="3" t="s">
        <v>2721</v>
      </c>
      <c r="C2683" s="3" t="s">
        <v>6831</v>
      </c>
      <c r="D2683">
        <v>750</v>
      </c>
      <c r="E2683">
        <v>10965</v>
      </c>
      <c r="F2683" t="s">
        <v>8219</v>
      </c>
      <c r="G2683" t="s">
        <v>8225</v>
      </c>
      <c r="H2683" t="s">
        <v>8247</v>
      </c>
      <c r="I2683">
        <v>1378494000</v>
      </c>
      <c r="J2683">
        <v>1375880598</v>
      </c>
      <c r="K2683" s="11">
        <f t="shared" si="297"/>
        <v>41523.583333333328</v>
      </c>
      <c r="L2683" s="11">
        <f t="shared" si="298"/>
        <v>41493.335625</v>
      </c>
      <c r="M2683" t="b">
        <v>0</v>
      </c>
      <c r="N2683">
        <v>269</v>
      </c>
      <c r="O2683" t="b">
        <v>1</v>
      </c>
      <c r="P2683" s="8" t="s">
        <v>8293</v>
      </c>
      <c r="Q2683" s="13" t="str">
        <f t="shared" si="296"/>
        <v>technology</v>
      </c>
      <c r="R2683" s="13" t="str">
        <f>RIGHT(P2683,8)</f>
        <v>hardware</v>
      </c>
      <c r="S2683" s="6">
        <f t="shared" si="299"/>
        <v>6.8399452804377564E-2</v>
      </c>
      <c r="T2683" s="10">
        <f t="shared" si="300"/>
        <v>40.762081784386616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1">
        <f t="shared" si="297"/>
        <v>41965.040972222218</v>
      </c>
      <c r="L2684" s="11">
        <f t="shared" si="298"/>
        <v>41932.663657407407</v>
      </c>
      <c r="M2684" t="b">
        <v>0</v>
      </c>
      <c r="N2684">
        <v>20</v>
      </c>
      <c r="O2684" t="b">
        <v>0</v>
      </c>
      <c r="P2684" s="8" t="s">
        <v>8282</v>
      </c>
      <c r="Q2684" s="13" t="str">
        <f t="shared" si="296"/>
        <v>food</v>
      </c>
      <c r="R2684" s="13" t="str">
        <f t="shared" ref="R2684:R2702" si="302">RIGHT(P2684,11)</f>
        <v>food trucks</v>
      </c>
      <c r="S2684" s="6">
        <f t="shared" si="299"/>
        <v>3.5335689045936394</v>
      </c>
      <c r="T2684" s="10">
        <f t="shared" si="300"/>
        <v>84.9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1">
        <f t="shared" si="297"/>
        <v>42064.546759259254</v>
      </c>
      <c r="L2685" s="11">
        <f t="shared" si="298"/>
        <v>42034.546759259254</v>
      </c>
      <c r="M2685" t="b">
        <v>0</v>
      </c>
      <c r="N2685">
        <v>3</v>
      </c>
      <c r="O2685" t="b">
        <v>0</v>
      </c>
      <c r="P2685" s="8" t="s">
        <v>8282</v>
      </c>
      <c r="Q2685" s="13" t="str">
        <f t="shared" si="296"/>
        <v>food</v>
      </c>
      <c r="R2685" s="13" t="str">
        <f t="shared" si="302"/>
        <v>food trucks</v>
      </c>
      <c r="S2685" s="6">
        <f t="shared" si="299"/>
        <v>416.66666666666669</v>
      </c>
      <c r="T2685" s="10">
        <f t="shared" si="300"/>
        <v>12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1">
        <f t="shared" si="297"/>
        <v>41860.706307870372</v>
      </c>
      <c r="L2686" s="11">
        <f t="shared" si="298"/>
        <v>41820.706307870372</v>
      </c>
      <c r="M2686" t="b">
        <v>0</v>
      </c>
      <c r="N2686">
        <v>4</v>
      </c>
      <c r="O2686" t="b">
        <v>0</v>
      </c>
      <c r="P2686" s="8" t="s">
        <v>8282</v>
      </c>
      <c r="Q2686" s="13" t="str">
        <f t="shared" si="296"/>
        <v>food</v>
      </c>
      <c r="R2686" s="13" t="str">
        <f t="shared" si="302"/>
        <v>food trucks</v>
      </c>
      <c r="S2686" s="6">
        <f t="shared" si="299"/>
        <v>87.5</v>
      </c>
      <c r="T2686" s="10">
        <f t="shared" si="300"/>
        <v>200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1">
        <f t="shared" si="297"/>
        <v>42121.44594907407</v>
      </c>
      <c r="L2687" s="11">
        <f t="shared" si="298"/>
        <v>42061.487615740734</v>
      </c>
      <c r="M2687" t="b">
        <v>0</v>
      </c>
      <c r="N2687">
        <v>1</v>
      </c>
      <c r="O2687" t="b">
        <v>0</v>
      </c>
      <c r="P2687" s="8" t="s">
        <v>8282</v>
      </c>
      <c r="Q2687" s="13" t="str">
        <f t="shared" si="296"/>
        <v>food</v>
      </c>
      <c r="R2687" s="13" t="str">
        <f t="shared" si="302"/>
        <v>food trucks</v>
      </c>
      <c r="S2687" s="6">
        <f t="shared" si="299"/>
        <v>5000</v>
      </c>
      <c r="T2687" s="10">
        <f t="shared" si="300"/>
        <v>10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1">
        <f t="shared" si="297"/>
        <v>41912.766469907401</v>
      </c>
      <c r="L2688" s="11">
        <f t="shared" si="298"/>
        <v>41892.766469907401</v>
      </c>
      <c r="M2688" t="b">
        <v>0</v>
      </c>
      <c r="N2688">
        <v>0</v>
      </c>
      <c r="O2688" t="b">
        <v>0</v>
      </c>
      <c r="P2688" s="8" t="s">
        <v>8282</v>
      </c>
      <c r="Q2688" s="13" t="str">
        <f t="shared" si="296"/>
        <v>food</v>
      </c>
      <c r="R2688" s="13" t="str">
        <f t="shared" si="302"/>
        <v>food trucks</v>
      </c>
      <c r="S2688" s="6" t="str">
        <f t="shared" si="299"/>
        <v>N/A</v>
      </c>
      <c r="T2688" s="10" t="str">
        <f t="shared" si="300"/>
        <v>N/A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1">
        <f t="shared" si="297"/>
        <v>42184.431921296295</v>
      </c>
      <c r="L2689" s="11">
        <f t="shared" si="298"/>
        <v>42154.431921296295</v>
      </c>
      <c r="M2689" t="b">
        <v>0</v>
      </c>
      <c r="N2689">
        <v>0</v>
      </c>
      <c r="O2689" t="b">
        <v>0</v>
      </c>
      <c r="P2689" s="8" t="s">
        <v>8282</v>
      </c>
      <c r="Q2689" s="13" t="str">
        <f t="shared" si="296"/>
        <v>food</v>
      </c>
      <c r="R2689" s="13" t="str">
        <f t="shared" si="302"/>
        <v>food trucks</v>
      </c>
      <c r="S2689" s="6" t="str">
        <f t="shared" si="299"/>
        <v>N/A</v>
      </c>
      <c r="T2689" s="10" t="str">
        <f t="shared" si="300"/>
        <v>N/A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1">
        <f t="shared" si="297"/>
        <v>42058.916666666664</v>
      </c>
      <c r="L2690" s="11">
        <f t="shared" si="298"/>
        <v>42027.910532407404</v>
      </c>
      <c r="M2690" t="b">
        <v>0</v>
      </c>
      <c r="N2690">
        <v>14</v>
      </c>
      <c r="O2690" t="b">
        <v>0</v>
      </c>
      <c r="P2690" s="8" t="s">
        <v>8282</v>
      </c>
      <c r="Q2690" s="13" t="str">
        <f t="shared" si="296"/>
        <v>food</v>
      </c>
      <c r="R2690" s="13" t="str">
        <f t="shared" si="302"/>
        <v>food trucks</v>
      </c>
      <c r="S2690" s="6">
        <f t="shared" si="299"/>
        <v>675.67567567567562</v>
      </c>
      <c r="T2690" s="10">
        <f t="shared" si="300"/>
        <v>5.2857142857142856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1">
        <f t="shared" si="297"/>
        <v>42581.75335648148</v>
      </c>
      <c r="L2691" s="11">
        <f t="shared" si="298"/>
        <v>42551.75335648148</v>
      </c>
      <c r="M2691" t="b">
        <v>0</v>
      </c>
      <c r="N2691">
        <v>1</v>
      </c>
      <c r="O2691" t="b">
        <v>0</v>
      </c>
      <c r="P2691" s="8" t="s">
        <v>8282</v>
      </c>
      <c r="Q2691" s="13" t="str">
        <f t="shared" ref="Q2691:Q2754" si="303">LEFT(P2691, SEARCH("/", P2691)-1)</f>
        <v>food</v>
      </c>
      <c r="R2691" s="13" t="str">
        <f t="shared" si="302"/>
        <v>food trucks</v>
      </c>
      <c r="S2691" s="6">
        <f t="shared" si="299"/>
        <v>35000</v>
      </c>
      <c r="T2691" s="10">
        <f t="shared" si="300"/>
        <v>1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1">
        <f t="shared" si="297"/>
        <v>42157.89671296296</v>
      </c>
      <c r="L2692" s="11">
        <f t="shared" si="298"/>
        <v>42112.89671296296</v>
      </c>
      <c r="M2692" t="b">
        <v>0</v>
      </c>
      <c r="N2692">
        <v>118</v>
      </c>
      <c r="O2692" t="b">
        <v>0</v>
      </c>
      <c r="P2692" s="8" t="s">
        <v>8282</v>
      </c>
      <c r="Q2692" s="13" t="str">
        <f t="shared" si="303"/>
        <v>food</v>
      </c>
      <c r="R2692" s="13" t="str">
        <f t="shared" si="302"/>
        <v>food trucks</v>
      </c>
      <c r="S2692" s="6">
        <f t="shared" si="299"/>
        <v>9.3174935942231532</v>
      </c>
      <c r="T2692" s="10">
        <f t="shared" si="300"/>
        <v>72.762711864406782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1">
        <f t="shared" si="297"/>
        <v>42134.515706018516</v>
      </c>
      <c r="L2693" s="11">
        <f t="shared" si="298"/>
        <v>42089.515706018516</v>
      </c>
      <c r="M2693" t="b">
        <v>0</v>
      </c>
      <c r="N2693">
        <v>2</v>
      </c>
      <c r="O2693" t="b">
        <v>0</v>
      </c>
      <c r="P2693" s="8" t="s">
        <v>8282</v>
      </c>
      <c r="Q2693" s="13" t="str">
        <f t="shared" si="303"/>
        <v>food</v>
      </c>
      <c r="R2693" s="13" t="str">
        <f t="shared" si="302"/>
        <v>food trucks</v>
      </c>
      <c r="S2693" s="6">
        <f t="shared" si="299"/>
        <v>1857.1428571428571</v>
      </c>
      <c r="T2693" s="10">
        <f t="shared" si="300"/>
        <v>17.5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1">
        <f t="shared" si="297"/>
        <v>42088.084027777775</v>
      </c>
      <c r="L2694" s="11">
        <f t="shared" si="298"/>
        <v>42058.125694444439</v>
      </c>
      <c r="M2694" t="b">
        <v>0</v>
      </c>
      <c r="N2694">
        <v>1</v>
      </c>
      <c r="O2694" t="b">
        <v>0</v>
      </c>
      <c r="P2694" s="8" t="s">
        <v>8282</v>
      </c>
      <c r="Q2694" s="13" t="str">
        <f t="shared" si="303"/>
        <v>food</v>
      </c>
      <c r="R2694" s="13" t="str">
        <f t="shared" si="302"/>
        <v>food trucks</v>
      </c>
      <c r="S2694" s="6">
        <f t="shared" si="299"/>
        <v>140</v>
      </c>
      <c r="T2694" s="10">
        <f t="shared" si="300"/>
        <v>25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1">
        <f t="shared" si="297"/>
        <v>41863.930162037032</v>
      </c>
      <c r="L2695" s="11">
        <f t="shared" si="298"/>
        <v>41833.930162037032</v>
      </c>
      <c r="M2695" t="b">
        <v>0</v>
      </c>
      <c r="N2695">
        <v>3</v>
      </c>
      <c r="O2695" t="b">
        <v>0</v>
      </c>
      <c r="P2695" s="8" t="s">
        <v>8282</v>
      </c>
      <c r="Q2695" s="13" t="str">
        <f t="shared" si="303"/>
        <v>food</v>
      </c>
      <c r="R2695" s="13" t="str">
        <f t="shared" si="302"/>
        <v>food trucks</v>
      </c>
      <c r="S2695" s="6">
        <f t="shared" si="299"/>
        <v>125</v>
      </c>
      <c r="T2695" s="10">
        <f t="shared" si="300"/>
        <v>13.333333333333334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1">
        <f t="shared" si="297"/>
        <v>41907.932164351849</v>
      </c>
      <c r="L2696" s="11">
        <f t="shared" si="298"/>
        <v>41877.932164351849</v>
      </c>
      <c r="M2696" t="b">
        <v>0</v>
      </c>
      <c r="N2696">
        <v>1</v>
      </c>
      <c r="O2696" t="b">
        <v>0</v>
      </c>
      <c r="P2696" s="8" t="s">
        <v>8282</v>
      </c>
      <c r="Q2696" s="13" t="str">
        <f t="shared" si="303"/>
        <v>food</v>
      </c>
      <c r="R2696" s="13" t="str">
        <f t="shared" si="302"/>
        <v>food trucks</v>
      </c>
      <c r="S2696" s="6">
        <f t="shared" si="299"/>
        <v>30000</v>
      </c>
      <c r="T2696" s="10">
        <f t="shared" si="300"/>
        <v>1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1">
        <f t="shared" si="297"/>
        <v>42107.931921296295</v>
      </c>
      <c r="L2697" s="11">
        <f t="shared" si="298"/>
        <v>42047.973587962959</v>
      </c>
      <c r="M2697" t="b">
        <v>0</v>
      </c>
      <c r="N2697">
        <v>3</v>
      </c>
      <c r="O2697" t="b">
        <v>0</v>
      </c>
      <c r="P2697" s="8" t="s">
        <v>8282</v>
      </c>
      <c r="Q2697" s="13" t="str">
        <f t="shared" si="303"/>
        <v>food</v>
      </c>
      <c r="R2697" s="13" t="str">
        <f t="shared" si="302"/>
        <v>food trucks</v>
      </c>
      <c r="S2697" s="6">
        <f t="shared" si="299"/>
        <v>211.26760563380282</v>
      </c>
      <c r="T2697" s="10">
        <f t="shared" si="300"/>
        <v>23.666666666666668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1">
        <f t="shared" ref="K2698:K2761" si="304">(I2698/86400)+25569+(-5/24)</f>
        <v>41998.636111111111</v>
      </c>
      <c r="L2698" s="11">
        <f t="shared" ref="L2698:L2761" si="305">(J2698/86400)+25569+(-5/24)</f>
        <v>41964.636111111111</v>
      </c>
      <c r="M2698" t="b">
        <v>0</v>
      </c>
      <c r="N2698">
        <v>38</v>
      </c>
      <c r="O2698" t="b">
        <v>0</v>
      </c>
      <c r="P2698" s="8" t="s">
        <v>8282</v>
      </c>
      <c r="Q2698" s="13" t="str">
        <f t="shared" si="303"/>
        <v>food</v>
      </c>
      <c r="R2698" s="13" t="str">
        <f t="shared" si="302"/>
        <v>food trucks</v>
      </c>
      <c r="S2698" s="6">
        <f t="shared" ref="S2698:S2761" si="306">IFERROR(D2698/E2698,"N/A")</f>
        <v>17.699115044247787</v>
      </c>
      <c r="T2698" s="10">
        <f t="shared" ref="T2698:T2761" si="307">IFERROR(E2698/N2698,"N/A")</f>
        <v>89.21052631578948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1">
        <f t="shared" si="304"/>
        <v>42218.708333333336</v>
      </c>
      <c r="L2699" s="11">
        <f t="shared" si="305"/>
        <v>42187.731747685182</v>
      </c>
      <c r="M2699" t="b">
        <v>0</v>
      </c>
      <c r="N2699">
        <v>52</v>
      </c>
      <c r="O2699" t="b">
        <v>0</v>
      </c>
      <c r="P2699" s="8" t="s">
        <v>8282</v>
      </c>
      <c r="Q2699" s="13" t="str">
        <f t="shared" si="303"/>
        <v>food</v>
      </c>
      <c r="R2699" s="13" t="str">
        <f t="shared" si="302"/>
        <v>food trucks</v>
      </c>
      <c r="S2699" s="6">
        <f t="shared" si="306"/>
        <v>3.7947533410328327</v>
      </c>
      <c r="T2699" s="10">
        <f t="shared" si="307"/>
        <v>116.55769230769231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1">
        <f t="shared" si="304"/>
        <v>41817.689907407403</v>
      </c>
      <c r="L2700" s="11">
        <f t="shared" si="305"/>
        <v>41787.689907407403</v>
      </c>
      <c r="M2700" t="b">
        <v>0</v>
      </c>
      <c r="N2700">
        <v>2</v>
      </c>
      <c r="O2700" t="b">
        <v>0</v>
      </c>
      <c r="P2700" s="8" t="s">
        <v>8282</v>
      </c>
      <c r="Q2700" s="13" t="str">
        <f t="shared" si="303"/>
        <v>food</v>
      </c>
      <c r="R2700" s="13" t="str">
        <f t="shared" si="302"/>
        <v>food trucks</v>
      </c>
      <c r="S2700" s="6">
        <f t="shared" si="306"/>
        <v>307.57400999615533</v>
      </c>
      <c r="T2700" s="10">
        <f t="shared" si="307"/>
        <v>13.005000000000001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1">
        <f t="shared" si="304"/>
        <v>41859.688229166662</v>
      </c>
      <c r="L2701" s="11">
        <f t="shared" si="305"/>
        <v>41829.688229166662</v>
      </c>
      <c r="M2701" t="b">
        <v>0</v>
      </c>
      <c r="N2701">
        <v>0</v>
      </c>
      <c r="O2701" t="b">
        <v>0</v>
      </c>
      <c r="P2701" s="8" t="s">
        <v>8282</v>
      </c>
      <c r="Q2701" s="13" t="str">
        <f t="shared" si="303"/>
        <v>food</v>
      </c>
      <c r="R2701" s="13" t="str">
        <f t="shared" si="302"/>
        <v>food trucks</v>
      </c>
      <c r="S2701" s="6" t="str">
        <f t="shared" si="306"/>
        <v>N/A</v>
      </c>
      <c r="T2701" s="10" t="str">
        <f t="shared" si="307"/>
        <v>N/A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1">
        <f t="shared" si="304"/>
        <v>41900.666342592587</v>
      </c>
      <c r="L2702" s="11">
        <f t="shared" si="305"/>
        <v>41870.666342592587</v>
      </c>
      <c r="M2702" t="b">
        <v>0</v>
      </c>
      <c r="N2702">
        <v>4</v>
      </c>
      <c r="O2702" t="b">
        <v>0</v>
      </c>
      <c r="P2702" s="8" t="s">
        <v>8282</v>
      </c>
      <c r="Q2702" s="13" t="str">
        <f t="shared" si="303"/>
        <v>food</v>
      </c>
      <c r="R2702" s="13" t="str">
        <f t="shared" si="302"/>
        <v>food trucks</v>
      </c>
      <c r="S2702" s="6">
        <f t="shared" si="306"/>
        <v>142.84285714285716</v>
      </c>
      <c r="T2702" s="10">
        <f t="shared" si="307"/>
        <v>17.5</v>
      </c>
    </row>
    <row r="2703" spans="1:20" ht="43.2" x14ac:dyDescent="0.3">
      <c r="A2703">
        <v>2702</v>
      </c>
      <c r="B2703" s="3" t="s">
        <v>2702</v>
      </c>
      <c r="C2703" s="3" t="s">
        <v>6812</v>
      </c>
      <c r="D2703">
        <v>10000</v>
      </c>
      <c r="E2703">
        <v>3441</v>
      </c>
      <c r="F2703" t="s">
        <v>8222</v>
      </c>
      <c r="G2703" t="s">
        <v>8224</v>
      </c>
      <c r="H2703" t="s">
        <v>8246</v>
      </c>
      <c r="I2703">
        <v>1491416077</v>
      </c>
      <c r="J2703">
        <v>1488827677</v>
      </c>
      <c r="K2703" s="11">
        <f t="shared" si="304"/>
        <v>42830.551817129628</v>
      </c>
      <c r="L2703" s="11">
        <f t="shared" si="305"/>
        <v>42800.593483796292</v>
      </c>
      <c r="M2703" t="b">
        <v>1</v>
      </c>
      <c r="N2703">
        <v>26</v>
      </c>
      <c r="O2703" t="b">
        <v>0</v>
      </c>
      <c r="P2703" s="8" t="s">
        <v>8301</v>
      </c>
      <c r="Q2703" s="13" t="str">
        <f t="shared" si="303"/>
        <v>theater</v>
      </c>
      <c r="R2703" s="13" t="str">
        <f t="shared" ref="R2703:R2721" si="308">RIGHT(P2703,6)</f>
        <v>spaces</v>
      </c>
      <c r="S2703" s="6">
        <f t="shared" si="306"/>
        <v>2.9061319383900028</v>
      </c>
      <c r="T2703" s="10">
        <f t="shared" si="307"/>
        <v>132.34615384615384</v>
      </c>
    </row>
    <row r="2704" spans="1:20" ht="28.8" x14ac:dyDescent="0.3">
      <c r="A2704">
        <v>2703</v>
      </c>
      <c r="B2704" s="3" t="s">
        <v>2703</v>
      </c>
      <c r="C2704" s="3" t="s">
        <v>6813</v>
      </c>
      <c r="D2704">
        <v>40000</v>
      </c>
      <c r="E2704">
        <v>41500</v>
      </c>
      <c r="F2704" t="s">
        <v>8222</v>
      </c>
      <c r="G2704" t="s">
        <v>8238</v>
      </c>
      <c r="H2704" t="s">
        <v>8256</v>
      </c>
      <c r="I2704">
        <v>1490196830</v>
      </c>
      <c r="J2704">
        <v>1485016430</v>
      </c>
      <c r="K2704" s="11">
        <f t="shared" si="304"/>
        <v>42816.440162037034</v>
      </c>
      <c r="L2704" s="11">
        <f t="shared" si="305"/>
        <v>42756.481828703698</v>
      </c>
      <c r="M2704" t="b">
        <v>0</v>
      </c>
      <c r="N2704">
        <v>45</v>
      </c>
      <c r="O2704" t="b">
        <v>0</v>
      </c>
      <c r="P2704" s="8" t="s">
        <v>8301</v>
      </c>
      <c r="Q2704" s="13" t="str">
        <f t="shared" si="303"/>
        <v>theater</v>
      </c>
      <c r="R2704" s="13" t="str">
        <f t="shared" si="308"/>
        <v>spaces</v>
      </c>
      <c r="S2704" s="6">
        <f t="shared" si="306"/>
        <v>0.96385542168674698</v>
      </c>
      <c r="T2704" s="10">
        <f t="shared" si="307"/>
        <v>922.22222222222217</v>
      </c>
    </row>
    <row r="2705" spans="1:20" ht="43.2" x14ac:dyDescent="0.3">
      <c r="A2705">
        <v>2704</v>
      </c>
      <c r="B2705" s="3" t="s">
        <v>2704</v>
      </c>
      <c r="C2705" s="3" t="s">
        <v>6814</v>
      </c>
      <c r="D2705">
        <v>19000</v>
      </c>
      <c r="E2705">
        <v>1145</v>
      </c>
      <c r="F2705" t="s">
        <v>8222</v>
      </c>
      <c r="G2705" t="s">
        <v>8224</v>
      </c>
      <c r="H2705" t="s">
        <v>8246</v>
      </c>
      <c r="I2705">
        <v>1491421314</v>
      </c>
      <c r="J2705">
        <v>1487709714</v>
      </c>
      <c r="K2705" s="11">
        <f t="shared" si="304"/>
        <v>42830.61243055555</v>
      </c>
      <c r="L2705" s="11">
        <f t="shared" si="305"/>
        <v>42787.654097222221</v>
      </c>
      <c r="M2705" t="b">
        <v>0</v>
      </c>
      <c r="N2705">
        <v>7</v>
      </c>
      <c r="O2705" t="b">
        <v>0</v>
      </c>
      <c r="P2705" s="8" t="s">
        <v>8301</v>
      </c>
      <c r="Q2705" s="13" t="str">
        <f t="shared" si="303"/>
        <v>theater</v>
      </c>
      <c r="R2705" s="13" t="str">
        <f t="shared" si="308"/>
        <v>spaces</v>
      </c>
      <c r="S2705" s="6">
        <f t="shared" si="306"/>
        <v>16.593886462882097</v>
      </c>
      <c r="T2705" s="10">
        <f t="shared" si="307"/>
        <v>163.57142857142858</v>
      </c>
    </row>
    <row r="2706" spans="1:20" ht="28.8" x14ac:dyDescent="0.3">
      <c r="A2706">
        <v>2705</v>
      </c>
      <c r="B2706" s="3" t="s">
        <v>2705</v>
      </c>
      <c r="C2706" s="3" t="s">
        <v>6815</v>
      </c>
      <c r="D2706">
        <v>16500</v>
      </c>
      <c r="E2706">
        <v>1739</v>
      </c>
      <c r="F2706" t="s">
        <v>8222</v>
      </c>
      <c r="G2706" t="s">
        <v>8224</v>
      </c>
      <c r="H2706" t="s">
        <v>8246</v>
      </c>
      <c r="I2706">
        <v>1490389158</v>
      </c>
      <c r="J2706">
        <v>1486504758</v>
      </c>
      <c r="K2706" s="11">
        <f t="shared" si="304"/>
        <v>42818.666180555556</v>
      </c>
      <c r="L2706" s="11">
        <f t="shared" si="305"/>
        <v>42773.70784722222</v>
      </c>
      <c r="M2706" t="b">
        <v>0</v>
      </c>
      <c r="N2706">
        <v>8</v>
      </c>
      <c r="O2706" t="b">
        <v>0</v>
      </c>
      <c r="P2706" s="8" t="s">
        <v>8301</v>
      </c>
      <c r="Q2706" s="13" t="str">
        <f t="shared" si="303"/>
        <v>theater</v>
      </c>
      <c r="R2706" s="13" t="str">
        <f t="shared" si="308"/>
        <v>spaces</v>
      </c>
      <c r="S2706" s="6">
        <f t="shared" si="306"/>
        <v>9.4882116158711902</v>
      </c>
      <c r="T2706" s="10">
        <f t="shared" si="307"/>
        <v>217.375</v>
      </c>
    </row>
    <row r="2707" spans="1:20" ht="43.2" x14ac:dyDescent="0.3">
      <c r="A2707">
        <v>2706</v>
      </c>
      <c r="B2707" s="3" t="s">
        <v>2706</v>
      </c>
      <c r="C2707" s="3" t="s">
        <v>6816</v>
      </c>
      <c r="D2707">
        <v>35000</v>
      </c>
      <c r="E2707">
        <v>39304</v>
      </c>
      <c r="F2707" t="s">
        <v>8219</v>
      </c>
      <c r="G2707" t="s">
        <v>8224</v>
      </c>
      <c r="H2707" t="s">
        <v>8246</v>
      </c>
      <c r="I2707">
        <v>1413442740</v>
      </c>
      <c r="J2707">
        <v>1410937483</v>
      </c>
      <c r="K2707" s="11">
        <f t="shared" si="304"/>
        <v>41928.082638888889</v>
      </c>
      <c r="L2707" s="11">
        <f t="shared" si="305"/>
        <v>41899.086608796293</v>
      </c>
      <c r="M2707" t="b">
        <v>1</v>
      </c>
      <c r="N2707">
        <v>263</v>
      </c>
      <c r="O2707" t="b">
        <v>1</v>
      </c>
      <c r="P2707" s="8" t="s">
        <v>8301</v>
      </c>
      <c r="Q2707" s="13" t="str">
        <f t="shared" si="303"/>
        <v>theater</v>
      </c>
      <c r="R2707" s="13" t="str">
        <f t="shared" si="308"/>
        <v>spaces</v>
      </c>
      <c r="S2707" s="6">
        <f t="shared" si="306"/>
        <v>0.89049460614695708</v>
      </c>
      <c r="T2707" s="10">
        <f t="shared" si="307"/>
        <v>149.44486692015209</v>
      </c>
    </row>
    <row r="2708" spans="1:20" ht="43.2" x14ac:dyDescent="0.3">
      <c r="A2708">
        <v>2707</v>
      </c>
      <c r="B2708" s="3" t="s">
        <v>2707</v>
      </c>
      <c r="C2708" s="3" t="s">
        <v>6817</v>
      </c>
      <c r="D2708">
        <v>8000</v>
      </c>
      <c r="E2708">
        <v>28067.57</v>
      </c>
      <c r="F2708" t="s">
        <v>8219</v>
      </c>
      <c r="G2708" t="s">
        <v>8224</v>
      </c>
      <c r="H2708" t="s">
        <v>8246</v>
      </c>
      <c r="I2708">
        <v>1369637940</v>
      </c>
      <c r="J2708">
        <v>1367088443</v>
      </c>
      <c r="K2708" s="11">
        <f t="shared" si="304"/>
        <v>41421.082638888889</v>
      </c>
      <c r="L2708" s="11">
        <f t="shared" si="305"/>
        <v>41391.574571759258</v>
      </c>
      <c r="M2708" t="b">
        <v>1</v>
      </c>
      <c r="N2708">
        <v>394</v>
      </c>
      <c r="O2708" t="b">
        <v>1</v>
      </c>
      <c r="P2708" s="8" t="s">
        <v>8301</v>
      </c>
      <c r="Q2708" s="13" t="str">
        <f t="shared" si="303"/>
        <v>theater</v>
      </c>
      <c r="R2708" s="13" t="str">
        <f t="shared" si="308"/>
        <v>spaces</v>
      </c>
      <c r="S2708" s="6">
        <f t="shared" si="306"/>
        <v>0.28502645579934421</v>
      </c>
      <c r="T2708" s="10">
        <f t="shared" si="307"/>
        <v>71.237487309644663</v>
      </c>
    </row>
    <row r="2709" spans="1:20" ht="43.2" x14ac:dyDescent="0.3">
      <c r="A2709">
        <v>2708</v>
      </c>
      <c r="B2709" s="3" t="s">
        <v>2708</v>
      </c>
      <c r="C2709" s="3" t="s">
        <v>6818</v>
      </c>
      <c r="D2709">
        <v>20000</v>
      </c>
      <c r="E2709">
        <v>46643.07</v>
      </c>
      <c r="F2709" t="s">
        <v>8219</v>
      </c>
      <c r="G2709" t="s">
        <v>8225</v>
      </c>
      <c r="H2709" t="s">
        <v>8247</v>
      </c>
      <c r="I2709">
        <v>1469119526</v>
      </c>
      <c r="J2709">
        <v>1463935526</v>
      </c>
      <c r="K2709" s="11">
        <f t="shared" si="304"/>
        <v>42572.489884259259</v>
      </c>
      <c r="L2709" s="11">
        <f t="shared" si="305"/>
        <v>42512.489884259259</v>
      </c>
      <c r="M2709" t="b">
        <v>1</v>
      </c>
      <c r="N2709">
        <v>1049</v>
      </c>
      <c r="O2709" t="b">
        <v>1</v>
      </c>
      <c r="P2709" s="8" t="s">
        <v>8301</v>
      </c>
      <c r="Q2709" s="13" t="str">
        <f t="shared" si="303"/>
        <v>theater</v>
      </c>
      <c r="R2709" s="13" t="str">
        <f t="shared" si="308"/>
        <v>spaces</v>
      </c>
      <c r="S2709" s="6">
        <f t="shared" si="306"/>
        <v>0.42878824228336598</v>
      </c>
      <c r="T2709" s="10">
        <f t="shared" si="307"/>
        <v>44.464318398474738</v>
      </c>
    </row>
    <row r="2710" spans="1:20" ht="43.2" x14ac:dyDescent="0.3">
      <c r="A2710">
        <v>2709</v>
      </c>
      <c r="B2710" s="3" t="s">
        <v>2709</v>
      </c>
      <c r="C2710" s="3" t="s">
        <v>6819</v>
      </c>
      <c r="D2710">
        <v>50000</v>
      </c>
      <c r="E2710">
        <v>50803</v>
      </c>
      <c r="F2710" t="s">
        <v>8219</v>
      </c>
      <c r="G2710" t="s">
        <v>8224</v>
      </c>
      <c r="H2710" t="s">
        <v>8246</v>
      </c>
      <c r="I2710">
        <v>1475553540</v>
      </c>
      <c r="J2710">
        <v>1472528141</v>
      </c>
      <c r="K2710" s="11">
        <f t="shared" si="304"/>
        <v>42646.957638888889</v>
      </c>
      <c r="L2710" s="11">
        <f t="shared" si="305"/>
        <v>42611.941446759258</v>
      </c>
      <c r="M2710" t="b">
        <v>1</v>
      </c>
      <c r="N2710">
        <v>308</v>
      </c>
      <c r="O2710" t="b">
        <v>1</v>
      </c>
      <c r="P2710" s="8" t="s">
        <v>8301</v>
      </c>
      <c r="Q2710" s="13" t="str">
        <f t="shared" si="303"/>
        <v>theater</v>
      </c>
      <c r="R2710" s="13" t="str">
        <f t="shared" si="308"/>
        <v>spaces</v>
      </c>
      <c r="S2710" s="6">
        <f t="shared" si="306"/>
        <v>0.98419384682006972</v>
      </c>
      <c r="T2710" s="10">
        <f t="shared" si="307"/>
        <v>164.94480519480518</v>
      </c>
    </row>
    <row r="2711" spans="1:20" ht="28.8" x14ac:dyDescent="0.3">
      <c r="A2711">
        <v>2710</v>
      </c>
      <c r="B2711" s="3" t="s">
        <v>2710</v>
      </c>
      <c r="C2711" s="3" t="s">
        <v>6820</v>
      </c>
      <c r="D2711">
        <v>60000</v>
      </c>
      <c r="E2711">
        <v>92340.21</v>
      </c>
      <c r="F2711" t="s">
        <v>8219</v>
      </c>
      <c r="G2711" t="s">
        <v>8224</v>
      </c>
      <c r="H2711" t="s">
        <v>8246</v>
      </c>
      <c r="I2711">
        <v>1407549600</v>
      </c>
      <c r="J2711">
        <v>1404797428</v>
      </c>
      <c r="K2711" s="11">
        <f t="shared" si="304"/>
        <v>41859.875</v>
      </c>
      <c r="L2711" s="11">
        <f t="shared" si="305"/>
        <v>41828.021157407406</v>
      </c>
      <c r="M2711" t="b">
        <v>1</v>
      </c>
      <c r="N2711">
        <v>1088</v>
      </c>
      <c r="O2711" t="b">
        <v>1</v>
      </c>
      <c r="P2711" s="8" t="s">
        <v>8301</v>
      </c>
      <c r="Q2711" s="13" t="str">
        <f t="shared" si="303"/>
        <v>theater</v>
      </c>
      <c r="R2711" s="13" t="str">
        <f t="shared" si="308"/>
        <v>spaces</v>
      </c>
      <c r="S2711" s="6">
        <f t="shared" si="306"/>
        <v>0.64977110188508336</v>
      </c>
      <c r="T2711" s="10">
        <f t="shared" si="307"/>
        <v>84.871516544117654</v>
      </c>
    </row>
    <row r="2712" spans="1:20" ht="43.2" x14ac:dyDescent="0.3">
      <c r="A2712">
        <v>2711</v>
      </c>
      <c r="B2712" s="3" t="s">
        <v>2711</v>
      </c>
      <c r="C2712" s="3" t="s">
        <v>6821</v>
      </c>
      <c r="D2712">
        <v>3910</v>
      </c>
      <c r="E2712">
        <v>3938</v>
      </c>
      <c r="F2712" t="s">
        <v>8219</v>
      </c>
      <c r="G2712" t="s">
        <v>8225</v>
      </c>
      <c r="H2712" t="s">
        <v>8247</v>
      </c>
      <c r="I2712">
        <v>1403301660</v>
      </c>
      <c r="J2712">
        <v>1400694790</v>
      </c>
      <c r="K2712" s="11">
        <f t="shared" si="304"/>
        <v>41810.709027777775</v>
      </c>
      <c r="L2712" s="11">
        <f t="shared" si="305"/>
        <v>41780.536921296291</v>
      </c>
      <c r="M2712" t="b">
        <v>1</v>
      </c>
      <c r="N2712">
        <v>73</v>
      </c>
      <c r="O2712" t="b">
        <v>1</v>
      </c>
      <c r="P2712" s="8" t="s">
        <v>8301</v>
      </c>
      <c r="Q2712" s="13" t="str">
        <f t="shared" si="303"/>
        <v>theater</v>
      </c>
      <c r="R2712" s="13" t="str">
        <f t="shared" si="308"/>
        <v>spaces</v>
      </c>
      <c r="S2712" s="6">
        <f t="shared" si="306"/>
        <v>0.99288979177247338</v>
      </c>
      <c r="T2712" s="10">
        <f t="shared" si="307"/>
        <v>53.945205479452056</v>
      </c>
    </row>
    <row r="2713" spans="1:20" ht="43.2" x14ac:dyDescent="0.3">
      <c r="A2713">
        <v>2712</v>
      </c>
      <c r="B2713" s="3" t="s">
        <v>2712</v>
      </c>
      <c r="C2713" s="3" t="s">
        <v>6822</v>
      </c>
      <c r="D2713">
        <v>5500</v>
      </c>
      <c r="E2713">
        <v>7226</v>
      </c>
      <c r="F2713" t="s">
        <v>8219</v>
      </c>
      <c r="G2713" t="s">
        <v>8224</v>
      </c>
      <c r="H2713" t="s">
        <v>8246</v>
      </c>
      <c r="I2713">
        <v>1373738400</v>
      </c>
      <c r="J2713">
        <v>1370568560</v>
      </c>
      <c r="K2713" s="11">
        <f t="shared" si="304"/>
        <v>41468.541666666664</v>
      </c>
      <c r="L2713" s="11">
        <f t="shared" si="305"/>
        <v>41431.853703703702</v>
      </c>
      <c r="M2713" t="b">
        <v>1</v>
      </c>
      <c r="N2713">
        <v>143</v>
      </c>
      <c r="O2713" t="b">
        <v>1</v>
      </c>
      <c r="P2713" s="8" t="s">
        <v>8301</v>
      </c>
      <c r="Q2713" s="13" t="str">
        <f t="shared" si="303"/>
        <v>theater</v>
      </c>
      <c r="R2713" s="13" t="str">
        <f t="shared" si="308"/>
        <v>spaces</v>
      </c>
      <c r="S2713" s="6">
        <f t="shared" si="306"/>
        <v>0.7611403265983947</v>
      </c>
      <c r="T2713" s="10">
        <f t="shared" si="307"/>
        <v>50.531468531468533</v>
      </c>
    </row>
    <row r="2714" spans="1:20" ht="43.2" x14ac:dyDescent="0.3">
      <c r="A2714">
        <v>2713</v>
      </c>
      <c r="B2714" s="3" t="s">
        <v>2713</v>
      </c>
      <c r="C2714" s="3" t="s">
        <v>6823</v>
      </c>
      <c r="D2714">
        <v>150000</v>
      </c>
      <c r="E2714">
        <v>153362</v>
      </c>
      <c r="F2714" t="s">
        <v>8219</v>
      </c>
      <c r="G2714" t="s">
        <v>8224</v>
      </c>
      <c r="H2714" t="s">
        <v>8246</v>
      </c>
      <c r="I2714">
        <v>1450971684</v>
      </c>
      <c r="J2714">
        <v>1447515684</v>
      </c>
      <c r="K2714" s="11">
        <f t="shared" si="304"/>
        <v>42362.445416666662</v>
      </c>
      <c r="L2714" s="11">
        <f t="shared" si="305"/>
        <v>42322.445416666662</v>
      </c>
      <c r="M2714" t="b">
        <v>1</v>
      </c>
      <c r="N2714">
        <v>1420</v>
      </c>
      <c r="O2714" t="b">
        <v>1</v>
      </c>
      <c r="P2714" s="8" t="s">
        <v>8301</v>
      </c>
      <c r="Q2714" s="13" t="str">
        <f t="shared" si="303"/>
        <v>theater</v>
      </c>
      <c r="R2714" s="13" t="str">
        <f t="shared" si="308"/>
        <v>spaces</v>
      </c>
      <c r="S2714" s="6">
        <f t="shared" si="306"/>
        <v>0.97807801150219742</v>
      </c>
      <c r="T2714" s="10">
        <f t="shared" si="307"/>
        <v>108.00140845070422</v>
      </c>
    </row>
    <row r="2715" spans="1:20" ht="28.8" x14ac:dyDescent="0.3">
      <c r="A2715">
        <v>2714</v>
      </c>
      <c r="B2715" s="3" t="s">
        <v>2714</v>
      </c>
      <c r="C2715" s="3" t="s">
        <v>6824</v>
      </c>
      <c r="D2715">
        <v>25000</v>
      </c>
      <c r="E2715">
        <v>29089</v>
      </c>
      <c r="F2715" t="s">
        <v>8219</v>
      </c>
      <c r="G2715" t="s">
        <v>8224</v>
      </c>
      <c r="H2715" t="s">
        <v>8246</v>
      </c>
      <c r="I2715">
        <v>1476486000</v>
      </c>
      <c r="J2715">
        <v>1474040596</v>
      </c>
      <c r="K2715" s="11">
        <f t="shared" si="304"/>
        <v>42657.749999999993</v>
      </c>
      <c r="L2715" s="11">
        <f t="shared" si="305"/>
        <v>42629.446712962956</v>
      </c>
      <c r="M2715" t="b">
        <v>1</v>
      </c>
      <c r="N2715">
        <v>305</v>
      </c>
      <c r="O2715" t="b">
        <v>1</v>
      </c>
      <c r="P2715" s="8" t="s">
        <v>8301</v>
      </c>
      <c r="Q2715" s="13" t="str">
        <f t="shared" si="303"/>
        <v>theater</v>
      </c>
      <c r="R2715" s="13" t="str">
        <f t="shared" si="308"/>
        <v>spaces</v>
      </c>
      <c r="S2715" s="6">
        <f t="shared" si="306"/>
        <v>0.85943140018563713</v>
      </c>
      <c r="T2715" s="10">
        <f t="shared" si="307"/>
        <v>95.373770491803285</v>
      </c>
    </row>
    <row r="2716" spans="1:20" ht="43.2" x14ac:dyDescent="0.3">
      <c r="A2716">
        <v>2715</v>
      </c>
      <c r="B2716" s="3" t="s">
        <v>2715</v>
      </c>
      <c r="C2716" s="3" t="s">
        <v>6825</v>
      </c>
      <c r="D2716">
        <v>12000</v>
      </c>
      <c r="E2716">
        <v>31754.69</v>
      </c>
      <c r="F2716" t="s">
        <v>8219</v>
      </c>
      <c r="G2716" t="s">
        <v>8224</v>
      </c>
      <c r="H2716" t="s">
        <v>8246</v>
      </c>
      <c r="I2716">
        <v>1456047228</v>
      </c>
      <c r="J2716">
        <v>1453109628</v>
      </c>
      <c r="K2716" s="11">
        <f t="shared" si="304"/>
        <v>42421.190138888887</v>
      </c>
      <c r="L2716" s="11">
        <f t="shared" si="305"/>
        <v>42387.190138888887</v>
      </c>
      <c r="M2716" t="b">
        <v>1</v>
      </c>
      <c r="N2716">
        <v>551</v>
      </c>
      <c r="O2716" t="b">
        <v>1</v>
      </c>
      <c r="P2716" s="8" t="s">
        <v>8301</v>
      </c>
      <c r="Q2716" s="13" t="str">
        <f t="shared" si="303"/>
        <v>theater</v>
      </c>
      <c r="R2716" s="13" t="str">
        <f t="shared" si="308"/>
        <v>spaces</v>
      </c>
      <c r="S2716" s="6">
        <f t="shared" si="306"/>
        <v>0.37789693427962928</v>
      </c>
      <c r="T2716" s="10">
        <f t="shared" si="307"/>
        <v>57.631016333938291</v>
      </c>
    </row>
    <row r="2717" spans="1:20" ht="72" x14ac:dyDescent="0.3">
      <c r="A2717">
        <v>2716</v>
      </c>
      <c r="B2717" s="3" t="s">
        <v>2716</v>
      </c>
      <c r="C2717" s="3" t="s">
        <v>6826</v>
      </c>
      <c r="D2717">
        <v>10000</v>
      </c>
      <c r="E2717">
        <v>11998.01</v>
      </c>
      <c r="F2717" t="s">
        <v>8219</v>
      </c>
      <c r="G2717" t="s">
        <v>8236</v>
      </c>
      <c r="H2717" t="s">
        <v>8249</v>
      </c>
      <c r="I2717">
        <v>1444291193</v>
      </c>
      <c r="J2717">
        <v>1441699193</v>
      </c>
      <c r="K2717" s="11">
        <f t="shared" si="304"/>
        <v>42285.124918981477</v>
      </c>
      <c r="L2717" s="11">
        <f t="shared" si="305"/>
        <v>42255.124918981477</v>
      </c>
      <c r="M2717" t="b">
        <v>1</v>
      </c>
      <c r="N2717">
        <v>187</v>
      </c>
      <c r="O2717" t="b">
        <v>1</v>
      </c>
      <c r="P2717" s="8" t="s">
        <v>8301</v>
      </c>
      <c r="Q2717" s="13" t="str">
        <f t="shared" si="303"/>
        <v>theater</v>
      </c>
      <c r="R2717" s="13" t="str">
        <f t="shared" si="308"/>
        <v>spaces</v>
      </c>
      <c r="S2717" s="6">
        <f t="shared" si="306"/>
        <v>0.83347155069882417</v>
      </c>
      <c r="T2717" s="10">
        <f t="shared" si="307"/>
        <v>64.160481283422456</v>
      </c>
    </row>
    <row r="2718" spans="1:20" ht="43.2" x14ac:dyDescent="0.3">
      <c r="A2718">
        <v>2717</v>
      </c>
      <c r="B2718" s="3" t="s">
        <v>2717</v>
      </c>
      <c r="C2718" s="3" t="s">
        <v>6827</v>
      </c>
      <c r="D2718">
        <v>25000</v>
      </c>
      <c r="E2718">
        <v>30026</v>
      </c>
      <c r="F2718" t="s">
        <v>8219</v>
      </c>
      <c r="G2718" t="s">
        <v>8224</v>
      </c>
      <c r="H2718" t="s">
        <v>8246</v>
      </c>
      <c r="I2718">
        <v>1417906649</v>
      </c>
      <c r="J2718">
        <v>1414015049</v>
      </c>
      <c r="K2718" s="11">
        <f t="shared" si="304"/>
        <v>41979.748252314814</v>
      </c>
      <c r="L2718" s="11">
        <f t="shared" si="305"/>
        <v>41934.706585648142</v>
      </c>
      <c r="M2718" t="b">
        <v>1</v>
      </c>
      <c r="N2718">
        <v>325</v>
      </c>
      <c r="O2718" t="b">
        <v>1</v>
      </c>
      <c r="P2718" s="8" t="s">
        <v>8301</v>
      </c>
      <c r="Q2718" s="13" t="str">
        <f t="shared" si="303"/>
        <v>theater</v>
      </c>
      <c r="R2718" s="13" t="str">
        <f t="shared" si="308"/>
        <v>spaces</v>
      </c>
      <c r="S2718" s="6">
        <f t="shared" si="306"/>
        <v>0.83261173649503761</v>
      </c>
      <c r="T2718" s="10">
        <f t="shared" si="307"/>
        <v>92.387692307692305</v>
      </c>
    </row>
    <row r="2719" spans="1:20" ht="43.2" x14ac:dyDescent="0.3">
      <c r="A2719">
        <v>2718</v>
      </c>
      <c r="B2719" s="3" t="s">
        <v>2718</v>
      </c>
      <c r="C2719" s="3" t="s">
        <v>6828</v>
      </c>
      <c r="D2719">
        <v>18000</v>
      </c>
      <c r="E2719">
        <v>18645</v>
      </c>
      <c r="F2719" t="s">
        <v>8219</v>
      </c>
      <c r="G2719" t="s">
        <v>8224</v>
      </c>
      <c r="H2719" t="s">
        <v>8246</v>
      </c>
      <c r="I2719">
        <v>1462316400</v>
      </c>
      <c r="J2719">
        <v>1459865945</v>
      </c>
      <c r="K2719" s="11">
        <f t="shared" si="304"/>
        <v>42493.749999999993</v>
      </c>
      <c r="L2719" s="11">
        <f t="shared" si="305"/>
        <v>42465.388252314813</v>
      </c>
      <c r="M2719" t="b">
        <v>1</v>
      </c>
      <c r="N2719">
        <v>148</v>
      </c>
      <c r="O2719" t="b">
        <v>1</v>
      </c>
      <c r="P2719" s="8" t="s">
        <v>8301</v>
      </c>
      <c r="Q2719" s="13" t="str">
        <f t="shared" si="303"/>
        <v>theater</v>
      </c>
      <c r="R2719" s="13" t="str">
        <f t="shared" si="308"/>
        <v>spaces</v>
      </c>
      <c r="S2719" s="6">
        <f t="shared" si="306"/>
        <v>0.96540627514078836</v>
      </c>
      <c r="T2719" s="10">
        <f t="shared" si="307"/>
        <v>125.97972972972973</v>
      </c>
    </row>
    <row r="2720" spans="1:20" ht="43.2" x14ac:dyDescent="0.3">
      <c r="A2720">
        <v>2719</v>
      </c>
      <c r="B2720" s="3" t="s">
        <v>2719</v>
      </c>
      <c r="C2720" s="3" t="s">
        <v>6829</v>
      </c>
      <c r="D2720">
        <v>6000</v>
      </c>
      <c r="E2720">
        <v>6530</v>
      </c>
      <c r="F2720" t="s">
        <v>8219</v>
      </c>
      <c r="G2720" t="s">
        <v>8224</v>
      </c>
      <c r="H2720" t="s">
        <v>8246</v>
      </c>
      <c r="I2720">
        <v>1460936694</v>
      </c>
      <c r="J2720">
        <v>1455756294</v>
      </c>
      <c r="K2720" s="11">
        <f t="shared" si="304"/>
        <v>42477.781180555554</v>
      </c>
      <c r="L2720" s="11">
        <f t="shared" si="305"/>
        <v>42417.822847222218</v>
      </c>
      <c r="M2720" t="b">
        <v>0</v>
      </c>
      <c r="N2720">
        <v>69</v>
      </c>
      <c r="O2720" t="b">
        <v>1</v>
      </c>
      <c r="P2720" s="8" t="s">
        <v>8301</v>
      </c>
      <c r="Q2720" s="13" t="str">
        <f t="shared" si="303"/>
        <v>theater</v>
      </c>
      <c r="R2720" s="13" t="str">
        <f t="shared" si="308"/>
        <v>spaces</v>
      </c>
      <c r="S2720" s="6">
        <f t="shared" si="306"/>
        <v>0.91883614088820831</v>
      </c>
      <c r="T2720" s="10">
        <f t="shared" si="307"/>
        <v>94.637681159420296</v>
      </c>
    </row>
    <row r="2721" spans="1:20" ht="43.2" x14ac:dyDescent="0.3">
      <c r="A2721">
        <v>2720</v>
      </c>
      <c r="B2721" s="3" t="s">
        <v>2720</v>
      </c>
      <c r="C2721" s="3" t="s">
        <v>6830</v>
      </c>
      <c r="D2721">
        <v>25000</v>
      </c>
      <c r="E2721">
        <v>29531</v>
      </c>
      <c r="F2721" t="s">
        <v>8219</v>
      </c>
      <c r="G2721" t="s">
        <v>8224</v>
      </c>
      <c r="H2721" t="s">
        <v>8246</v>
      </c>
      <c r="I2721">
        <v>1478866253</v>
      </c>
      <c r="J2721">
        <v>1476270653</v>
      </c>
      <c r="K2721" s="11">
        <f t="shared" si="304"/>
        <v>42685.299224537033</v>
      </c>
      <c r="L2721" s="11">
        <f t="shared" si="305"/>
        <v>42655.257557870369</v>
      </c>
      <c r="M2721" t="b">
        <v>0</v>
      </c>
      <c r="N2721">
        <v>173</v>
      </c>
      <c r="O2721" t="b">
        <v>1</v>
      </c>
      <c r="P2721" s="8" t="s">
        <v>8301</v>
      </c>
      <c r="Q2721" s="13" t="str">
        <f t="shared" si="303"/>
        <v>theater</v>
      </c>
      <c r="R2721" s="13" t="str">
        <f t="shared" si="308"/>
        <v>spaces</v>
      </c>
      <c r="S2721" s="6">
        <f t="shared" si="306"/>
        <v>0.8465680132741864</v>
      </c>
      <c r="T2721" s="10">
        <f t="shared" si="307"/>
        <v>170.69942196531792</v>
      </c>
    </row>
    <row r="2722" spans="1:20" ht="28.8" x14ac:dyDescent="0.3">
      <c r="A2722">
        <v>2782</v>
      </c>
      <c r="B2722" s="3" t="s">
        <v>2782</v>
      </c>
      <c r="C2722" s="3" t="s">
        <v>6892</v>
      </c>
      <c r="D2722">
        <v>1000</v>
      </c>
      <c r="E2722">
        <v>1200</v>
      </c>
      <c r="F2722" t="s">
        <v>8219</v>
      </c>
      <c r="G2722" t="s">
        <v>8224</v>
      </c>
      <c r="H2722" t="s">
        <v>8246</v>
      </c>
      <c r="I2722">
        <v>1424149140</v>
      </c>
      <c r="J2722">
        <v>1421964718</v>
      </c>
      <c r="K2722" s="11">
        <f t="shared" si="304"/>
        <v>42051.999305555553</v>
      </c>
      <c r="L2722" s="11">
        <f t="shared" si="305"/>
        <v>42026.716643518514</v>
      </c>
      <c r="M2722" t="b">
        <v>0</v>
      </c>
      <c r="N2722">
        <v>18</v>
      </c>
      <c r="O2722" t="b">
        <v>1</v>
      </c>
      <c r="P2722" s="8" t="s">
        <v>8269</v>
      </c>
      <c r="Q2722" s="13" t="str">
        <f t="shared" si="303"/>
        <v>theater</v>
      </c>
      <c r="R2722" s="13" t="str">
        <f>RIGHT(P2722,5)</f>
        <v>plays</v>
      </c>
      <c r="S2722" s="6">
        <f t="shared" si="306"/>
        <v>0.83333333333333337</v>
      </c>
      <c r="T2722" s="10">
        <f t="shared" si="307"/>
        <v>66.666666666666671</v>
      </c>
    </row>
    <row r="2723" spans="1:20" ht="43.2" x14ac:dyDescent="0.3">
      <c r="A2723">
        <v>2001</v>
      </c>
      <c r="B2723" s="3" t="s">
        <v>2002</v>
      </c>
      <c r="C2723" s="3" t="s">
        <v>6111</v>
      </c>
      <c r="D2723">
        <v>55000</v>
      </c>
      <c r="E2723">
        <v>210171</v>
      </c>
      <c r="F2723" t="s">
        <v>8219</v>
      </c>
      <c r="G2723" t="s">
        <v>8236</v>
      </c>
      <c r="H2723" t="s">
        <v>8249</v>
      </c>
      <c r="I2723">
        <v>1434139200</v>
      </c>
      <c r="J2723">
        <v>1431406916</v>
      </c>
      <c r="K2723" s="11">
        <f t="shared" si="304"/>
        <v>42167.624999999993</v>
      </c>
      <c r="L2723" s="11">
        <f t="shared" si="305"/>
        <v>42136.001342592594</v>
      </c>
      <c r="M2723" t="b">
        <v>1</v>
      </c>
      <c r="N2723">
        <v>1637</v>
      </c>
      <c r="O2723" t="b">
        <v>1</v>
      </c>
      <c r="P2723" s="8" t="s">
        <v>8293</v>
      </c>
      <c r="Q2723" s="13" t="str">
        <f t="shared" si="303"/>
        <v>technology</v>
      </c>
      <c r="R2723" s="13" t="str">
        <f>RIGHT(P2723,8)</f>
        <v>hardware</v>
      </c>
      <c r="S2723" s="6">
        <f t="shared" si="306"/>
        <v>0.26169167011623867</v>
      </c>
      <c r="T2723" s="10">
        <f t="shared" si="307"/>
        <v>128.38790470372632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1">
        <f t="shared" si="304"/>
        <v>42764.64876157407</v>
      </c>
      <c r="L2724" s="11">
        <f t="shared" si="305"/>
        <v>42704.64876157407</v>
      </c>
      <c r="M2724" t="b">
        <v>0</v>
      </c>
      <c r="N2724">
        <v>185</v>
      </c>
      <c r="O2724" t="b">
        <v>1</v>
      </c>
      <c r="P2724" s="8" t="s">
        <v>8293</v>
      </c>
      <c r="Q2724" s="13" t="str">
        <f t="shared" si="303"/>
        <v>technology</v>
      </c>
      <c r="R2724" s="13" t="str">
        <f t="shared" ref="R2724:R2742" si="309">RIGHT(P2724,8)</f>
        <v>hardware</v>
      </c>
      <c r="S2724" s="6">
        <f t="shared" si="306"/>
        <v>0.39597687495050288</v>
      </c>
      <c r="T2724" s="10">
        <f t="shared" si="307"/>
        <v>68.254054054054052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1">
        <f t="shared" si="304"/>
        <v>42004.672314814808</v>
      </c>
      <c r="L2725" s="11">
        <f t="shared" si="305"/>
        <v>41944.630648148144</v>
      </c>
      <c r="M2725" t="b">
        <v>0</v>
      </c>
      <c r="N2725">
        <v>176</v>
      </c>
      <c r="O2725" t="b">
        <v>1</v>
      </c>
      <c r="P2725" s="8" t="s">
        <v>8293</v>
      </c>
      <c r="Q2725" s="13" t="str">
        <f t="shared" si="303"/>
        <v>technology</v>
      </c>
      <c r="R2725" s="13" t="str">
        <f t="shared" si="309"/>
        <v>hardware</v>
      </c>
      <c r="S2725" s="6">
        <f t="shared" si="306"/>
        <v>0.71403070332024277</v>
      </c>
      <c r="T2725" s="10">
        <f t="shared" si="307"/>
        <v>95.48863636363636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1">
        <f t="shared" si="304"/>
        <v>42231.118738425925</v>
      </c>
      <c r="L2726" s="11">
        <f t="shared" si="305"/>
        <v>42199.118738425925</v>
      </c>
      <c r="M2726" t="b">
        <v>0</v>
      </c>
      <c r="N2726">
        <v>1019</v>
      </c>
      <c r="O2726" t="b">
        <v>1</v>
      </c>
      <c r="P2726" s="8" t="s">
        <v>8293</v>
      </c>
      <c r="Q2726" s="13" t="str">
        <f t="shared" si="303"/>
        <v>technology</v>
      </c>
      <c r="R2726" s="13" t="str">
        <f t="shared" si="309"/>
        <v>hardware</v>
      </c>
      <c r="S2726" s="6">
        <f t="shared" si="306"/>
        <v>0.33684187539580285</v>
      </c>
      <c r="T2726" s="10">
        <f t="shared" si="307"/>
        <v>7.1902649656526005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1">
        <f t="shared" si="304"/>
        <v>42795.53628472222</v>
      </c>
      <c r="L2727" s="11">
        <f t="shared" si="305"/>
        <v>42745.53628472222</v>
      </c>
      <c r="M2727" t="b">
        <v>0</v>
      </c>
      <c r="N2727">
        <v>113</v>
      </c>
      <c r="O2727" t="b">
        <v>1</v>
      </c>
      <c r="P2727" s="8" t="s">
        <v>8293</v>
      </c>
      <c r="Q2727" s="13" t="str">
        <f t="shared" si="303"/>
        <v>technology</v>
      </c>
      <c r="R2727" s="13" t="str">
        <f t="shared" si="309"/>
        <v>hardware</v>
      </c>
      <c r="S2727" s="6">
        <f t="shared" si="306"/>
        <v>0.6918380407146687</v>
      </c>
      <c r="T2727" s="10">
        <f t="shared" si="307"/>
        <v>511.65486725663715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1">
        <f t="shared" si="304"/>
        <v>42482.371655092589</v>
      </c>
      <c r="L2728" s="11">
        <f t="shared" si="305"/>
        <v>42452.371655092589</v>
      </c>
      <c r="M2728" t="b">
        <v>0</v>
      </c>
      <c r="N2728">
        <v>404</v>
      </c>
      <c r="O2728" t="b">
        <v>1</v>
      </c>
      <c r="P2728" s="8" t="s">
        <v>8293</v>
      </c>
      <c r="Q2728" s="13" t="str">
        <f t="shared" si="303"/>
        <v>technology</v>
      </c>
      <c r="R2728" s="13" t="str">
        <f t="shared" si="309"/>
        <v>hardware</v>
      </c>
      <c r="S2728" s="6">
        <f t="shared" si="306"/>
        <v>0.94567119012719281</v>
      </c>
      <c r="T2728" s="10">
        <f t="shared" si="307"/>
        <v>261.74504950495049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1">
        <f t="shared" si="304"/>
        <v>42223.468321759261</v>
      </c>
      <c r="L2729" s="11">
        <f t="shared" si="305"/>
        <v>42198.468321759261</v>
      </c>
      <c r="M2729" t="b">
        <v>0</v>
      </c>
      <c r="N2729">
        <v>707</v>
      </c>
      <c r="O2729" t="b">
        <v>1</v>
      </c>
      <c r="P2729" s="8" t="s">
        <v>8293</v>
      </c>
      <c r="Q2729" s="13" t="str">
        <f t="shared" si="303"/>
        <v>technology</v>
      </c>
      <c r="R2729" s="13" t="str">
        <f t="shared" si="309"/>
        <v>hardware</v>
      </c>
      <c r="S2729" s="6">
        <f t="shared" si="306"/>
        <v>0.20275339105046533</v>
      </c>
      <c r="T2729" s="10">
        <f t="shared" si="307"/>
        <v>69.760961810466767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1">
        <f t="shared" si="304"/>
        <v>42368.391597222224</v>
      </c>
      <c r="L2730" s="11">
        <f t="shared" si="305"/>
        <v>42333.391597222224</v>
      </c>
      <c r="M2730" t="b">
        <v>0</v>
      </c>
      <c r="N2730">
        <v>392</v>
      </c>
      <c r="O2730" t="b">
        <v>1</v>
      </c>
      <c r="P2730" s="8" t="s">
        <v>8293</v>
      </c>
      <c r="Q2730" s="13" t="str">
        <f t="shared" si="303"/>
        <v>technology</v>
      </c>
      <c r="R2730" s="13" t="str">
        <f t="shared" si="309"/>
        <v>hardware</v>
      </c>
      <c r="S2730" s="6">
        <f t="shared" si="306"/>
        <v>0.49547466472881019</v>
      </c>
      <c r="T2730" s="10">
        <f t="shared" si="307"/>
        <v>77.229591836734699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1">
        <f t="shared" si="304"/>
        <v>42125.032372685186</v>
      </c>
      <c r="L2731" s="11">
        <f t="shared" si="305"/>
        <v>42095.032372685186</v>
      </c>
      <c r="M2731" t="b">
        <v>0</v>
      </c>
      <c r="N2731">
        <v>23</v>
      </c>
      <c r="O2731" t="b">
        <v>1</v>
      </c>
      <c r="P2731" s="8" t="s">
        <v>8293</v>
      </c>
      <c r="Q2731" s="13" t="str">
        <f t="shared" si="303"/>
        <v>technology</v>
      </c>
      <c r="R2731" s="13" t="str">
        <f t="shared" si="309"/>
        <v>hardware</v>
      </c>
      <c r="S2731" s="6">
        <f t="shared" si="306"/>
        <v>0.9574875526618154</v>
      </c>
      <c r="T2731" s="10">
        <f t="shared" si="307"/>
        <v>340.56521739130437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1">
        <f t="shared" si="304"/>
        <v>41386.333043981482</v>
      </c>
      <c r="L2732" s="11">
        <f t="shared" si="305"/>
        <v>41351.333043981482</v>
      </c>
      <c r="M2732" t="b">
        <v>0</v>
      </c>
      <c r="N2732">
        <v>682</v>
      </c>
      <c r="O2732" t="b">
        <v>1</v>
      </c>
      <c r="P2732" s="8" t="s">
        <v>8293</v>
      </c>
      <c r="Q2732" s="13" t="str">
        <f t="shared" si="303"/>
        <v>technology</v>
      </c>
      <c r="R2732" s="13" t="str">
        <f t="shared" si="309"/>
        <v>hardware</v>
      </c>
      <c r="S2732" s="6">
        <f t="shared" si="306"/>
        <v>0.58722447482014073</v>
      </c>
      <c r="T2732" s="10">
        <f t="shared" si="307"/>
        <v>67.417903225806455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1">
        <f t="shared" si="304"/>
        <v>41929.958333333328</v>
      </c>
      <c r="L2733" s="11">
        <f t="shared" si="305"/>
        <v>41872.317384259259</v>
      </c>
      <c r="M2733" t="b">
        <v>0</v>
      </c>
      <c r="N2733">
        <v>37</v>
      </c>
      <c r="O2733" t="b">
        <v>1</v>
      </c>
      <c r="P2733" s="8" t="s">
        <v>8293</v>
      </c>
      <c r="Q2733" s="13" t="str">
        <f t="shared" si="303"/>
        <v>technology</v>
      </c>
      <c r="R2733" s="13" t="str">
        <f t="shared" si="309"/>
        <v>hardware</v>
      </c>
      <c r="S2733" s="6">
        <f t="shared" si="306"/>
        <v>0.95874213032501354</v>
      </c>
      <c r="T2733" s="10">
        <f t="shared" si="307"/>
        <v>845.70270270270271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1">
        <f t="shared" si="304"/>
        <v>41421.791666666664</v>
      </c>
      <c r="L2734" s="11">
        <f t="shared" si="305"/>
        <v>41389.599861111106</v>
      </c>
      <c r="M2734" t="b">
        <v>0</v>
      </c>
      <c r="N2734">
        <v>146</v>
      </c>
      <c r="O2734" t="b">
        <v>1</v>
      </c>
      <c r="P2734" s="8" t="s">
        <v>8293</v>
      </c>
      <c r="Q2734" s="13" t="str">
        <f t="shared" si="303"/>
        <v>technology</v>
      </c>
      <c r="R2734" s="13" t="str">
        <f t="shared" si="309"/>
        <v>hardware</v>
      </c>
      <c r="S2734" s="6">
        <f t="shared" si="306"/>
        <v>0.84566596194503174</v>
      </c>
      <c r="T2734" s="10">
        <f t="shared" si="307"/>
        <v>97.191780821917803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1">
        <f t="shared" si="304"/>
        <v>42104.022847222215</v>
      </c>
      <c r="L2735" s="11">
        <f t="shared" si="305"/>
        <v>42044.064513888887</v>
      </c>
      <c r="M2735" t="b">
        <v>0</v>
      </c>
      <c r="N2735">
        <v>119</v>
      </c>
      <c r="O2735" t="b">
        <v>1</v>
      </c>
      <c r="P2735" s="8" t="s">
        <v>8293</v>
      </c>
      <c r="Q2735" s="13" t="str">
        <f t="shared" si="303"/>
        <v>technology</v>
      </c>
      <c r="R2735" s="13" t="str">
        <f t="shared" si="309"/>
        <v>hardware</v>
      </c>
      <c r="S2735" s="6">
        <f t="shared" si="306"/>
        <v>0.92990384794212277</v>
      </c>
      <c r="T2735" s="10">
        <f t="shared" si="307"/>
        <v>451.84033613445376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1">
        <f t="shared" si="304"/>
        <v>42656.707638888889</v>
      </c>
      <c r="L2736" s="11">
        <f t="shared" si="305"/>
        <v>42626.460555555554</v>
      </c>
      <c r="M2736" t="b">
        <v>0</v>
      </c>
      <c r="N2736">
        <v>163</v>
      </c>
      <c r="O2736" t="b">
        <v>1</v>
      </c>
      <c r="P2736" s="8" t="s">
        <v>8293</v>
      </c>
      <c r="Q2736" s="13" t="str">
        <f t="shared" si="303"/>
        <v>technology</v>
      </c>
      <c r="R2736" s="13" t="str">
        <f t="shared" si="309"/>
        <v>hardware</v>
      </c>
      <c r="S2736" s="6">
        <f t="shared" si="306"/>
        <v>4.4241914790072115E-5</v>
      </c>
      <c r="T2736" s="10">
        <f t="shared" si="307"/>
        <v>138.66871165644173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1">
        <f t="shared" si="304"/>
        <v>41346.625</v>
      </c>
      <c r="L2737" s="11">
        <f t="shared" si="305"/>
        <v>41315.912615740737</v>
      </c>
      <c r="M2737" t="b">
        <v>0</v>
      </c>
      <c r="N2737">
        <v>339</v>
      </c>
      <c r="O2737" t="b">
        <v>1</v>
      </c>
      <c r="P2737" s="8" t="s">
        <v>8293</v>
      </c>
      <c r="Q2737" s="13" t="str">
        <f t="shared" si="303"/>
        <v>technology</v>
      </c>
      <c r="R2737" s="13" t="str">
        <f t="shared" si="309"/>
        <v>hardware</v>
      </c>
      <c r="S2737" s="6">
        <f t="shared" si="306"/>
        <v>0.1022354113475854</v>
      </c>
      <c r="T2737" s="10">
        <f t="shared" si="307"/>
        <v>21.640147492625371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1">
        <f t="shared" si="304"/>
        <v>41752.458020833328</v>
      </c>
      <c r="L2738" s="11">
        <f t="shared" si="305"/>
        <v>41722.458020833328</v>
      </c>
      <c r="M2738" t="b">
        <v>0</v>
      </c>
      <c r="N2738">
        <v>58</v>
      </c>
      <c r="O2738" t="b">
        <v>1</v>
      </c>
      <c r="P2738" s="8" t="s">
        <v>8293</v>
      </c>
      <c r="Q2738" s="13" t="str">
        <f t="shared" si="303"/>
        <v>technology</v>
      </c>
      <c r="R2738" s="13" t="str">
        <f t="shared" si="309"/>
        <v>hardware</v>
      </c>
      <c r="S2738" s="6">
        <f t="shared" si="306"/>
        <v>0.8136696501220505</v>
      </c>
      <c r="T2738" s="10">
        <f t="shared" si="307"/>
        <v>169.51724137931035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1">
        <f t="shared" si="304"/>
        <v>41654.583333333328</v>
      </c>
      <c r="L2739" s="11">
        <f t="shared" si="305"/>
        <v>41611.709340277775</v>
      </c>
      <c r="M2739" t="b">
        <v>0</v>
      </c>
      <c r="N2739">
        <v>456</v>
      </c>
      <c r="O2739" t="b">
        <v>1</v>
      </c>
      <c r="P2739" s="8" t="s">
        <v>8293</v>
      </c>
      <c r="Q2739" s="13" t="str">
        <f t="shared" si="303"/>
        <v>technology</v>
      </c>
      <c r="R2739" s="13" t="str">
        <f t="shared" si="309"/>
        <v>hardware</v>
      </c>
      <c r="S2739" s="6">
        <f t="shared" si="306"/>
        <v>0.40640362056857487</v>
      </c>
      <c r="T2739" s="10">
        <f t="shared" si="307"/>
        <v>161.88210526315791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1">
        <f t="shared" si="304"/>
        <v>42679.935231481482</v>
      </c>
      <c r="L2740" s="11">
        <f t="shared" si="305"/>
        <v>42619.935231481482</v>
      </c>
      <c r="M2740" t="b">
        <v>0</v>
      </c>
      <c r="N2740">
        <v>15</v>
      </c>
      <c r="O2740" t="b">
        <v>1</v>
      </c>
      <c r="P2740" s="8" t="s">
        <v>8293</v>
      </c>
      <c r="Q2740" s="13" t="str">
        <f t="shared" si="303"/>
        <v>technology</v>
      </c>
      <c r="R2740" s="13" t="str">
        <f t="shared" si="309"/>
        <v>hardware</v>
      </c>
      <c r="S2740" s="6">
        <f t="shared" si="306"/>
        <v>0.67594970934162502</v>
      </c>
      <c r="T2740" s="10">
        <f t="shared" si="307"/>
        <v>493.13333333333333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1">
        <f t="shared" si="304"/>
        <v>41764.679594907408</v>
      </c>
      <c r="L2741" s="11">
        <f t="shared" si="305"/>
        <v>41719.679594907408</v>
      </c>
      <c r="M2741" t="b">
        <v>0</v>
      </c>
      <c r="N2741">
        <v>191</v>
      </c>
      <c r="O2741" t="b">
        <v>1</v>
      </c>
      <c r="P2741" s="8" t="s">
        <v>8293</v>
      </c>
      <c r="Q2741" s="13" t="str">
        <f t="shared" si="303"/>
        <v>technology</v>
      </c>
      <c r="R2741" s="13" t="str">
        <f t="shared" si="309"/>
        <v>hardware</v>
      </c>
      <c r="S2741" s="6">
        <f t="shared" si="306"/>
        <v>0.26035502958579881</v>
      </c>
      <c r="T2741" s="10">
        <f t="shared" si="307"/>
        <v>22.120418848167539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1">
        <f t="shared" si="304"/>
        <v>42074.781851851854</v>
      </c>
      <c r="L2742" s="11">
        <f t="shared" si="305"/>
        <v>42044.823518518511</v>
      </c>
      <c r="M2742" t="b">
        <v>0</v>
      </c>
      <c r="N2742">
        <v>17</v>
      </c>
      <c r="O2742" t="b">
        <v>1</v>
      </c>
      <c r="P2742" s="8" t="s">
        <v>8293</v>
      </c>
      <c r="Q2742" s="13" t="str">
        <f t="shared" si="303"/>
        <v>technology</v>
      </c>
      <c r="R2742" s="13" t="str">
        <f t="shared" si="309"/>
        <v>hardware</v>
      </c>
      <c r="S2742" s="6">
        <f t="shared" si="306"/>
        <v>0.967741935483871</v>
      </c>
      <c r="T2742" s="10">
        <f t="shared" si="307"/>
        <v>18.235294117647058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1">
        <f t="shared" si="304"/>
        <v>41931.879861111105</v>
      </c>
      <c r="L2743" s="11">
        <f t="shared" si="305"/>
        <v>41911.449097222219</v>
      </c>
      <c r="M2743" t="b">
        <v>0</v>
      </c>
      <c r="N2743">
        <v>4</v>
      </c>
      <c r="O2743" t="b">
        <v>0</v>
      </c>
      <c r="P2743" s="8" t="s">
        <v>8302</v>
      </c>
      <c r="Q2743" s="13" t="str">
        <f t="shared" si="303"/>
        <v>publishing</v>
      </c>
      <c r="R2743" s="13" t="str">
        <f t="shared" ref="R2743:R2782" si="310">RIGHT(P2743,16)</f>
        <v>children's books</v>
      </c>
      <c r="S2743" s="6">
        <f t="shared" si="306"/>
        <v>228.57142857142858</v>
      </c>
      <c r="T2743" s="10">
        <f t="shared" si="307"/>
        <v>8.75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1">
        <f t="shared" si="304"/>
        <v>41044.511423611111</v>
      </c>
      <c r="L2744" s="11">
        <f t="shared" si="305"/>
        <v>41030.511423611111</v>
      </c>
      <c r="M2744" t="b">
        <v>0</v>
      </c>
      <c r="N2744">
        <v>18</v>
      </c>
      <c r="O2744" t="b">
        <v>0</v>
      </c>
      <c r="P2744" s="8" t="s">
        <v>8302</v>
      </c>
      <c r="Q2744" s="13" t="str">
        <f t="shared" si="303"/>
        <v>publishing</v>
      </c>
      <c r="R2744" s="13" t="str">
        <f t="shared" si="310"/>
        <v>children's books</v>
      </c>
      <c r="S2744" s="6">
        <f t="shared" si="306"/>
        <v>3.4199726402188784</v>
      </c>
      <c r="T2744" s="10">
        <f t="shared" si="307"/>
        <v>40.611111111111114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1">
        <f t="shared" si="304"/>
        <v>42662.120451388888</v>
      </c>
      <c r="L2745" s="11">
        <f t="shared" si="305"/>
        <v>42632.120451388888</v>
      </c>
      <c r="M2745" t="b">
        <v>0</v>
      </c>
      <c r="N2745">
        <v>0</v>
      </c>
      <c r="O2745" t="b">
        <v>0</v>
      </c>
      <c r="P2745" s="8" t="s">
        <v>8302</v>
      </c>
      <c r="Q2745" s="13" t="str">
        <f t="shared" si="303"/>
        <v>publishing</v>
      </c>
      <c r="R2745" s="13" t="str">
        <f t="shared" si="310"/>
        <v>children's books</v>
      </c>
      <c r="S2745" s="6" t="str">
        <f t="shared" si="306"/>
        <v>N/A</v>
      </c>
      <c r="T2745" s="10" t="str">
        <f t="shared" si="307"/>
        <v>N/A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1">
        <f t="shared" si="304"/>
        <v>40967.854143518518</v>
      </c>
      <c r="L2746" s="11">
        <f t="shared" si="305"/>
        <v>40937.854143518518</v>
      </c>
      <c r="M2746" t="b">
        <v>0</v>
      </c>
      <c r="N2746">
        <v>22</v>
      </c>
      <c r="O2746" t="b">
        <v>0</v>
      </c>
      <c r="P2746" s="8" t="s">
        <v>8302</v>
      </c>
      <c r="Q2746" s="13" t="str">
        <f t="shared" si="303"/>
        <v>publishing</v>
      </c>
      <c r="R2746" s="13" t="str">
        <f t="shared" si="310"/>
        <v>children's books</v>
      </c>
      <c r="S2746" s="6">
        <f t="shared" si="306"/>
        <v>19.161676646706585</v>
      </c>
      <c r="T2746" s="10">
        <f t="shared" si="307"/>
        <v>37.954545454545453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1">
        <f t="shared" si="304"/>
        <v>41104.779722222222</v>
      </c>
      <c r="L2747" s="11">
        <f t="shared" si="305"/>
        <v>41044.779722222222</v>
      </c>
      <c r="M2747" t="b">
        <v>0</v>
      </c>
      <c r="N2747">
        <v>49</v>
      </c>
      <c r="O2747" t="b">
        <v>0</v>
      </c>
      <c r="P2747" s="8" t="s">
        <v>8302</v>
      </c>
      <c r="Q2747" s="13" t="str">
        <f t="shared" si="303"/>
        <v>publishing</v>
      </c>
      <c r="R2747" s="13" t="str">
        <f t="shared" si="310"/>
        <v>children's books</v>
      </c>
      <c r="S2747" s="6">
        <f t="shared" si="306"/>
        <v>4.5688178183894914</v>
      </c>
      <c r="T2747" s="10">
        <f t="shared" si="307"/>
        <v>35.734693877551024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1">
        <f t="shared" si="304"/>
        <v>41880.57304398148</v>
      </c>
      <c r="L2748" s="11">
        <f t="shared" si="305"/>
        <v>41850.57304398148</v>
      </c>
      <c r="M2748" t="b">
        <v>0</v>
      </c>
      <c r="N2748">
        <v>19</v>
      </c>
      <c r="O2748" t="b">
        <v>0</v>
      </c>
      <c r="P2748" s="8" t="s">
        <v>8302</v>
      </c>
      <c r="Q2748" s="13" t="str">
        <f t="shared" si="303"/>
        <v>publishing</v>
      </c>
      <c r="R2748" s="13" t="str">
        <f t="shared" si="310"/>
        <v>children's books</v>
      </c>
      <c r="S2748" s="6">
        <f t="shared" si="306"/>
        <v>3.7453183520599249</v>
      </c>
      <c r="T2748" s="10">
        <f t="shared" si="307"/>
        <v>42.157894736842103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1">
        <f t="shared" si="304"/>
        <v>41075.923611111109</v>
      </c>
      <c r="L2749" s="11">
        <f t="shared" si="305"/>
        <v>41044.439780092587</v>
      </c>
      <c r="M2749" t="b">
        <v>0</v>
      </c>
      <c r="N2749">
        <v>4</v>
      </c>
      <c r="O2749" t="b">
        <v>0</v>
      </c>
      <c r="P2749" s="8" t="s">
        <v>8302</v>
      </c>
      <c r="Q2749" s="13" t="str">
        <f t="shared" si="303"/>
        <v>publishing</v>
      </c>
      <c r="R2749" s="13" t="str">
        <f t="shared" si="310"/>
        <v>children's books</v>
      </c>
      <c r="S2749" s="6">
        <f t="shared" si="306"/>
        <v>3.5714285714285716</v>
      </c>
      <c r="T2749" s="10">
        <f t="shared" si="307"/>
        <v>35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1">
        <f t="shared" si="304"/>
        <v>42615.502337962964</v>
      </c>
      <c r="L2750" s="11">
        <f t="shared" si="305"/>
        <v>42585.502337962964</v>
      </c>
      <c r="M2750" t="b">
        <v>0</v>
      </c>
      <c r="N2750">
        <v>4</v>
      </c>
      <c r="O2750" t="b">
        <v>0</v>
      </c>
      <c r="P2750" s="8" t="s">
        <v>8302</v>
      </c>
      <c r="Q2750" s="13" t="str">
        <f t="shared" si="303"/>
        <v>publishing</v>
      </c>
      <c r="R2750" s="13" t="str">
        <f t="shared" si="310"/>
        <v>children's books</v>
      </c>
      <c r="S2750" s="6">
        <f t="shared" si="306"/>
        <v>94.339622641509436</v>
      </c>
      <c r="T2750" s="10">
        <f t="shared" si="307"/>
        <v>13.25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1">
        <f t="shared" si="304"/>
        <v>42098.549039351848</v>
      </c>
      <c r="L2751" s="11">
        <f t="shared" si="305"/>
        <v>42068.59070601852</v>
      </c>
      <c r="M2751" t="b">
        <v>0</v>
      </c>
      <c r="N2751">
        <v>2</v>
      </c>
      <c r="O2751" t="b">
        <v>0</v>
      </c>
      <c r="P2751" s="8" t="s">
        <v>8302</v>
      </c>
      <c r="Q2751" s="13" t="str">
        <f t="shared" si="303"/>
        <v>publishing</v>
      </c>
      <c r="R2751" s="13" t="str">
        <f t="shared" si="310"/>
        <v>children's books</v>
      </c>
      <c r="S2751" s="6">
        <f t="shared" si="306"/>
        <v>90.909090909090907</v>
      </c>
      <c r="T2751" s="10">
        <f t="shared" si="307"/>
        <v>55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1">
        <f t="shared" si="304"/>
        <v>41090.625</v>
      </c>
      <c r="L2752" s="11">
        <f t="shared" si="305"/>
        <v>41078.691493055558</v>
      </c>
      <c r="M2752" t="b">
        <v>0</v>
      </c>
      <c r="N2752">
        <v>0</v>
      </c>
      <c r="O2752" t="b">
        <v>0</v>
      </c>
      <c r="P2752" s="8" t="s">
        <v>8302</v>
      </c>
      <c r="Q2752" s="13" t="str">
        <f t="shared" si="303"/>
        <v>publishing</v>
      </c>
      <c r="R2752" s="13" t="str">
        <f t="shared" si="310"/>
        <v>children's books</v>
      </c>
      <c r="S2752" s="6" t="str">
        <f t="shared" si="306"/>
        <v>N/A</v>
      </c>
      <c r="T2752" s="10" t="str">
        <f t="shared" si="307"/>
        <v>N/A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1">
        <f t="shared" si="304"/>
        <v>41807.678726851846</v>
      </c>
      <c r="L2753" s="11">
        <f t="shared" si="305"/>
        <v>41747.678726851846</v>
      </c>
      <c r="M2753" t="b">
        <v>0</v>
      </c>
      <c r="N2753">
        <v>0</v>
      </c>
      <c r="O2753" t="b">
        <v>0</v>
      </c>
      <c r="P2753" s="8" t="s">
        <v>8302</v>
      </c>
      <c r="Q2753" s="13" t="str">
        <f t="shared" si="303"/>
        <v>publishing</v>
      </c>
      <c r="R2753" s="13" t="str">
        <f t="shared" si="310"/>
        <v>children's books</v>
      </c>
      <c r="S2753" s="6" t="str">
        <f t="shared" si="306"/>
        <v>N/A</v>
      </c>
      <c r="T2753" s="10" t="str">
        <f t="shared" si="307"/>
        <v>N/A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1">
        <f t="shared" si="304"/>
        <v>40895.556759259256</v>
      </c>
      <c r="L2754" s="11">
        <f t="shared" si="305"/>
        <v>40855.556759259256</v>
      </c>
      <c r="M2754" t="b">
        <v>0</v>
      </c>
      <c r="N2754">
        <v>14</v>
      </c>
      <c r="O2754" t="b">
        <v>0</v>
      </c>
      <c r="P2754" s="8" t="s">
        <v>8302</v>
      </c>
      <c r="Q2754" s="13" t="str">
        <f t="shared" si="303"/>
        <v>publishing</v>
      </c>
      <c r="R2754" s="13" t="str">
        <f t="shared" si="310"/>
        <v>children's books</v>
      </c>
      <c r="S2754" s="6">
        <f t="shared" si="306"/>
        <v>8.7272727272727266</v>
      </c>
      <c r="T2754" s="10">
        <f t="shared" si="307"/>
        <v>39.285714285714285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1">
        <f t="shared" si="304"/>
        <v>41147.692395833328</v>
      </c>
      <c r="L2755" s="11">
        <f t="shared" si="305"/>
        <v>41117.692395833328</v>
      </c>
      <c r="M2755" t="b">
        <v>0</v>
      </c>
      <c r="N2755">
        <v>8</v>
      </c>
      <c r="O2755" t="b">
        <v>0</v>
      </c>
      <c r="P2755" s="8" t="s">
        <v>8302</v>
      </c>
      <c r="Q2755" s="13" t="str">
        <f t="shared" ref="Q2755:Q2818" si="311">LEFT(P2755, SEARCH("/", P2755)-1)</f>
        <v>publishing</v>
      </c>
      <c r="R2755" s="13" t="str">
        <f t="shared" si="310"/>
        <v>children's books</v>
      </c>
      <c r="S2755" s="6">
        <f t="shared" si="306"/>
        <v>5.2631578947368425</v>
      </c>
      <c r="T2755" s="10">
        <f t="shared" si="307"/>
        <v>47.5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1">
        <f t="shared" si="304"/>
        <v>41893.427673611106</v>
      </c>
      <c r="L2756" s="11">
        <f t="shared" si="305"/>
        <v>41863.427673611106</v>
      </c>
      <c r="M2756" t="b">
        <v>0</v>
      </c>
      <c r="N2756">
        <v>0</v>
      </c>
      <c r="O2756" t="b">
        <v>0</v>
      </c>
      <c r="P2756" s="8" t="s">
        <v>8302</v>
      </c>
      <c r="Q2756" s="13" t="str">
        <f t="shared" si="311"/>
        <v>publishing</v>
      </c>
      <c r="R2756" s="13" t="str">
        <f t="shared" si="310"/>
        <v>children's books</v>
      </c>
      <c r="S2756" s="6" t="str">
        <f t="shared" si="306"/>
        <v>N/A</v>
      </c>
      <c r="T2756" s="10" t="str">
        <f t="shared" si="307"/>
        <v>N/A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1">
        <f t="shared" si="304"/>
        <v>42102.582488425927</v>
      </c>
      <c r="L2757" s="11">
        <f t="shared" si="305"/>
        <v>42072.582488425927</v>
      </c>
      <c r="M2757" t="b">
        <v>0</v>
      </c>
      <c r="N2757">
        <v>15</v>
      </c>
      <c r="O2757" t="b">
        <v>0</v>
      </c>
      <c r="P2757" s="8" t="s">
        <v>8302</v>
      </c>
      <c r="Q2757" s="13" t="str">
        <f t="shared" si="311"/>
        <v>publishing</v>
      </c>
      <c r="R2757" s="13" t="str">
        <f t="shared" si="310"/>
        <v>children's books</v>
      </c>
      <c r="S2757" s="6">
        <f t="shared" si="306"/>
        <v>1.9230769230769231</v>
      </c>
      <c r="T2757" s="10">
        <f t="shared" si="307"/>
        <v>17.333333333333332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1">
        <f t="shared" si="304"/>
        <v>41650.692141203697</v>
      </c>
      <c r="L2758" s="11">
        <f t="shared" si="305"/>
        <v>41620.692141203697</v>
      </c>
      <c r="M2758" t="b">
        <v>0</v>
      </c>
      <c r="N2758">
        <v>33</v>
      </c>
      <c r="O2758" t="b">
        <v>0</v>
      </c>
      <c r="P2758" s="8" t="s">
        <v>8302</v>
      </c>
      <c r="Q2758" s="13" t="str">
        <f t="shared" si="311"/>
        <v>publishing</v>
      </c>
      <c r="R2758" s="13" t="str">
        <f t="shared" si="310"/>
        <v>children's books</v>
      </c>
      <c r="S2758" s="6">
        <f t="shared" si="306"/>
        <v>9.5419847328244281</v>
      </c>
      <c r="T2758" s="10">
        <f t="shared" si="307"/>
        <v>31.757575757575758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1">
        <f t="shared" si="304"/>
        <v>42588.448287037034</v>
      </c>
      <c r="L2759" s="11">
        <f t="shared" si="305"/>
        <v>42573.448287037034</v>
      </c>
      <c r="M2759" t="b">
        <v>0</v>
      </c>
      <c r="N2759">
        <v>2</v>
      </c>
      <c r="O2759" t="b">
        <v>0</v>
      </c>
      <c r="P2759" s="8" t="s">
        <v>8302</v>
      </c>
      <c r="Q2759" s="13" t="str">
        <f t="shared" si="311"/>
        <v>publishing</v>
      </c>
      <c r="R2759" s="13" t="str">
        <f t="shared" si="310"/>
        <v>children's books</v>
      </c>
      <c r="S2759" s="6">
        <f t="shared" si="306"/>
        <v>150</v>
      </c>
      <c r="T2759" s="10">
        <f t="shared" si="307"/>
        <v>5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1">
        <f t="shared" si="304"/>
        <v>42653.23359953703</v>
      </c>
      <c r="L2760" s="11">
        <f t="shared" si="305"/>
        <v>42639.23359953703</v>
      </c>
      <c r="M2760" t="b">
        <v>0</v>
      </c>
      <c r="N2760">
        <v>6</v>
      </c>
      <c r="O2760" t="b">
        <v>0</v>
      </c>
      <c r="P2760" s="8" t="s">
        <v>8302</v>
      </c>
      <c r="Q2760" s="13" t="str">
        <f t="shared" si="311"/>
        <v>publishing</v>
      </c>
      <c r="R2760" s="13" t="str">
        <f t="shared" si="310"/>
        <v>children's books</v>
      </c>
      <c r="S2760" s="6">
        <f t="shared" si="306"/>
        <v>8.5470085470085468</v>
      </c>
      <c r="T2760" s="10">
        <f t="shared" si="307"/>
        <v>39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1">
        <f t="shared" si="304"/>
        <v>42567.158171296294</v>
      </c>
      <c r="L2761" s="11">
        <f t="shared" si="305"/>
        <v>42524.158171296294</v>
      </c>
      <c r="M2761" t="b">
        <v>0</v>
      </c>
      <c r="N2761">
        <v>2</v>
      </c>
      <c r="O2761" t="b">
        <v>0</v>
      </c>
      <c r="P2761" s="8" t="s">
        <v>8302</v>
      </c>
      <c r="Q2761" s="13" t="str">
        <f t="shared" si="311"/>
        <v>publishing</v>
      </c>
      <c r="R2761" s="13" t="str">
        <f t="shared" si="310"/>
        <v>children's books</v>
      </c>
      <c r="S2761" s="6">
        <f t="shared" si="306"/>
        <v>9.5238095238095237</v>
      </c>
      <c r="T2761" s="10">
        <f t="shared" si="307"/>
        <v>52.5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1">
        <f t="shared" ref="K2762:K2825" si="312">(I2762/86400)+25569+(-5/24)</f>
        <v>41445.252986111111</v>
      </c>
      <c r="L2762" s="11">
        <f t="shared" ref="L2762:L2825" si="313">(J2762/86400)+25569+(-5/24)</f>
        <v>41415.252986111111</v>
      </c>
      <c r="M2762" t="b">
        <v>0</v>
      </c>
      <c r="N2762">
        <v>0</v>
      </c>
      <c r="O2762" t="b">
        <v>0</v>
      </c>
      <c r="P2762" s="8" t="s">
        <v>8302</v>
      </c>
      <c r="Q2762" s="13" t="str">
        <f t="shared" si="311"/>
        <v>publishing</v>
      </c>
      <c r="R2762" s="13" t="str">
        <f t="shared" si="310"/>
        <v>children's books</v>
      </c>
      <c r="S2762" s="6" t="str">
        <f t="shared" ref="S2762:S2825" si="314">IFERROR(D2762/E2762,"N/A")</f>
        <v>N/A</v>
      </c>
      <c r="T2762" s="10" t="str">
        <f t="shared" ref="T2762:T2825" si="315">IFERROR(E2762/N2762,"N/A")</f>
        <v>N/A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1">
        <f t="shared" si="312"/>
        <v>41276.85524305555</v>
      </c>
      <c r="L2763" s="11">
        <f t="shared" si="313"/>
        <v>41246.85524305555</v>
      </c>
      <c r="M2763" t="b">
        <v>0</v>
      </c>
      <c r="N2763">
        <v>4</v>
      </c>
      <c r="O2763" t="b">
        <v>0</v>
      </c>
      <c r="P2763" s="8" t="s">
        <v>8302</v>
      </c>
      <c r="Q2763" s="13" t="str">
        <f t="shared" si="311"/>
        <v>publishing</v>
      </c>
      <c r="R2763" s="13" t="str">
        <f t="shared" si="310"/>
        <v>children's books</v>
      </c>
      <c r="S2763" s="6">
        <f t="shared" si="314"/>
        <v>138.88888888888889</v>
      </c>
      <c r="T2763" s="10">
        <f t="shared" si="315"/>
        <v>9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1">
        <f t="shared" si="312"/>
        <v>40986.786979166667</v>
      </c>
      <c r="L2764" s="11">
        <f t="shared" si="313"/>
        <v>40926.828645833331</v>
      </c>
      <c r="M2764" t="b">
        <v>0</v>
      </c>
      <c r="N2764">
        <v>1</v>
      </c>
      <c r="O2764" t="b">
        <v>0</v>
      </c>
      <c r="P2764" s="8" t="s">
        <v>8302</v>
      </c>
      <c r="Q2764" s="13" t="str">
        <f t="shared" si="311"/>
        <v>publishing</v>
      </c>
      <c r="R2764" s="13" t="str">
        <f t="shared" si="310"/>
        <v>children's books</v>
      </c>
      <c r="S2764" s="6">
        <f t="shared" si="314"/>
        <v>130</v>
      </c>
      <c r="T2764" s="10">
        <f t="shared" si="315"/>
        <v>25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1">
        <f t="shared" si="312"/>
        <v>41418.371342592589</v>
      </c>
      <c r="L2765" s="11">
        <f t="shared" si="313"/>
        <v>41373.371342592589</v>
      </c>
      <c r="M2765" t="b">
        <v>0</v>
      </c>
      <c r="N2765">
        <v>3</v>
      </c>
      <c r="O2765" t="b">
        <v>0</v>
      </c>
      <c r="P2765" s="8" t="s">
        <v>8302</v>
      </c>
      <c r="Q2765" s="13" t="str">
        <f t="shared" si="311"/>
        <v>publishing</v>
      </c>
      <c r="R2765" s="13" t="str">
        <f t="shared" si="310"/>
        <v>children's books</v>
      </c>
      <c r="S2765" s="6">
        <f t="shared" si="314"/>
        <v>437.77777777777777</v>
      </c>
      <c r="T2765" s="10">
        <f t="shared" si="315"/>
        <v>30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1">
        <f t="shared" si="312"/>
        <v>41059.583333333328</v>
      </c>
      <c r="L2766" s="11">
        <f t="shared" si="313"/>
        <v>41030.083692129629</v>
      </c>
      <c r="M2766" t="b">
        <v>0</v>
      </c>
      <c r="N2766">
        <v>4</v>
      </c>
      <c r="O2766" t="b">
        <v>0</v>
      </c>
      <c r="P2766" s="8" t="s">
        <v>8302</v>
      </c>
      <c r="Q2766" s="13" t="str">
        <f t="shared" si="311"/>
        <v>publishing</v>
      </c>
      <c r="R2766" s="13" t="str">
        <f t="shared" si="310"/>
        <v>children's books</v>
      </c>
      <c r="S2766" s="6">
        <f t="shared" si="314"/>
        <v>88.888888888888886</v>
      </c>
      <c r="T2766" s="10">
        <f t="shared" si="315"/>
        <v>11.25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1">
        <f t="shared" si="312"/>
        <v>41210.370694444442</v>
      </c>
      <c r="L2767" s="11">
        <f t="shared" si="313"/>
        <v>41194.370694444442</v>
      </c>
      <c r="M2767" t="b">
        <v>0</v>
      </c>
      <c r="N2767">
        <v>0</v>
      </c>
      <c r="O2767" t="b">
        <v>0</v>
      </c>
      <c r="P2767" s="8" t="s">
        <v>8302</v>
      </c>
      <c r="Q2767" s="13" t="str">
        <f t="shared" si="311"/>
        <v>publishing</v>
      </c>
      <c r="R2767" s="13" t="str">
        <f t="shared" si="310"/>
        <v>children's books</v>
      </c>
      <c r="S2767" s="6" t="str">
        <f t="shared" si="314"/>
        <v>N/A</v>
      </c>
      <c r="T2767" s="10" t="str">
        <f t="shared" si="315"/>
        <v>N/A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1">
        <f t="shared" si="312"/>
        <v>40766.459699074076</v>
      </c>
      <c r="L2768" s="11">
        <f t="shared" si="313"/>
        <v>40736.459699074076</v>
      </c>
      <c r="M2768" t="b">
        <v>0</v>
      </c>
      <c r="N2768">
        <v>4</v>
      </c>
      <c r="O2768" t="b">
        <v>0</v>
      </c>
      <c r="P2768" s="8" t="s">
        <v>8302</v>
      </c>
      <c r="Q2768" s="13" t="str">
        <f t="shared" si="311"/>
        <v>publishing</v>
      </c>
      <c r="R2768" s="13" t="str">
        <f t="shared" si="310"/>
        <v>children's books</v>
      </c>
      <c r="S2768" s="6">
        <f t="shared" si="314"/>
        <v>50</v>
      </c>
      <c r="T2768" s="10">
        <f t="shared" si="315"/>
        <v>25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1">
        <f t="shared" si="312"/>
        <v>42232.750578703701</v>
      </c>
      <c r="L2769" s="11">
        <f t="shared" si="313"/>
        <v>42172.750578703701</v>
      </c>
      <c r="M2769" t="b">
        <v>0</v>
      </c>
      <c r="N2769">
        <v>3</v>
      </c>
      <c r="O2769" t="b">
        <v>0</v>
      </c>
      <c r="P2769" s="8" t="s">
        <v>8302</v>
      </c>
      <c r="Q2769" s="13" t="str">
        <f t="shared" si="311"/>
        <v>publishing</v>
      </c>
      <c r="R2769" s="13" t="str">
        <f t="shared" si="310"/>
        <v>children's books</v>
      </c>
      <c r="S2769" s="6">
        <f t="shared" si="314"/>
        <v>117.64705882352941</v>
      </c>
      <c r="T2769" s="10">
        <f t="shared" si="315"/>
        <v>11.333333333333334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1">
        <f t="shared" si="312"/>
        <v>40997.364849537036</v>
      </c>
      <c r="L2770" s="11">
        <f t="shared" si="313"/>
        <v>40967.4065162037</v>
      </c>
      <c r="M2770" t="b">
        <v>0</v>
      </c>
      <c r="N2770">
        <v>34</v>
      </c>
      <c r="O2770" t="b">
        <v>0</v>
      </c>
      <c r="P2770" s="8" t="s">
        <v>8302</v>
      </c>
      <c r="Q2770" s="13" t="str">
        <f t="shared" si="311"/>
        <v>publishing</v>
      </c>
      <c r="R2770" s="13" t="str">
        <f t="shared" si="310"/>
        <v>children's books</v>
      </c>
      <c r="S2770" s="6">
        <f t="shared" si="314"/>
        <v>6.9860279441117763</v>
      </c>
      <c r="T2770" s="10">
        <f t="shared" si="315"/>
        <v>29.470588235294116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1">
        <f t="shared" si="312"/>
        <v>41795.617939814816</v>
      </c>
      <c r="L2771" s="11">
        <f t="shared" si="313"/>
        <v>41745.617939814816</v>
      </c>
      <c r="M2771" t="b">
        <v>0</v>
      </c>
      <c r="N2771">
        <v>2</v>
      </c>
      <c r="O2771" t="b">
        <v>0</v>
      </c>
      <c r="P2771" s="8" t="s">
        <v>8302</v>
      </c>
      <c r="Q2771" s="13" t="str">
        <f t="shared" si="311"/>
        <v>publishing</v>
      </c>
      <c r="R2771" s="13" t="str">
        <f t="shared" si="310"/>
        <v>children's books</v>
      </c>
      <c r="S2771" s="6">
        <f t="shared" si="314"/>
        <v>400</v>
      </c>
      <c r="T2771" s="10">
        <f t="shared" si="315"/>
        <v>1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1">
        <f t="shared" si="312"/>
        <v>41716.455208333333</v>
      </c>
      <c r="L2772" s="11">
        <f t="shared" si="313"/>
        <v>41686.496874999997</v>
      </c>
      <c r="M2772" t="b">
        <v>0</v>
      </c>
      <c r="N2772">
        <v>33</v>
      </c>
      <c r="O2772" t="b">
        <v>0</v>
      </c>
      <c r="P2772" s="8" t="s">
        <v>8302</v>
      </c>
      <c r="Q2772" s="13" t="str">
        <f t="shared" si="311"/>
        <v>publishing</v>
      </c>
      <c r="R2772" s="13" t="str">
        <f t="shared" si="310"/>
        <v>children's books</v>
      </c>
      <c r="S2772" s="6">
        <f t="shared" si="314"/>
        <v>9.6049945971905384</v>
      </c>
      <c r="T2772" s="10">
        <f t="shared" si="315"/>
        <v>63.098484848484851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1">
        <f t="shared" si="312"/>
        <v>41306.5</v>
      </c>
      <c r="L2773" s="11">
        <f t="shared" si="313"/>
        <v>41257.323379629626</v>
      </c>
      <c r="M2773" t="b">
        <v>0</v>
      </c>
      <c r="N2773">
        <v>0</v>
      </c>
      <c r="O2773" t="b">
        <v>0</v>
      </c>
      <c r="P2773" s="8" t="s">
        <v>8302</v>
      </c>
      <c r="Q2773" s="13" t="str">
        <f t="shared" si="311"/>
        <v>publishing</v>
      </c>
      <c r="R2773" s="13" t="str">
        <f t="shared" si="310"/>
        <v>children's books</v>
      </c>
      <c r="S2773" s="6" t="str">
        <f t="shared" si="314"/>
        <v>N/A</v>
      </c>
      <c r="T2773" s="10" t="str">
        <f t="shared" si="315"/>
        <v>N/A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1">
        <f t="shared" si="312"/>
        <v>41552.660810185182</v>
      </c>
      <c r="L2774" s="11">
        <f t="shared" si="313"/>
        <v>41537.660810185182</v>
      </c>
      <c r="M2774" t="b">
        <v>0</v>
      </c>
      <c r="N2774">
        <v>0</v>
      </c>
      <c r="O2774" t="b">
        <v>0</v>
      </c>
      <c r="P2774" s="8" t="s">
        <v>8302</v>
      </c>
      <c r="Q2774" s="13" t="str">
        <f t="shared" si="311"/>
        <v>publishing</v>
      </c>
      <c r="R2774" s="13" t="str">
        <f t="shared" si="310"/>
        <v>children's books</v>
      </c>
      <c r="S2774" s="6" t="str">
        <f t="shared" si="314"/>
        <v>N/A</v>
      </c>
      <c r="T2774" s="10" t="str">
        <f t="shared" si="315"/>
        <v>N/A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1">
        <f t="shared" si="312"/>
        <v>42484.656493055554</v>
      </c>
      <c r="L2775" s="11">
        <f t="shared" si="313"/>
        <v>42474.656493055554</v>
      </c>
      <c r="M2775" t="b">
        <v>0</v>
      </c>
      <c r="N2775">
        <v>1</v>
      </c>
      <c r="O2775" t="b">
        <v>0</v>
      </c>
      <c r="P2775" s="8" t="s">
        <v>8302</v>
      </c>
      <c r="Q2775" s="13" t="str">
        <f t="shared" si="311"/>
        <v>publishing</v>
      </c>
      <c r="R2775" s="13" t="str">
        <f t="shared" si="310"/>
        <v>children's books</v>
      </c>
      <c r="S2775" s="6">
        <f t="shared" si="314"/>
        <v>530</v>
      </c>
      <c r="T2775" s="10">
        <f t="shared" si="315"/>
        <v>1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1">
        <f t="shared" si="312"/>
        <v>41340.918148148143</v>
      </c>
      <c r="L2776" s="11">
        <f t="shared" si="313"/>
        <v>41310.918148148143</v>
      </c>
      <c r="M2776" t="b">
        <v>0</v>
      </c>
      <c r="N2776">
        <v>13</v>
      </c>
      <c r="O2776" t="b">
        <v>0</v>
      </c>
      <c r="P2776" s="8" t="s">
        <v>8302</v>
      </c>
      <c r="Q2776" s="13" t="str">
        <f t="shared" si="311"/>
        <v>publishing</v>
      </c>
      <c r="R2776" s="13" t="str">
        <f t="shared" si="310"/>
        <v>children's books</v>
      </c>
      <c r="S2776" s="6">
        <f t="shared" si="314"/>
        <v>7.0175438596491224</v>
      </c>
      <c r="T2776" s="10">
        <f t="shared" si="315"/>
        <v>43.846153846153847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1">
        <f t="shared" si="312"/>
        <v>40892.805023148147</v>
      </c>
      <c r="L2777" s="11">
        <f t="shared" si="313"/>
        <v>40862.805023148147</v>
      </c>
      <c r="M2777" t="b">
        <v>0</v>
      </c>
      <c r="N2777">
        <v>2</v>
      </c>
      <c r="O2777" t="b">
        <v>0</v>
      </c>
      <c r="P2777" s="8" t="s">
        <v>8302</v>
      </c>
      <c r="Q2777" s="13" t="str">
        <f t="shared" si="311"/>
        <v>publishing</v>
      </c>
      <c r="R2777" s="13" t="str">
        <f t="shared" si="310"/>
        <v>children's books</v>
      </c>
      <c r="S2777" s="6">
        <f t="shared" si="314"/>
        <v>33.333333333333336</v>
      </c>
      <c r="T2777" s="10">
        <f t="shared" si="315"/>
        <v>75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1">
        <f t="shared" si="312"/>
        <v>42167.088842592588</v>
      </c>
      <c r="L2778" s="11">
        <f t="shared" si="313"/>
        <v>42136.088842592588</v>
      </c>
      <c r="M2778" t="b">
        <v>0</v>
      </c>
      <c r="N2778">
        <v>36</v>
      </c>
      <c r="O2778" t="b">
        <v>0</v>
      </c>
      <c r="P2778" s="8" t="s">
        <v>8302</v>
      </c>
      <c r="Q2778" s="13" t="str">
        <f t="shared" si="311"/>
        <v>publishing</v>
      </c>
      <c r="R2778" s="13" t="str">
        <f t="shared" si="310"/>
        <v>children's books</v>
      </c>
      <c r="S2778" s="6">
        <f t="shared" si="314"/>
        <v>12.688821752265861</v>
      </c>
      <c r="T2778" s="10">
        <f t="shared" si="315"/>
        <v>45.972222222222221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1">
        <f t="shared" si="312"/>
        <v>42202.460694444446</v>
      </c>
      <c r="L2779" s="11">
        <f t="shared" si="313"/>
        <v>42172.460694444446</v>
      </c>
      <c r="M2779" t="b">
        <v>0</v>
      </c>
      <c r="N2779">
        <v>1</v>
      </c>
      <c r="O2779" t="b">
        <v>0</v>
      </c>
      <c r="P2779" s="8" t="s">
        <v>8302</v>
      </c>
      <c r="Q2779" s="13" t="str">
        <f t="shared" si="311"/>
        <v>publishing</v>
      </c>
      <c r="R2779" s="13" t="str">
        <f t="shared" si="310"/>
        <v>children's books</v>
      </c>
      <c r="S2779" s="6">
        <f t="shared" si="314"/>
        <v>300</v>
      </c>
      <c r="T2779" s="10">
        <f t="shared" si="315"/>
        <v>10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1">
        <f t="shared" si="312"/>
        <v>41876.769745370366</v>
      </c>
      <c r="L2780" s="11">
        <f t="shared" si="313"/>
        <v>41846.769745370366</v>
      </c>
      <c r="M2780" t="b">
        <v>0</v>
      </c>
      <c r="N2780">
        <v>15</v>
      </c>
      <c r="O2780" t="b">
        <v>0</v>
      </c>
      <c r="P2780" s="8" t="s">
        <v>8302</v>
      </c>
      <c r="Q2780" s="13" t="str">
        <f t="shared" si="311"/>
        <v>publishing</v>
      </c>
      <c r="R2780" s="13" t="str">
        <f t="shared" si="310"/>
        <v>children's books</v>
      </c>
      <c r="S2780" s="6">
        <f t="shared" si="314"/>
        <v>3.9145907473309607</v>
      </c>
      <c r="T2780" s="10">
        <f t="shared" si="315"/>
        <v>93.666666666666671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1">
        <f t="shared" si="312"/>
        <v>42330.419224537036</v>
      </c>
      <c r="L2781" s="11">
        <f t="shared" si="313"/>
        <v>42300.377557870372</v>
      </c>
      <c r="M2781" t="b">
        <v>0</v>
      </c>
      <c r="N2781">
        <v>1</v>
      </c>
      <c r="O2781" t="b">
        <v>0</v>
      </c>
      <c r="P2781" s="8" t="s">
        <v>8302</v>
      </c>
      <c r="Q2781" s="13" t="str">
        <f t="shared" si="311"/>
        <v>publishing</v>
      </c>
      <c r="R2781" s="13" t="str">
        <f t="shared" si="310"/>
        <v>children's books</v>
      </c>
      <c r="S2781" s="6">
        <f t="shared" si="314"/>
        <v>47.169811320754718</v>
      </c>
      <c r="T2781" s="10">
        <f t="shared" si="315"/>
        <v>53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1">
        <f t="shared" si="312"/>
        <v>42804.239444444444</v>
      </c>
      <c r="L2782" s="11">
        <f t="shared" si="313"/>
        <v>42774.239444444444</v>
      </c>
      <c r="M2782" t="b">
        <v>0</v>
      </c>
      <c r="N2782">
        <v>0</v>
      </c>
      <c r="O2782" t="b">
        <v>0</v>
      </c>
      <c r="P2782" s="8" t="s">
        <v>8302</v>
      </c>
      <c r="Q2782" s="13" t="str">
        <f t="shared" si="311"/>
        <v>publishing</v>
      </c>
      <c r="R2782" s="13" t="str">
        <f t="shared" si="310"/>
        <v>children's books</v>
      </c>
      <c r="S2782" s="6" t="str">
        <f t="shared" si="314"/>
        <v>N/A</v>
      </c>
      <c r="T2782" s="10" t="str">
        <f t="shared" si="315"/>
        <v>N/A</v>
      </c>
    </row>
    <row r="2783" spans="1:20" ht="43.2" x14ac:dyDescent="0.3">
      <c r="A2783">
        <v>2783</v>
      </c>
      <c r="B2783" s="3" t="s">
        <v>2783</v>
      </c>
      <c r="C2783" s="3" t="s">
        <v>6893</v>
      </c>
      <c r="D2783">
        <v>1000</v>
      </c>
      <c r="E2783">
        <v>1145</v>
      </c>
      <c r="F2783" t="s">
        <v>8219</v>
      </c>
      <c r="G2783" t="s">
        <v>8225</v>
      </c>
      <c r="H2783" t="s">
        <v>8247</v>
      </c>
      <c r="I2783">
        <v>1429793446</v>
      </c>
      <c r="J2783">
        <v>1428583846</v>
      </c>
      <c r="K2783" s="11">
        <f t="shared" si="312"/>
        <v>42117.326921296299</v>
      </c>
      <c r="L2783" s="11">
        <f t="shared" si="313"/>
        <v>42103.326921296299</v>
      </c>
      <c r="M2783" t="b">
        <v>0</v>
      </c>
      <c r="N2783">
        <v>61</v>
      </c>
      <c r="O2783" t="b">
        <v>1</v>
      </c>
      <c r="P2783" s="8" t="s">
        <v>8269</v>
      </c>
      <c r="Q2783" s="13" t="str">
        <f t="shared" si="311"/>
        <v>theater</v>
      </c>
      <c r="R2783" s="13" t="str">
        <f t="shared" ref="R2783:R2814" si="316">RIGHT(P2783,5)</f>
        <v>plays</v>
      </c>
      <c r="S2783" s="6">
        <f t="shared" si="314"/>
        <v>0.8733624454148472</v>
      </c>
      <c r="T2783" s="10">
        <f t="shared" si="315"/>
        <v>18.770491803278688</v>
      </c>
    </row>
    <row r="2784" spans="1:20" ht="43.2" x14ac:dyDescent="0.3">
      <c r="A2784">
        <v>2784</v>
      </c>
      <c r="B2784" s="3" t="s">
        <v>2784</v>
      </c>
      <c r="C2784" s="3" t="s">
        <v>6894</v>
      </c>
      <c r="D2784">
        <v>6000</v>
      </c>
      <c r="E2784">
        <v>7140</v>
      </c>
      <c r="F2784" t="s">
        <v>8219</v>
      </c>
      <c r="G2784" t="s">
        <v>8224</v>
      </c>
      <c r="H2784" t="s">
        <v>8246</v>
      </c>
      <c r="I2784">
        <v>1414608843</v>
      </c>
      <c r="J2784">
        <v>1412794443</v>
      </c>
      <c r="K2784" s="11">
        <f t="shared" si="312"/>
        <v>41941.579201388886</v>
      </c>
      <c r="L2784" s="11">
        <f t="shared" si="313"/>
        <v>41920.579201388886</v>
      </c>
      <c r="M2784" t="b">
        <v>0</v>
      </c>
      <c r="N2784">
        <v>108</v>
      </c>
      <c r="O2784" t="b">
        <v>1</v>
      </c>
      <c r="P2784" s="8" t="s">
        <v>8269</v>
      </c>
      <c r="Q2784" s="13" t="str">
        <f t="shared" si="311"/>
        <v>theater</v>
      </c>
      <c r="R2784" s="13" t="str">
        <f t="shared" si="316"/>
        <v>plays</v>
      </c>
      <c r="S2784" s="6">
        <f t="shared" si="314"/>
        <v>0.84033613445378152</v>
      </c>
      <c r="T2784" s="10">
        <f t="shared" si="315"/>
        <v>66.111111111111114</v>
      </c>
    </row>
    <row r="2785" spans="1:20" ht="43.2" x14ac:dyDescent="0.3">
      <c r="A2785">
        <v>2785</v>
      </c>
      <c r="B2785" s="3" t="s">
        <v>2785</v>
      </c>
      <c r="C2785" s="3" t="s">
        <v>6895</v>
      </c>
      <c r="D2785">
        <v>5000</v>
      </c>
      <c r="E2785">
        <v>5234</v>
      </c>
      <c r="F2785" t="s">
        <v>8219</v>
      </c>
      <c r="G2785" t="s">
        <v>8224</v>
      </c>
      <c r="H2785" t="s">
        <v>8246</v>
      </c>
      <c r="I2785">
        <v>1470430800</v>
      </c>
      <c r="J2785">
        <v>1467865967</v>
      </c>
      <c r="K2785" s="11">
        <f t="shared" si="312"/>
        <v>42587.666666666664</v>
      </c>
      <c r="L2785" s="11">
        <f t="shared" si="313"/>
        <v>42557.981099537035</v>
      </c>
      <c r="M2785" t="b">
        <v>0</v>
      </c>
      <c r="N2785">
        <v>142</v>
      </c>
      <c r="O2785" t="b">
        <v>1</v>
      </c>
      <c r="P2785" s="8" t="s">
        <v>8269</v>
      </c>
      <c r="Q2785" s="13" t="str">
        <f t="shared" si="311"/>
        <v>theater</v>
      </c>
      <c r="R2785" s="13" t="str">
        <f t="shared" si="316"/>
        <v>plays</v>
      </c>
      <c r="S2785" s="6">
        <f t="shared" si="314"/>
        <v>0.95529231944975157</v>
      </c>
      <c r="T2785" s="10">
        <f t="shared" si="315"/>
        <v>36.859154929577464</v>
      </c>
    </row>
    <row r="2786" spans="1:20" ht="28.8" x14ac:dyDescent="0.3">
      <c r="A2786">
        <v>2786</v>
      </c>
      <c r="B2786" s="3" t="s">
        <v>2786</v>
      </c>
      <c r="C2786" s="3" t="s">
        <v>6896</v>
      </c>
      <c r="D2786">
        <v>2500</v>
      </c>
      <c r="E2786">
        <v>2946</v>
      </c>
      <c r="F2786" t="s">
        <v>8219</v>
      </c>
      <c r="G2786" t="s">
        <v>8225</v>
      </c>
      <c r="H2786" t="s">
        <v>8247</v>
      </c>
      <c r="I2786">
        <v>1404913180</v>
      </c>
      <c r="J2786">
        <v>1403703580</v>
      </c>
      <c r="K2786" s="11">
        <f t="shared" si="312"/>
        <v>41829.360879629625</v>
      </c>
      <c r="L2786" s="11">
        <f t="shared" si="313"/>
        <v>41815.360879629625</v>
      </c>
      <c r="M2786" t="b">
        <v>0</v>
      </c>
      <c r="N2786">
        <v>74</v>
      </c>
      <c r="O2786" t="b">
        <v>1</v>
      </c>
      <c r="P2786" s="8" t="s">
        <v>8269</v>
      </c>
      <c r="Q2786" s="13" t="str">
        <f t="shared" si="311"/>
        <v>theater</v>
      </c>
      <c r="R2786" s="13" t="str">
        <f t="shared" si="316"/>
        <v>plays</v>
      </c>
      <c r="S2786" s="6">
        <f t="shared" si="314"/>
        <v>0.84860828241683639</v>
      </c>
      <c r="T2786" s="10">
        <f t="shared" si="315"/>
        <v>39.810810810810814</v>
      </c>
    </row>
    <row r="2787" spans="1:20" ht="43.2" x14ac:dyDescent="0.3">
      <c r="A2787">
        <v>2787</v>
      </c>
      <c r="B2787" s="3" t="s">
        <v>2787</v>
      </c>
      <c r="C2787" s="3" t="s">
        <v>6897</v>
      </c>
      <c r="D2787">
        <v>1000</v>
      </c>
      <c r="E2787">
        <v>1197</v>
      </c>
      <c r="F2787" t="s">
        <v>8219</v>
      </c>
      <c r="G2787" t="s">
        <v>8224</v>
      </c>
      <c r="H2787" t="s">
        <v>8246</v>
      </c>
      <c r="I2787">
        <v>1405658752</v>
      </c>
      <c r="J2787">
        <v>1403066752</v>
      </c>
      <c r="K2787" s="11">
        <f t="shared" si="312"/>
        <v>41837.990185185183</v>
      </c>
      <c r="L2787" s="11">
        <f t="shared" si="313"/>
        <v>41807.990185185183</v>
      </c>
      <c r="M2787" t="b">
        <v>0</v>
      </c>
      <c r="N2787">
        <v>38</v>
      </c>
      <c r="O2787" t="b">
        <v>1</v>
      </c>
      <c r="P2787" s="8" t="s">
        <v>8269</v>
      </c>
      <c r="Q2787" s="13" t="str">
        <f t="shared" si="311"/>
        <v>theater</v>
      </c>
      <c r="R2787" s="13" t="str">
        <f t="shared" si="316"/>
        <v>plays</v>
      </c>
      <c r="S2787" s="6">
        <f t="shared" si="314"/>
        <v>0.83542188805346695</v>
      </c>
      <c r="T2787" s="10">
        <f t="shared" si="315"/>
        <v>31.5</v>
      </c>
    </row>
    <row r="2788" spans="1:20" ht="43.2" x14ac:dyDescent="0.3">
      <c r="A2788">
        <v>2788</v>
      </c>
      <c r="B2788" s="3" t="s">
        <v>2788</v>
      </c>
      <c r="C2788" s="3" t="s">
        <v>6898</v>
      </c>
      <c r="D2788">
        <v>2000</v>
      </c>
      <c r="E2788">
        <v>2050</v>
      </c>
      <c r="F2788" t="s">
        <v>8219</v>
      </c>
      <c r="G2788" t="s">
        <v>8224</v>
      </c>
      <c r="H2788" t="s">
        <v>8246</v>
      </c>
      <c r="I2788">
        <v>1469811043</v>
      </c>
      <c r="J2788">
        <v>1467219043</v>
      </c>
      <c r="K2788" s="11">
        <f t="shared" si="312"/>
        <v>42580.49355324074</v>
      </c>
      <c r="L2788" s="11">
        <f t="shared" si="313"/>
        <v>42550.49355324074</v>
      </c>
      <c r="M2788" t="b">
        <v>0</v>
      </c>
      <c r="N2788">
        <v>20</v>
      </c>
      <c r="O2788" t="b">
        <v>1</v>
      </c>
      <c r="P2788" s="8" t="s">
        <v>8269</v>
      </c>
      <c r="Q2788" s="13" t="str">
        <f t="shared" si="311"/>
        <v>theater</v>
      </c>
      <c r="R2788" s="13" t="str">
        <f t="shared" si="316"/>
        <v>plays</v>
      </c>
      <c r="S2788" s="6">
        <f t="shared" si="314"/>
        <v>0.97560975609756095</v>
      </c>
      <c r="T2788" s="10">
        <f t="shared" si="315"/>
        <v>102.5</v>
      </c>
    </row>
    <row r="2789" spans="1:20" ht="28.8" x14ac:dyDescent="0.3">
      <c r="A2789">
        <v>2789</v>
      </c>
      <c r="B2789" s="3" t="s">
        <v>2789</v>
      </c>
      <c r="C2789" s="3" t="s">
        <v>6899</v>
      </c>
      <c r="D2789">
        <v>3000</v>
      </c>
      <c r="E2789">
        <v>3035</v>
      </c>
      <c r="F2789" t="s">
        <v>8219</v>
      </c>
      <c r="G2789" t="s">
        <v>8224</v>
      </c>
      <c r="H2789" t="s">
        <v>8246</v>
      </c>
      <c r="I2789">
        <v>1426132800</v>
      </c>
      <c r="J2789">
        <v>1424477934</v>
      </c>
      <c r="K2789" s="11">
        <f t="shared" si="312"/>
        <v>42074.958333333336</v>
      </c>
      <c r="L2789" s="11">
        <f t="shared" si="313"/>
        <v>42055.804791666662</v>
      </c>
      <c r="M2789" t="b">
        <v>0</v>
      </c>
      <c r="N2789">
        <v>24</v>
      </c>
      <c r="O2789" t="b">
        <v>1</v>
      </c>
      <c r="P2789" s="8" t="s">
        <v>8269</v>
      </c>
      <c r="Q2789" s="13" t="str">
        <f t="shared" si="311"/>
        <v>theater</v>
      </c>
      <c r="R2789" s="13" t="str">
        <f t="shared" si="316"/>
        <v>plays</v>
      </c>
      <c r="S2789" s="6">
        <f t="shared" si="314"/>
        <v>0.98846787479406917</v>
      </c>
      <c r="T2789" s="10">
        <f t="shared" si="315"/>
        <v>126.45833333333333</v>
      </c>
    </row>
    <row r="2790" spans="1:20" ht="43.2" x14ac:dyDescent="0.3">
      <c r="A2790">
        <v>2790</v>
      </c>
      <c r="B2790" s="3" t="s">
        <v>2790</v>
      </c>
      <c r="C2790" s="3" t="s">
        <v>6900</v>
      </c>
      <c r="D2790">
        <v>3000</v>
      </c>
      <c r="E2790">
        <v>3160</v>
      </c>
      <c r="F2790" t="s">
        <v>8219</v>
      </c>
      <c r="G2790" t="s">
        <v>8224</v>
      </c>
      <c r="H2790" t="s">
        <v>8246</v>
      </c>
      <c r="I2790">
        <v>1423693903</v>
      </c>
      <c r="J2790">
        <v>1421101903</v>
      </c>
      <c r="K2790" s="11">
        <f t="shared" si="312"/>
        <v>42046.730358796289</v>
      </c>
      <c r="L2790" s="11">
        <f t="shared" si="313"/>
        <v>42016.730358796289</v>
      </c>
      <c r="M2790" t="b">
        <v>0</v>
      </c>
      <c r="N2790">
        <v>66</v>
      </c>
      <c r="O2790" t="b">
        <v>1</v>
      </c>
      <c r="P2790" s="8" t="s">
        <v>8269</v>
      </c>
      <c r="Q2790" s="13" t="str">
        <f t="shared" si="311"/>
        <v>theater</v>
      </c>
      <c r="R2790" s="13" t="str">
        <f t="shared" si="316"/>
        <v>plays</v>
      </c>
      <c r="S2790" s="6">
        <f t="shared" si="314"/>
        <v>0.94936708860759489</v>
      </c>
      <c r="T2790" s="10">
        <f t="shared" si="315"/>
        <v>47.878787878787875</v>
      </c>
    </row>
    <row r="2791" spans="1:20" ht="43.2" x14ac:dyDescent="0.3">
      <c r="A2791">
        <v>2791</v>
      </c>
      <c r="B2791" s="3" t="s">
        <v>2791</v>
      </c>
      <c r="C2791" s="3" t="s">
        <v>6901</v>
      </c>
      <c r="D2791">
        <v>2000</v>
      </c>
      <c r="E2791">
        <v>2050</v>
      </c>
      <c r="F2791" t="s">
        <v>8219</v>
      </c>
      <c r="G2791" t="s">
        <v>8224</v>
      </c>
      <c r="H2791" t="s">
        <v>8246</v>
      </c>
      <c r="I2791">
        <v>1473393600</v>
      </c>
      <c r="J2791">
        <v>1470778559</v>
      </c>
      <c r="K2791" s="11">
        <f t="shared" si="312"/>
        <v>42621.958333333336</v>
      </c>
      <c r="L2791" s="11">
        <f t="shared" si="313"/>
        <v>42591.691655092589</v>
      </c>
      <c r="M2791" t="b">
        <v>0</v>
      </c>
      <c r="N2791">
        <v>28</v>
      </c>
      <c r="O2791" t="b">
        <v>1</v>
      </c>
      <c r="P2791" s="8" t="s">
        <v>8269</v>
      </c>
      <c r="Q2791" s="13" t="str">
        <f t="shared" si="311"/>
        <v>theater</v>
      </c>
      <c r="R2791" s="13" t="str">
        <f t="shared" si="316"/>
        <v>plays</v>
      </c>
      <c r="S2791" s="6">
        <f t="shared" si="314"/>
        <v>0.97560975609756095</v>
      </c>
      <c r="T2791" s="10">
        <f t="shared" si="315"/>
        <v>73.214285714285708</v>
      </c>
    </row>
    <row r="2792" spans="1:20" ht="43.2" x14ac:dyDescent="0.3">
      <c r="A2792">
        <v>2792</v>
      </c>
      <c r="B2792" s="3" t="s">
        <v>2792</v>
      </c>
      <c r="C2792" s="3" t="s">
        <v>6902</v>
      </c>
      <c r="D2792">
        <v>2000</v>
      </c>
      <c r="E2792">
        <v>2152</v>
      </c>
      <c r="F2792" t="s">
        <v>8219</v>
      </c>
      <c r="G2792" t="s">
        <v>8224</v>
      </c>
      <c r="H2792" t="s">
        <v>8246</v>
      </c>
      <c r="I2792">
        <v>1439357559</v>
      </c>
      <c r="J2792">
        <v>1435469559</v>
      </c>
      <c r="K2792" s="11">
        <f t="shared" si="312"/>
        <v>42228.022673611107</v>
      </c>
      <c r="L2792" s="11">
        <f t="shared" si="313"/>
        <v>42183.022673611107</v>
      </c>
      <c r="M2792" t="b">
        <v>0</v>
      </c>
      <c r="N2792">
        <v>24</v>
      </c>
      <c r="O2792" t="b">
        <v>1</v>
      </c>
      <c r="P2792" s="8" t="s">
        <v>8269</v>
      </c>
      <c r="Q2792" s="13" t="str">
        <f t="shared" si="311"/>
        <v>theater</v>
      </c>
      <c r="R2792" s="13" t="str">
        <f t="shared" si="316"/>
        <v>plays</v>
      </c>
      <c r="S2792" s="6">
        <f t="shared" si="314"/>
        <v>0.92936802973977695</v>
      </c>
      <c r="T2792" s="10">
        <f t="shared" si="315"/>
        <v>89.666666666666671</v>
      </c>
    </row>
    <row r="2793" spans="1:20" ht="57.6" x14ac:dyDescent="0.3">
      <c r="A2793">
        <v>2793</v>
      </c>
      <c r="B2793" s="3" t="s">
        <v>2793</v>
      </c>
      <c r="C2793" s="3" t="s">
        <v>6903</v>
      </c>
      <c r="D2793">
        <v>10000</v>
      </c>
      <c r="E2793">
        <v>11056.75</v>
      </c>
      <c r="F2793" t="s">
        <v>8219</v>
      </c>
      <c r="G2793" t="s">
        <v>8226</v>
      </c>
      <c r="H2793" t="s">
        <v>8248</v>
      </c>
      <c r="I2793">
        <v>1437473005</v>
      </c>
      <c r="J2793">
        <v>1434881005</v>
      </c>
      <c r="K2793" s="11">
        <f t="shared" si="312"/>
        <v>42206.210706018515</v>
      </c>
      <c r="L2793" s="11">
        <f t="shared" si="313"/>
        <v>42176.210706018515</v>
      </c>
      <c r="M2793" t="b">
        <v>0</v>
      </c>
      <c r="N2793">
        <v>73</v>
      </c>
      <c r="O2793" t="b">
        <v>1</v>
      </c>
      <c r="P2793" s="8" t="s">
        <v>8269</v>
      </c>
      <c r="Q2793" s="13" t="str">
        <f t="shared" si="311"/>
        <v>theater</v>
      </c>
      <c r="R2793" s="13" t="str">
        <f t="shared" si="316"/>
        <v>plays</v>
      </c>
      <c r="S2793" s="6">
        <f t="shared" si="314"/>
        <v>0.90442489881746446</v>
      </c>
      <c r="T2793" s="10">
        <f t="shared" si="315"/>
        <v>151.4623287671233</v>
      </c>
    </row>
    <row r="2794" spans="1:20" ht="57.6" x14ac:dyDescent="0.3">
      <c r="A2794">
        <v>2794</v>
      </c>
      <c r="B2794" s="3" t="s">
        <v>2794</v>
      </c>
      <c r="C2794" s="3" t="s">
        <v>6904</v>
      </c>
      <c r="D2794">
        <v>50</v>
      </c>
      <c r="E2794">
        <v>75</v>
      </c>
      <c r="F2794" t="s">
        <v>8219</v>
      </c>
      <c r="G2794" t="s">
        <v>8225</v>
      </c>
      <c r="H2794" t="s">
        <v>8247</v>
      </c>
      <c r="I2794">
        <v>1457031600</v>
      </c>
      <c r="J2794">
        <v>1455640559</v>
      </c>
      <c r="K2794" s="11">
        <f t="shared" si="312"/>
        <v>42432.583333333336</v>
      </c>
      <c r="L2794" s="11">
        <f t="shared" si="313"/>
        <v>42416.48332175926</v>
      </c>
      <c r="M2794" t="b">
        <v>0</v>
      </c>
      <c r="N2794">
        <v>3</v>
      </c>
      <c r="O2794" t="b">
        <v>1</v>
      </c>
      <c r="P2794" s="8" t="s">
        <v>8269</v>
      </c>
      <c r="Q2794" s="13" t="str">
        <f t="shared" si="311"/>
        <v>theater</v>
      </c>
      <c r="R2794" s="13" t="str">
        <f t="shared" si="316"/>
        <v>plays</v>
      </c>
      <c r="S2794" s="6">
        <f t="shared" si="314"/>
        <v>0.66666666666666663</v>
      </c>
      <c r="T2794" s="10">
        <f t="shared" si="315"/>
        <v>25</v>
      </c>
    </row>
    <row r="2795" spans="1:20" ht="43.2" x14ac:dyDescent="0.3">
      <c r="A2795">
        <v>2795</v>
      </c>
      <c r="B2795" s="3" t="s">
        <v>2795</v>
      </c>
      <c r="C2795" s="3" t="s">
        <v>6905</v>
      </c>
      <c r="D2795">
        <v>700</v>
      </c>
      <c r="E2795">
        <v>730</v>
      </c>
      <c r="F2795" t="s">
        <v>8219</v>
      </c>
      <c r="G2795" t="s">
        <v>8224</v>
      </c>
      <c r="H2795" t="s">
        <v>8246</v>
      </c>
      <c r="I2795">
        <v>1402095600</v>
      </c>
      <c r="J2795">
        <v>1400675841</v>
      </c>
      <c r="K2795" s="11">
        <f t="shared" si="312"/>
        <v>41796.75</v>
      </c>
      <c r="L2795" s="11">
        <f t="shared" si="313"/>
        <v>41780.317604166667</v>
      </c>
      <c r="M2795" t="b">
        <v>0</v>
      </c>
      <c r="N2795">
        <v>20</v>
      </c>
      <c r="O2795" t="b">
        <v>1</v>
      </c>
      <c r="P2795" s="8" t="s">
        <v>8269</v>
      </c>
      <c r="Q2795" s="13" t="str">
        <f t="shared" si="311"/>
        <v>theater</v>
      </c>
      <c r="R2795" s="13" t="str">
        <f t="shared" si="316"/>
        <v>plays</v>
      </c>
      <c r="S2795" s="6">
        <f t="shared" si="314"/>
        <v>0.95890410958904104</v>
      </c>
      <c r="T2795" s="10">
        <f t="shared" si="315"/>
        <v>36.5</v>
      </c>
    </row>
    <row r="2796" spans="1:20" ht="43.2" x14ac:dyDescent="0.3">
      <c r="A2796">
        <v>2796</v>
      </c>
      <c r="B2796" s="3" t="s">
        <v>2796</v>
      </c>
      <c r="C2796" s="3" t="s">
        <v>6906</v>
      </c>
      <c r="D2796">
        <v>800</v>
      </c>
      <c r="E2796">
        <v>924</v>
      </c>
      <c r="F2796" t="s">
        <v>8219</v>
      </c>
      <c r="G2796" t="s">
        <v>8225</v>
      </c>
      <c r="H2796" t="s">
        <v>8247</v>
      </c>
      <c r="I2796">
        <v>1404564028</v>
      </c>
      <c r="J2796">
        <v>1401972028</v>
      </c>
      <c r="K2796" s="11">
        <f t="shared" si="312"/>
        <v>41825.319768518515</v>
      </c>
      <c r="L2796" s="11">
        <f t="shared" si="313"/>
        <v>41795.319768518515</v>
      </c>
      <c r="M2796" t="b">
        <v>0</v>
      </c>
      <c r="N2796">
        <v>21</v>
      </c>
      <c r="O2796" t="b">
        <v>1</v>
      </c>
      <c r="P2796" s="8" t="s">
        <v>8269</v>
      </c>
      <c r="Q2796" s="13" t="str">
        <f t="shared" si="311"/>
        <v>theater</v>
      </c>
      <c r="R2796" s="13" t="str">
        <f t="shared" si="316"/>
        <v>plays</v>
      </c>
      <c r="S2796" s="6">
        <f t="shared" si="314"/>
        <v>0.86580086580086579</v>
      </c>
      <c r="T2796" s="10">
        <f t="shared" si="315"/>
        <v>44</v>
      </c>
    </row>
    <row r="2797" spans="1:20" ht="43.2" x14ac:dyDescent="0.3">
      <c r="A2797">
        <v>2797</v>
      </c>
      <c r="B2797" s="3" t="s">
        <v>2797</v>
      </c>
      <c r="C2797" s="3" t="s">
        <v>6907</v>
      </c>
      <c r="D2797">
        <v>8000</v>
      </c>
      <c r="E2797">
        <v>8211.61</v>
      </c>
      <c r="F2797" t="s">
        <v>8219</v>
      </c>
      <c r="G2797" t="s">
        <v>8225</v>
      </c>
      <c r="H2797" t="s">
        <v>8247</v>
      </c>
      <c r="I2797">
        <v>1404858840</v>
      </c>
      <c r="J2797">
        <v>1402266840</v>
      </c>
      <c r="K2797" s="11">
        <f t="shared" si="312"/>
        <v>41828.731944444444</v>
      </c>
      <c r="L2797" s="11">
        <f t="shared" si="313"/>
        <v>41798.731944444444</v>
      </c>
      <c r="M2797" t="b">
        <v>0</v>
      </c>
      <c r="N2797">
        <v>94</v>
      </c>
      <c r="O2797" t="b">
        <v>1</v>
      </c>
      <c r="P2797" s="8" t="s">
        <v>8269</v>
      </c>
      <c r="Q2797" s="13" t="str">
        <f t="shared" si="311"/>
        <v>theater</v>
      </c>
      <c r="R2797" s="13" t="str">
        <f t="shared" si="316"/>
        <v>plays</v>
      </c>
      <c r="S2797" s="6">
        <f t="shared" si="314"/>
        <v>0.97423038843783372</v>
      </c>
      <c r="T2797" s="10">
        <f t="shared" si="315"/>
        <v>87.357553191489373</v>
      </c>
    </row>
    <row r="2798" spans="1:20" ht="43.2" x14ac:dyDescent="0.3">
      <c r="A2798">
        <v>2798</v>
      </c>
      <c r="B2798" s="3" t="s">
        <v>2798</v>
      </c>
      <c r="C2798" s="3" t="s">
        <v>6908</v>
      </c>
      <c r="D2798">
        <v>5000</v>
      </c>
      <c r="E2798">
        <v>5070</v>
      </c>
      <c r="F2798" t="s">
        <v>8219</v>
      </c>
      <c r="G2798" t="s">
        <v>8225</v>
      </c>
      <c r="H2798" t="s">
        <v>8247</v>
      </c>
      <c r="I2798">
        <v>1438358400</v>
      </c>
      <c r="J2798">
        <v>1437063121</v>
      </c>
      <c r="K2798" s="11">
        <f t="shared" si="312"/>
        <v>42216.458333333336</v>
      </c>
      <c r="L2798" s="11">
        <f t="shared" si="313"/>
        <v>42201.466678240737</v>
      </c>
      <c r="M2798" t="b">
        <v>0</v>
      </c>
      <c r="N2798">
        <v>139</v>
      </c>
      <c r="O2798" t="b">
        <v>1</v>
      </c>
      <c r="P2798" s="8" t="s">
        <v>8269</v>
      </c>
      <c r="Q2798" s="13" t="str">
        <f t="shared" si="311"/>
        <v>theater</v>
      </c>
      <c r="R2798" s="13" t="str">
        <f t="shared" si="316"/>
        <v>plays</v>
      </c>
      <c r="S2798" s="6">
        <f t="shared" si="314"/>
        <v>0.98619329388560162</v>
      </c>
      <c r="T2798" s="10">
        <f t="shared" si="315"/>
        <v>36.474820143884891</v>
      </c>
    </row>
    <row r="2799" spans="1:20" ht="43.2" x14ac:dyDescent="0.3">
      <c r="A2799">
        <v>2799</v>
      </c>
      <c r="B2799" s="3" t="s">
        <v>2799</v>
      </c>
      <c r="C2799" s="3" t="s">
        <v>6909</v>
      </c>
      <c r="D2799">
        <v>5000</v>
      </c>
      <c r="E2799">
        <v>5831.74</v>
      </c>
      <c r="F2799" t="s">
        <v>8219</v>
      </c>
      <c r="G2799" t="s">
        <v>8225</v>
      </c>
      <c r="H2799" t="s">
        <v>8247</v>
      </c>
      <c r="I2799">
        <v>1466179200</v>
      </c>
      <c r="J2799">
        <v>1463466070</v>
      </c>
      <c r="K2799" s="11">
        <f t="shared" si="312"/>
        <v>42538.458333333336</v>
      </c>
      <c r="L2799" s="11">
        <f t="shared" si="313"/>
        <v>42507.05636574074</v>
      </c>
      <c r="M2799" t="b">
        <v>0</v>
      </c>
      <c r="N2799">
        <v>130</v>
      </c>
      <c r="O2799" t="b">
        <v>1</v>
      </c>
      <c r="P2799" s="8" t="s">
        <v>8269</v>
      </c>
      <c r="Q2799" s="13" t="str">
        <f t="shared" si="311"/>
        <v>theater</v>
      </c>
      <c r="R2799" s="13" t="str">
        <f t="shared" si="316"/>
        <v>plays</v>
      </c>
      <c r="S2799" s="6">
        <f t="shared" si="314"/>
        <v>0.85737704355818334</v>
      </c>
      <c r="T2799" s="10">
        <f t="shared" si="315"/>
        <v>44.859538461538463</v>
      </c>
    </row>
    <row r="2800" spans="1:20" ht="43.2" x14ac:dyDescent="0.3">
      <c r="A2800">
        <v>2800</v>
      </c>
      <c r="B2800" s="3" t="s">
        <v>2800</v>
      </c>
      <c r="C2800" s="3" t="s">
        <v>6910</v>
      </c>
      <c r="D2800">
        <v>1000</v>
      </c>
      <c r="E2800">
        <v>1330</v>
      </c>
      <c r="F2800" t="s">
        <v>8219</v>
      </c>
      <c r="G2800" t="s">
        <v>8225</v>
      </c>
      <c r="H2800" t="s">
        <v>8247</v>
      </c>
      <c r="I2800">
        <v>1420377366</v>
      </c>
      <c r="J2800">
        <v>1415193366</v>
      </c>
      <c r="K2800" s="11">
        <f t="shared" si="312"/>
        <v>42008.344513888886</v>
      </c>
      <c r="L2800" s="11">
        <f t="shared" si="313"/>
        <v>41948.344513888886</v>
      </c>
      <c r="M2800" t="b">
        <v>0</v>
      </c>
      <c r="N2800">
        <v>31</v>
      </c>
      <c r="O2800" t="b">
        <v>1</v>
      </c>
      <c r="P2800" s="8" t="s">
        <v>8269</v>
      </c>
      <c r="Q2800" s="13" t="str">
        <f t="shared" si="311"/>
        <v>theater</v>
      </c>
      <c r="R2800" s="13" t="str">
        <f t="shared" si="316"/>
        <v>plays</v>
      </c>
      <c r="S2800" s="6">
        <f t="shared" si="314"/>
        <v>0.75187969924812026</v>
      </c>
      <c r="T2800" s="10">
        <f t="shared" si="315"/>
        <v>42.903225806451616</v>
      </c>
    </row>
    <row r="2801" spans="1:20" ht="43.2" x14ac:dyDescent="0.3">
      <c r="A2801">
        <v>2801</v>
      </c>
      <c r="B2801" s="3" t="s">
        <v>2801</v>
      </c>
      <c r="C2801" s="3" t="s">
        <v>6911</v>
      </c>
      <c r="D2801">
        <v>500</v>
      </c>
      <c r="E2801">
        <v>666</v>
      </c>
      <c r="F2801" t="s">
        <v>8219</v>
      </c>
      <c r="G2801" t="s">
        <v>8226</v>
      </c>
      <c r="H2801" t="s">
        <v>8248</v>
      </c>
      <c r="I2801">
        <v>1412938800</v>
      </c>
      <c r="J2801">
        <v>1411019409</v>
      </c>
      <c r="K2801" s="11">
        <f t="shared" si="312"/>
        <v>41922.25</v>
      </c>
      <c r="L2801" s="11">
        <f t="shared" si="313"/>
        <v>41900.034826388888</v>
      </c>
      <c r="M2801" t="b">
        <v>0</v>
      </c>
      <c r="N2801">
        <v>13</v>
      </c>
      <c r="O2801" t="b">
        <v>1</v>
      </c>
      <c r="P2801" s="8" t="s">
        <v>8269</v>
      </c>
      <c r="Q2801" s="13" t="str">
        <f t="shared" si="311"/>
        <v>theater</v>
      </c>
      <c r="R2801" s="13" t="str">
        <f t="shared" si="316"/>
        <v>plays</v>
      </c>
      <c r="S2801" s="6">
        <f t="shared" si="314"/>
        <v>0.75075075075075071</v>
      </c>
      <c r="T2801" s="10">
        <f t="shared" si="315"/>
        <v>51.230769230769234</v>
      </c>
    </row>
    <row r="2802" spans="1:20" ht="43.2" x14ac:dyDescent="0.3">
      <c r="A2802">
        <v>2802</v>
      </c>
      <c r="B2802" s="3" t="s">
        <v>2802</v>
      </c>
      <c r="C2802" s="3" t="s">
        <v>6912</v>
      </c>
      <c r="D2802">
        <v>3000</v>
      </c>
      <c r="E2802">
        <v>3055</v>
      </c>
      <c r="F2802" t="s">
        <v>8219</v>
      </c>
      <c r="G2802" t="s">
        <v>8225</v>
      </c>
      <c r="H2802" t="s">
        <v>8247</v>
      </c>
      <c r="I2802">
        <v>1438875107</v>
      </c>
      <c r="J2802">
        <v>1436283107</v>
      </c>
      <c r="K2802" s="11">
        <f t="shared" si="312"/>
        <v>42222.438738425924</v>
      </c>
      <c r="L2802" s="11">
        <f t="shared" si="313"/>
        <v>42192.438738425924</v>
      </c>
      <c r="M2802" t="b">
        <v>0</v>
      </c>
      <c r="N2802">
        <v>90</v>
      </c>
      <c r="O2802" t="b">
        <v>1</v>
      </c>
      <c r="P2802" s="8" t="s">
        <v>8269</v>
      </c>
      <c r="Q2802" s="13" t="str">
        <f t="shared" si="311"/>
        <v>theater</v>
      </c>
      <c r="R2802" s="13" t="str">
        <f t="shared" si="316"/>
        <v>plays</v>
      </c>
      <c r="S2802" s="6">
        <f t="shared" si="314"/>
        <v>0.98199672667757776</v>
      </c>
      <c r="T2802" s="10">
        <f t="shared" si="315"/>
        <v>33.944444444444443</v>
      </c>
    </row>
    <row r="2803" spans="1:20" ht="43.2" x14ac:dyDescent="0.3">
      <c r="A2803">
        <v>2803</v>
      </c>
      <c r="B2803" s="3" t="s">
        <v>2803</v>
      </c>
      <c r="C2803" s="3" t="s">
        <v>6913</v>
      </c>
      <c r="D2803">
        <v>10000</v>
      </c>
      <c r="E2803">
        <v>12795</v>
      </c>
      <c r="F2803" t="s">
        <v>8219</v>
      </c>
      <c r="G2803" t="s">
        <v>8224</v>
      </c>
      <c r="H2803" t="s">
        <v>8246</v>
      </c>
      <c r="I2803">
        <v>1437004800</v>
      </c>
      <c r="J2803">
        <v>1433295276</v>
      </c>
      <c r="K2803" s="11">
        <f t="shared" si="312"/>
        <v>42200.791666666664</v>
      </c>
      <c r="L2803" s="11">
        <f t="shared" si="313"/>
        <v>42157.857361111113</v>
      </c>
      <c r="M2803" t="b">
        <v>0</v>
      </c>
      <c r="N2803">
        <v>141</v>
      </c>
      <c r="O2803" t="b">
        <v>1</v>
      </c>
      <c r="P2803" s="8" t="s">
        <v>8269</v>
      </c>
      <c r="Q2803" s="13" t="str">
        <f t="shared" si="311"/>
        <v>theater</v>
      </c>
      <c r="R2803" s="13" t="str">
        <f t="shared" si="316"/>
        <v>plays</v>
      </c>
      <c r="S2803" s="6">
        <f t="shared" si="314"/>
        <v>0.78155529503712384</v>
      </c>
      <c r="T2803" s="10">
        <f t="shared" si="315"/>
        <v>90.744680851063833</v>
      </c>
    </row>
    <row r="2804" spans="1:20" ht="43.2" x14ac:dyDescent="0.3">
      <c r="A2804">
        <v>2804</v>
      </c>
      <c r="B2804" s="3" t="s">
        <v>2804</v>
      </c>
      <c r="C2804" s="3" t="s">
        <v>6914</v>
      </c>
      <c r="D2804">
        <v>1000</v>
      </c>
      <c r="E2804">
        <v>1150</v>
      </c>
      <c r="F2804" t="s">
        <v>8219</v>
      </c>
      <c r="G2804" t="s">
        <v>8225</v>
      </c>
      <c r="H2804" t="s">
        <v>8247</v>
      </c>
      <c r="I2804">
        <v>1411987990</v>
      </c>
      <c r="J2804">
        <v>1409395990</v>
      </c>
      <c r="K2804" s="11">
        <f t="shared" si="312"/>
        <v>41911.245254629626</v>
      </c>
      <c r="L2804" s="11">
        <f t="shared" si="313"/>
        <v>41881.245254629626</v>
      </c>
      <c r="M2804" t="b">
        <v>0</v>
      </c>
      <c r="N2804">
        <v>23</v>
      </c>
      <c r="O2804" t="b">
        <v>1</v>
      </c>
      <c r="P2804" s="8" t="s">
        <v>8269</v>
      </c>
      <c r="Q2804" s="13" t="str">
        <f t="shared" si="311"/>
        <v>theater</v>
      </c>
      <c r="R2804" s="13" t="str">
        <f t="shared" si="316"/>
        <v>plays</v>
      </c>
      <c r="S2804" s="6">
        <f t="shared" si="314"/>
        <v>0.86956521739130432</v>
      </c>
      <c r="T2804" s="10">
        <f t="shared" si="315"/>
        <v>50</v>
      </c>
    </row>
    <row r="2805" spans="1:20" ht="57.6" x14ac:dyDescent="0.3">
      <c r="A2805">
        <v>2805</v>
      </c>
      <c r="B2805" s="3" t="s">
        <v>2805</v>
      </c>
      <c r="C2805" s="3" t="s">
        <v>6915</v>
      </c>
      <c r="D2805">
        <v>400</v>
      </c>
      <c r="E2805">
        <v>440</v>
      </c>
      <c r="F2805" t="s">
        <v>8219</v>
      </c>
      <c r="G2805" t="s">
        <v>8225</v>
      </c>
      <c r="H2805" t="s">
        <v>8247</v>
      </c>
      <c r="I2805">
        <v>1440245273</v>
      </c>
      <c r="J2805">
        <v>1438085273</v>
      </c>
      <c r="K2805" s="11">
        <f t="shared" si="312"/>
        <v>42238.2971412037</v>
      </c>
      <c r="L2805" s="11">
        <f t="shared" si="313"/>
        <v>42213.2971412037</v>
      </c>
      <c r="M2805" t="b">
        <v>0</v>
      </c>
      <c r="N2805">
        <v>18</v>
      </c>
      <c r="O2805" t="b">
        <v>1</v>
      </c>
      <c r="P2805" s="8" t="s">
        <v>8269</v>
      </c>
      <c r="Q2805" s="13" t="str">
        <f t="shared" si="311"/>
        <v>theater</v>
      </c>
      <c r="R2805" s="13" t="str">
        <f t="shared" si="316"/>
        <v>plays</v>
      </c>
      <c r="S2805" s="6">
        <f t="shared" si="314"/>
        <v>0.90909090909090906</v>
      </c>
      <c r="T2805" s="10">
        <f t="shared" si="315"/>
        <v>24.444444444444443</v>
      </c>
    </row>
    <row r="2806" spans="1:20" ht="43.2" x14ac:dyDescent="0.3">
      <c r="A2806">
        <v>2806</v>
      </c>
      <c r="B2806" s="3" t="s">
        <v>2806</v>
      </c>
      <c r="C2806" s="3" t="s">
        <v>6916</v>
      </c>
      <c r="D2806">
        <v>3000</v>
      </c>
      <c r="E2806">
        <v>3363</v>
      </c>
      <c r="F2806" t="s">
        <v>8219</v>
      </c>
      <c r="G2806" t="s">
        <v>8225</v>
      </c>
      <c r="H2806" t="s">
        <v>8247</v>
      </c>
      <c r="I2806">
        <v>1438772400</v>
      </c>
      <c r="J2806">
        <v>1435645490</v>
      </c>
      <c r="K2806" s="11">
        <f t="shared" si="312"/>
        <v>42221.249999999993</v>
      </c>
      <c r="L2806" s="11">
        <f t="shared" si="313"/>
        <v>42185.058912037035</v>
      </c>
      <c r="M2806" t="b">
        <v>0</v>
      </c>
      <c r="N2806">
        <v>76</v>
      </c>
      <c r="O2806" t="b">
        <v>1</v>
      </c>
      <c r="P2806" s="8" t="s">
        <v>8269</v>
      </c>
      <c r="Q2806" s="13" t="str">
        <f t="shared" si="311"/>
        <v>theater</v>
      </c>
      <c r="R2806" s="13" t="str">
        <f t="shared" si="316"/>
        <v>plays</v>
      </c>
      <c r="S2806" s="6">
        <f t="shared" si="314"/>
        <v>0.89206066012488849</v>
      </c>
      <c r="T2806" s="10">
        <f t="shared" si="315"/>
        <v>44.25</v>
      </c>
    </row>
    <row r="2807" spans="1:20" x14ac:dyDescent="0.3">
      <c r="A2807">
        <v>2807</v>
      </c>
      <c r="B2807" s="3" t="s">
        <v>2807</v>
      </c>
      <c r="C2807" s="3" t="s">
        <v>6917</v>
      </c>
      <c r="D2807">
        <v>5000</v>
      </c>
      <c r="E2807">
        <v>6300</v>
      </c>
      <c r="F2807" t="s">
        <v>8219</v>
      </c>
      <c r="G2807" t="s">
        <v>8224</v>
      </c>
      <c r="H2807" t="s">
        <v>8246</v>
      </c>
      <c r="I2807">
        <v>1435611438</v>
      </c>
      <c r="J2807">
        <v>1433019438</v>
      </c>
      <c r="K2807" s="11">
        <f t="shared" si="312"/>
        <v>42184.664791666662</v>
      </c>
      <c r="L2807" s="11">
        <f t="shared" si="313"/>
        <v>42154.664791666662</v>
      </c>
      <c r="M2807" t="b">
        <v>0</v>
      </c>
      <c r="N2807">
        <v>93</v>
      </c>
      <c r="O2807" t="b">
        <v>1</v>
      </c>
      <c r="P2807" s="8" t="s">
        <v>8269</v>
      </c>
      <c r="Q2807" s="13" t="str">
        <f t="shared" si="311"/>
        <v>theater</v>
      </c>
      <c r="R2807" s="13" t="str">
        <f t="shared" si="316"/>
        <v>plays</v>
      </c>
      <c r="S2807" s="6">
        <f t="shared" si="314"/>
        <v>0.79365079365079361</v>
      </c>
      <c r="T2807" s="10">
        <f t="shared" si="315"/>
        <v>67.741935483870961</v>
      </c>
    </row>
    <row r="2808" spans="1:20" ht="43.2" x14ac:dyDescent="0.3">
      <c r="A2808">
        <v>2808</v>
      </c>
      <c r="B2808" s="3" t="s">
        <v>2808</v>
      </c>
      <c r="C2808" s="3" t="s">
        <v>6918</v>
      </c>
      <c r="D2808">
        <v>4500</v>
      </c>
      <c r="E2808">
        <v>4511</v>
      </c>
      <c r="F2808" t="s">
        <v>8219</v>
      </c>
      <c r="G2808" t="s">
        <v>8224</v>
      </c>
      <c r="H2808" t="s">
        <v>8246</v>
      </c>
      <c r="I2808">
        <v>1440274735</v>
      </c>
      <c r="J2808">
        <v>1437682735</v>
      </c>
      <c r="K2808" s="11">
        <f t="shared" si="312"/>
        <v>42238.638136574074</v>
      </c>
      <c r="L2808" s="11">
        <f t="shared" si="313"/>
        <v>42208.638136574074</v>
      </c>
      <c r="M2808" t="b">
        <v>0</v>
      </c>
      <c r="N2808">
        <v>69</v>
      </c>
      <c r="O2808" t="b">
        <v>1</v>
      </c>
      <c r="P2808" s="8" t="s">
        <v>8269</v>
      </c>
      <c r="Q2808" s="13" t="str">
        <f t="shared" si="311"/>
        <v>theater</v>
      </c>
      <c r="R2808" s="13" t="str">
        <f t="shared" si="316"/>
        <v>plays</v>
      </c>
      <c r="S2808" s="6">
        <f t="shared" si="314"/>
        <v>0.99756151629350476</v>
      </c>
      <c r="T2808" s="10">
        <f t="shared" si="315"/>
        <v>65.376811594202906</v>
      </c>
    </row>
    <row r="2809" spans="1:20" ht="43.2" x14ac:dyDescent="0.3">
      <c r="A2809">
        <v>2809</v>
      </c>
      <c r="B2809" s="3" t="s">
        <v>2809</v>
      </c>
      <c r="C2809" s="3" t="s">
        <v>6919</v>
      </c>
      <c r="D2809">
        <v>2500</v>
      </c>
      <c r="E2809">
        <v>2560</v>
      </c>
      <c r="F2809" t="s">
        <v>8219</v>
      </c>
      <c r="G2809" t="s">
        <v>8224</v>
      </c>
      <c r="H2809" t="s">
        <v>8246</v>
      </c>
      <c r="I2809">
        <v>1459348740</v>
      </c>
      <c r="J2809">
        <v>1458647725</v>
      </c>
      <c r="K2809" s="11">
        <f t="shared" si="312"/>
        <v>42459.402083333327</v>
      </c>
      <c r="L2809" s="11">
        <f t="shared" si="313"/>
        <v>42451.288483796299</v>
      </c>
      <c r="M2809" t="b">
        <v>0</v>
      </c>
      <c r="N2809">
        <v>21</v>
      </c>
      <c r="O2809" t="b">
        <v>1</v>
      </c>
      <c r="P2809" s="8" t="s">
        <v>8269</v>
      </c>
      <c r="Q2809" s="13" t="str">
        <f t="shared" si="311"/>
        <v>theater</v>
      </c>
      <c r="R2809" s="13" t="str">
        <f t="shared" si="316"/>
        <v>plays</v>
      </c>
      <c r="S2809" s="6">
        <f t="shared" si="314"/>
        <v>0.9765625</v>
      </c>
      <c r="T2809" s="10">
        <f t="shared" si="315"/>
        <v>121.9047619047619</v>
      </c>
    </row>
    <row r="2810" spans="1:20" ht="43.2" x14ac:dyDescent="0.3">
      <c r="A2810">
        <v>2810</v>
      </c>
      <c r="B2810" s="3" t="s">
        <v>2810</v>
      </c>
      <c r="C2810" s="3" t="s">
        <v>6920</v>
      </c>
      <c r="D2810">
        <v>2500</v>
      </c>
      <c r="E2810">
        <v>2705</v>
      </c>
      <c r="F2810" t="s">
        <v>8219</v>
      </c>
      <c r="G2810" t="s">
        <v>8224</v>
      </c>
      <c r="H2810" t="s">
        <v>8246</v>
      </c>
      <c r="I2810">
        <v>1401595140</v>
      </c>
      <c r="J2810">
        <v>1398828064</v>
      </c>
      <c r="K2810" s="11">
        <f t="shared" si="312"/>
        <v>41790.957638888889</v>
      </c>
      <c r="L2810" s="11">
        <f t="shared" si="313"/>
        <v>41758.931296296294</v>
      </c>
      <c r="M2810" t="b">
        <v>0</v>
      </c>
      <c r="N2810">
        <v>57</v>
      </c>
      <c r="O2810" t="b">
        <v>1</v>
      </c>
      <c r="P2810" s="8" t="s">
        <v>8269</v>
      </c>
      <c r="Q2810" s="13" t="str">
        <f t="shared" si="311"/>
        <v>theater</v>
      </c>
      <c r="R2810" s="13" t="str">
        <f t="shared" si="316"/>
        <v>plays</v>
      </c>
      <c r="S2810" s="6">
        <f t="shared" si="314"/>
        <v>0.92421441774491686</v>
      </c>
      <c r="T2810" s="10">
        <f t="shared" si="315"/>
        <v>47.456140350877192</v>
      </c>
    </row>
    <row r="2811" spans="1:20" ht="43.2" x14ac:dyDescent="0.3">
      <c r="A2811">
        <v>2811</v>
      </c>
      <c r="B2811" s="3" t="s">
        <v>2811</v>
      </c>
      <c r="C2811" s="3" t="s">
        <v>6921</v>
      </c>
      <c r="D2811">
        <v>10000</v>
      </c>
      <c r="E2811">
        <v>10027</v>
      </c>
      <c r="F2811" t="s">
        <v>8219</v>
      </c>
      <c r="G2811" t="s">
        <v>8225</v>
      </c>
      <c r="H2811" t="s">
        <v>8247</v>
      </c>
      <c r="I2811">
        <v>1424692503</v>
      </c>
      <c r="J2811">
        <v>1422100503</v>
      </c>
      <c r="K2811" s="11">
        <f t="shared" si="312"/>
        <v>42058.288229166668</v>
      </c>
      <c r="L2811" s="11">
        <f t="shared" si="313"/>
        <v>42028.288229166668</v>
      </c>
      <c r="M2811" t="b">
        <v>0</v>
      </c>
      <c r="N2811">
        <v>108</v>
      </c>
      <c r="O2811" t="b">
        <v>1</v>
      </c>
      <c r="P2811" s="8" t="s">
        <v>8269</v>
      </c>
      <c r="Q2811" s="13" t="str">
        <f t="shared" si="311"/>
        <v>theater</v>
      </c>
      <c r="R2811" s="13" t="str">
        <f t="shared" si="316"/>
        <v>plays</v>
      </c>
      <c r="S2811" s="6">
        <f t="shared" si="314"/>
        <v>0.997307270370001</v>
      </c>
      <c r="T2811" s="10">
        <f t="shared" si="315"/>
        <v>92.842592592592595</v>
      </c>
    </row>
    <row r="2812" spans="1:20" ht="43.2" x14ac:dyDescent="0.3">
      <c r="A2812">
        <v>2812</v>
      </c>
      <c r="B2812" s="3" t="s">
        <v>2812</v>
      </c>
      <c r="C2812" s="3" t="s">
        <v>6922</v>
      </c>
      <c r="D2812">
        <v>5000</v>
      </c>
      <c r="E2812">
        <v>5665</v>
      </c>
      <c r="F2812" t="s">
        <v>8219</v>
      </c>
      <c r="G2812" t="s">
        <v>8229</v>
      </c>
      <c r="H2812" t="s">
        <v>8251</v>
      </c>
      <c r="I2812">
        <v>1428292800</v>
      </c>
      <c r="J2812">
        <v>1424368298</v>
      </c>
      <c r="K2812" s="11">
        <f t="shared" si="312"/>
        <v>42099.958333333336</v>
      </c>
      <c r="L2812" s="11">
        <f t="shared" si="313"/>
        <v>42054.535856481474</v>
      </c>
      <c r="M2812" t="b">
        <v>0</v>
      </c>
      <c r="N2812">
        <v>83</v>
      </c>
      <c r="O2812" t="b">
        <v>1</v>
      </c>
      <c r="P2812" s="8" t="s">
        <v>8269</v>
      </c>
      <c r="Q2812" s="13" t="str">
        <f t="shared" si="311"/>
        <v>theater</v>
      </c>
      <c r="R2812" s="13" t="str">
        <f t="shared" si="316"/>
        <v>plays</v>
      </c>
      <c r="S2812" s="6">
        <f t="shared" si="314"/>
        <v>0.88261253309796994</v>
      </c>
      <c r="T2812" s="10">
        <f t="shared" si="315"/>
        <v>68.253012048192772</v>
      </c>
    </row>
    <row r="2813" spans="1:20" ht="43.2" x14ac:dyDescent="0.3">
      <c r="A2813">
        <v>2813</v>
      </c>
      <c r="B2813" s="3" t="s">
        <v>2813</v>
      </c>
      <c r="C2813" s="3" t="s">
        <v>6923</v>
      </c>
      <c r="D2813">
        <v>2800</v>
      </c>
      <c r="E2813">
        <v>3572.12</v>
      </c>
      <c r="F2813" t="s">
        <v>8219</v>
      </c>
      <c r="G2813" t="s">
        <v>8224</v>
      </c>
      <c r="H2813" t="s">
        <v>8246</v>
      </c>
      <c r="I2813">
        <v>1481737761</v>
      </c>
      <c r="J2813">
        <v>1479577761</v>
      </c>
      <c r="K2813" s="11">
        <f t="shared" si="312"/>
        <v>42718.534270833326</v>
      </c>
      <c r="L2813" s="11">
        <f t="shared" si="313"/>
        <v>42693.534270833326</v>
      </c>
      <c r="M2813" t="b">
        <v>0</v>
      </c>
      <c r="N2813">
        <v>96</v>
      </c>
      <c r="O2813" t="b">
        <v>1</v>
      </c>
      <c r="P2813" s="8" t="s">
        <v>8269</v>
      </c>
      <c r="Q2813" s="13" t="str">
        <f t="shared" si="311"/>
        <v>theater</v>
      </c>
      <c r="R2813" s="13" t="str">
        <f t="shared" si="316"/>
        <v>plays</v>
      </c>
      <c r="S2813" s="6">
        <f t="shared" si="314"/>
        <v>0.78384824697938482</v>
      </c>
      <c r="T2813" s="10">
        <f t="shared" si="315"/>
        <v>37.209583333333335</v>
      </c>
    </row>
    <row r="2814" spans="1:20" ht="43.2" x14ac:dyDescent="0.3">
      <c r="A2814">
        <v>2814</v>
      </c>
      <c r="B2814" s="3" t="s">
        <v>2814</v>
      </c>
      <c r="C2814" s="3" t="s">
        <v>6924</v>
      </c>
      <c r="D2814">
        <v>1500</v>
      </c>
      <c r="E2814">
        <v>1616</v>
      </c>
      <c r="F2814" t="s">
        <v>8219</v>
      </c>
      <c r="G2814" t="s">
        <v>8225</v>
      </c>
      <c r="H2814" t="s">
        <v>8247</v>
      </c>
      <c r="I2814">
        <v>1431164115</v>
      </c>
      <c r="J2814">
        <v>1428572115</v>
      </c>
      <c r="K2814" s="11">
        <f t="shared" si="312"/>
        <v>42133.191145833327</v>
      </c>
      <c r="L2814" s="11">
        <f t="shared" si="313"/>
        <v>42103.191145833327</v>
      </c>
      <c r="M2814" t="b">
        <v>0</v>
      </c>
      <c r="N2814">
        <v>64</v>
      </c>
      <c r="O2814" t="b">
        <v>1</v>
      </c>
      <c r="P2814" s="8" t="s">
        <v>8269</v>
      </c>
      <c r="Q2814" s="13" t="str">
        <f t="shared" si="311"/>
        <v>theater</v>
      </c>
      <c r="R2814" s="13" t="str">
        <f t="shared" si="316"/>
        <v>plays</v>
      </c>
      <c r="S2814" s="6">
        <f t="shared" si="314"/>
        <v>0.92821782178217827</v>
      </c>
      <c r="T2814" s="10">
        <f t="shared" si="315"/>
        <v>25.25</v>
      </c>
    </row>
    <row r="2815" spans="1:20" ht="43.2" x14ac:dyDescent="0.3">
      <c r="A2815">
        <v>2815</v>
      </c>
      <c r="B2815" s="3" t="s">
        <v>2815</v>
      </c>
      <c r="C2815" s="3" t="s">
        <v>6925</v>
      </c>
      <c r="D2815">
        <v>250</v>
      </c>
      <c r="E2815">
        <v>605</v>
      </c>
      <c r="F2815" t="s">
        <v>8219</v>
      </c>
      <c r="G2815" t="s">
        <v>8229</v>
      </c>
      <c r="H2815" t="s">
        <v>8251</v>
      </c>
      <c r="I2815">
        <v>1470595109</v>
      </c>
      <c r="J2815">
        <v>1468003109</v>
      </c>
      <c r="K2815" s="11">
        <f t="shared" si="312"/>
        <v>42589.568391203698</v>
      </c>
      <c r="L2815" s="11">
        <f t="shared" si="313"/>
        <v>42559.568391203698</v>
      </c>
      <c r="M2815" t="b">
        <v>0</v>
      </c>
      <c r="N2815">
        <v>14</v>
      </c>
      <c r="O2815" t="b">
        <v>1</v>
      </c>
      <c r="P2815" s="8" t="s">
        <v>8269</v>
      </c>
      <c r="Q2815" s="13" t="str">
        <f t="shared" si="311"/>
        <v>theater</v>
      </c>
      <c r="R2815" s="13" t="str">
        <f t="shared" ref="R2815:R2846" si="317">RIGHT(P2815,5)</f>
        <v>plays</v>
      </c>
      <c r="S2815" s="6">
        <f t="shared" si="314"/>
        <v>0.41322314049586778</v>
      </c>
      <c r="T2815" s="10">
        <f t="shared" si="315"/>
        <v>43.214285714285715</v>
      </c>
    </row>
    <row r="2816" spans="1:20" ht="43.2" x14ac:dyDescent="0.3">
      <c r="A2816">
        <v>2816</v>
      </c>
      <c r="B2816" s="3" t="s">
        <v>2816</v>
      </c>
      <c r="C2816" s="3" t="s">
        <v>6926</v>
      </c>
      <c r="D2816">
        <v>3000</v>
      </c>
      <c r="E2816">
        <v>4247</v>
      </c>
      <c r="F2816" t="s">
        <v>8219</v>
      </c>
      <c r="G2816" t="s">
        <v>8225</v>
      </c>
      <c r="H2816" t="s">
        <v>8247</v>
      </c>
      <c r="I2816">
        <v>1438531200</v>
      </c>
      <c r="J2816">
        <v>1435921992</v>
      </c>
      <c r="K2816" s="11">
        <f t="shared" si="312"/>
        <v>42218.458333333336</v>
      </c>
      <c r="L2816" s="11">
        <f t="shared" si="313"/>
        <v>42188.259166666663</v>
      </c>
      <c r="M2816" t="b">
        <v>0</v>
      </c>
      <c r="N2816">
        <v>169</v>
      </c>
      <c r="O2816" t="b">
        <v>1</v>
      </c>
      <c r="P2816" s="8" t="s">
        <v>8269</v>
      </c>
      <c r="Q2816" s="13" t="str">
        <f t="shared" si="311"/>
        <v>theater</v>
      </c>
      <c r="R2816" s="13" t="str">
        <f t="shared" si="317"/>
        <v>plays</v>
      </c>
      <c r="S2816" s="6">
        <f t="shared" si="314"/>
        <v>0.70638097480574524</v>
      </c>
      <c r="T2816" s="10">
        <f t="shared" si="315"/>
        <v>25.130177514792898</v>
      </c>
    </row>
    <row r="2817" spans="1:20" ht="43.2" x14ac:dyDescent="0.3">
      <c r="A2817">
        <v>2817</v>
      </c>
      <c r="B2817" s="3" t="s">
        <v>2817</v>
      </c>
      <c r="C2817" s="3" t="s">
        <v>6927</v>
      </c>
      <c r="D2817">
        <v>600</v>
      </c>
      <c r="E2817">
        <v>780</v>
      </c>
      <c r="F2817" t="s">
        <v>8219</v>
      </c>
      <c r="G2817" t="s">
        <v>8225</v>
      </c>
      <c r="H2817" t="s">
        <v>8247</v>
      </c>
      <c r="I2817">
        <v>1425136462</v>
      </c>
      <c r="J2817">
        <v>1421680462</v>
      </c>
      <c r="K2817" s="11">
        <f t="shared" si="312"/>
        <v>42063.42664351852</v>
      </c>
      <c r="L2817" s="11">
        <f t="shared" si="313"/>
        <v>42023.42664351852</v>
      </c>
      <c r="M2817" t="b">
        <v>0</v>
      </c>
      <c r="N2817">
        <v>33</v>
      </c>
      <c r="O2817" t="b">
        <v>1</v>
      </c>
      <c r="P2817" s="8" t="s">
        <v>8269</v>
      </c>
      <c r="Q2817" s="13" t="str">
        <f t="shared" si="311"/>
        <v>theater</v>
      </c>
      <c r="R2817" s="13" t="str">
        <f t="shared" si="317"/>
        <v>plays</v>
      </c>
      <c r="S2817" s="6">
        <f t="shared" si="314"/>
        <v>0.76923076923076927</v>
      </c>
      <c r="T2817" s="10">
        <f t="shared" si="315"/>
        <v>23.636363636363637</v>
      </c>
    </row>
    <row r="2818" spans="1:20" ht="43.2" x14ac:dyDescent="0.3">
      <c r="A2818">
        <v>2818</v>
      </c>
      <c r="B2818" s="3" t="s">
        <v>2818</v>
      </c>
      <c r="C2818" s="3" t="s">
        <v>6928</v>
      </c>
      <c r="D2818">
        <v>10000</v>
      </c>
      <c r="E2818">
        <v>10603</v>
      </c>
      <c r="F2818" t="s">
        <v>8219</v>
      </c>
      <c r="G2818" t="s">
        <v>8224</v>
      </c>
      <c r="H2818" t="s">
        <v>8246</v>
      </c>
      <c r="I2818">
        <v>1443018086</v>
      </c>
      <c r="J2818">
        <v>1441290086</v>
      </c>
      <c r="K2818" s="11">
        <f t="shared" si="312"/>
        <v>42270.389884259253</v>
      </c>
      <c r="L2818" s="11">
        <f t="shared" si="313"/>
        <v>42250.389884259253</v>
      </c>
      <c r="M2818" t="b">
        <v>0</v>
      </c>
      <c r="N2818">
        <v>102</v>
      </c>
      <c r="O2818" t="b">
        <v>1</v>
      </c>
      <c r="P2818" s="8" t="s">
        <v>8269</v>
      </c>
      <c r="Q2818" s="13" t="str">
        <f t="shared" si="311"/>
        <v>theater</v>
      </c>
      <c r="R2818" s="13" t="str">
        <f t="shared" si="317"/>
        <v>plays</v>
      </c>
      <c r="S2818" s="6">
        <f t="shared" si="314"/>
        <v>0.94312930302744502</v>
      </c>
      <c r="T2818" s="10">
        <f t="shared" si="315"/>
        <v>103.95098039215686</v>
      </c>
    </row>
    <row r="2819" spans="1:20" ht="43.2" x14ac:dyDescent="0.3">
      <c r="A2819">
        <v>2819</v>
      </c>
      <c r="B2819" s="3" t="s">
        <v>2819</v>
      </c>
      <c r="C2819" s="3" t="s">
        <v>6929</v>
      </c>
      <c r="D2819">
        <v>5000</v>
      </c>
      <c r="E2819">
        <v>5240</v>
      </c>
      <c r="F2819" t="s">
        <v>8219</v>
      </c>
      <c r="G2819" t="s">
        <v>8225</v>
      </c>
      <c r="H2819" t="s">
        <v>8247</v>
      </c>
      <c r="I2819">
        <v>1434285409</v>
      </c>
      <c r="J2819">
        <v>1431693409</v>
      </c>
      <c r="K2819" s="11">
        <f t="shared" si="312"/>
        <v>42169.317233796297</v>
      </c>
      <c r="L2819" s="11">
        <f t="shared" si="313"/>
        <v>42139.317233796297</v>
      </c>
      <c r="M2819" t="b">
        <v>0</v>
      </c>
      <c r="N2819">
        <v>104</v>
      </c>
      <c r="O2819" t="b">
        <v>1</v>
      </c>
      <c r="P2819" s="8" t="s">
        <v>8269</v>
      </c>
      <c r="Q2819" s="13" t="str">
        <f t="shared" ref="Q2819:Q2882" si="318">LEFT(P2819, SEARCH("/", P2819)-1)</f>
        <v>theater</v>
      </c>
      <c r="R2819" s="13" t="str">
        <f t="shared" si="317"/>
        <v>plays</v>
      </c>
      <c r="S2819" s="6">
        <f t="shared" si="314"/>
        <v>0.95419847328244278</v>
      </c>
      <c r="T2819" s="10">
        <f t="shared" si="315"/>
        <v>50.384615384615387</v>
      </c>
    </row>
    <row r="2820" spans="1:20" ht="43.2" x14ac:dyDescent="0.3">
      <c r="A2820">
        <v>2820</v>
      </c>
      <c r="B2820" s="3" t="s">
        <v>2820</v>
      </c>
      <c r="C2820" s="3" t="s">
        <v>6930</v>
      </c>
      <c r="D2820">
        <v>200</v>
      </c>
      <c r="E2820">
        <v>272</v>
      </c>
      <c r="F2820" t="s">
        <v>8219</v>
      </c>
      <c r="G2820" t="s">
        <v>8225</v>
      </c>
      <c r="H2820" t="s">
        <v>8247</v>
      </c>
      <c r="I2820">
        <v>1456444800</v>
      </c>
      <c r="J2820">
        <v>1454337589</v>
      </c>
      <c r="K2820" s="11">
        <f t="shared" si="312"/>
        <v>42425.791666666664</v>
      </c>
      <c r="L2820" s="11">
        <f t="shared" si="313"/>
        <v>42401.402650462966</v>
      </c>
      <c r="M2820" t="b">
        <v>0</v>
      </c>
      <c r="N2820">
        <v>20</v>
      </c>
      <c r="O2820" t="b">
        <v>1</v>
      </c>
      <c r="P2820" s="8" t="s">
        <v>8269</v>
      </c>
      <c r="Q2820" s="13" t="str">
        <f t="shared" si="318"/>
        <v>theater</v>
      </c>
      <c r="R2820" s="13" t="str">
        <f t="shared" si="317"/>
        <v>plays</v>
      </c>
      <c r="S2820" s="6">
        <f t="shared" si="314"/>
        <v>0.73529411764705888</v>
      </c>
      <c r="T2820" s="10">
        <f t="shared" si="315"/>
        <v>13.6</v>
      </c>
    </row>
    <row r="2821" spans="1:20" ht="57.6" x14ac:dyDescent="0.3">
      <c r="A2821">
        <v>2821</v>
      </c>
      <c r="B2821" s="3" t="s">
        <v>2821</v>
      </c>
      <c r="C2821" s="3" t="s">
        <v>6931</v>
      </c>
      <c r="D2821">
        <v>1000</v>
      </c>
      <c r="E2821">
        <v>1000</v>
      </c>
      <c r="F2821" t="s">
        <v>8219</v>
      </c>
      <c r="G2821" t="s">
        <v>8225</v>
      </c>
      <c r="H2821" t="s">
        <v>8247</v>
      </c>
      <c r="I2821">
        <v>1411510135</v>
      </c>
      <c r="J2821">
        <v>1408918135</v>
      </c>
      <c r="K2821" s="11">
        <f t="shared" si="312"/>
        <v>41905.714525462965</v>
      </c>
      <c r="L2821" s="11">
        <f t="shared" si="313"/>
        <v>41875.714525462965</v>
      </c>
      <c r="M2821" t="b">
        <v>0</v>
      </c>
      <c r="N2821">
        <v>35</v>
      </c>
      <c r="O2821" t="b">
        <v>1</v>
      </c>
      <c r="P2821" s="8" t="s">
        <v>8269</v>
      </c>
      <c r="Q2821" s="13" t="str">
        <f t="shared" si="318"/>
        <v>theater</v>
      </c>
      <c r="R2821" s="13" t="str">
        <f t="shared" si="317"/>
        <v>plays</v>
      </c>
      <c r="S2821" s="6">
        <f t="shared" si="314"/>
        <v>1</v>
      </c>
      <c r="T2821" s="10">
        <f t="shared" si="315"/>
        <v>28.571428571428573</v>
      </c>
    </row>
    <row r="2822" spans="1:20" ht="57.6" x14ac:dyDescent="0.3">
      <c r="A2822">
        <v>2822</v>
      </c>
      <c r="B2822" s="3" t="s">
        <v>2822</v>
      </c>
      <c r="C2822" s="3" t="s">
        <v>6932</v>
      </c>
      <c r="D2822">
        <v>6000</v>
      </c>
      <c r="E2822">
        <v>6000</v>
      </c>
      <c r="F2822" t="s">
        <v>8219</v>
      </c>
      <c r="G2822" t="s">
        <v>8224</v>
      </c>
      <c r="H2822" t="s">
        <v>8246</v>
      </c>
      <c r="I2822">
        <v>1427469892</v>
      </c>
      <c r="J2822">
        <v>1424881492</v>
      </c>
      <c r="K2822" s="11">
        <f t="shared" si="312"/>
        <v>42090.433935185181</v>
      </c>
      <c r="L2822" s="11">
        <f t="shared" si="313"/>
        <v>42060.475601851846</v>
      </c>
      <c r="M2822" t="b">
        <v>0</v>
      </c>
      <c r="N2822">
        <v>94</v>
      </c>
      <c r="O2822" t="b">
        <v>1</v>
      </c>
      <c r="P2822" s="8" t="s">
        <v>8269</v>
      </c>
      <c r="Q2822" s="13" t="str">
        <f t="shared" si="318"/>
        <v>theater</v>
      </c>
      <c r="R2822" s="13" t="str">
        <f t="shared" si="317"/>
        <v>plays</v>
      </c>
      <c r="S2822" s="6">
        <f t="shared" si="314"/>
        <v>1</v>
      </c>
      <c r="T2822" s="10">
        <f t="shared" si="315"/>
        <v>63.829787234042556</v>
      </c>
    </row>
    <row r="2823" spans="1:20" ht="57.6" x14ac:dyDescent="0.3">
      <c r="A2823">
        <v>2823</v>
      </c>
      <c r="B2823" s="3" t="s">
        <v>2823</v>
      </c>
      <c r="C2823" s="3" t="s">
        <v>6933</v>
      </c>
      <c r="D2823">
        <v>100</v>
      </c>
      <c r="E2823">
        <v>124</v>
      </c>
      <c r="F2823" t="s">
        <v>8219</v>
      </c>
      <c r="G2823" t="s">
        <v>8225</v>
      </c>
      <c r="H2823" t="s">
        <v>8247</v>
      </c>
      <c r="I2823">
        <v>1427842740</v>
      </c>
      <c r="J2823">
        <v>1425428206</v>
      </c>
      <c r="K2823" s="11">
        <f t="shared" si="312"/>
        <v>42094.749305555553</v>
      </c>
      <c r="L2823" s="11">
        <f t="shared" si="313"/>
        <v>42066.803310185183</v>
      </c>
      <c r="M2823" t="b">
        <v>0</v>
      </c>
      <c r="N2823">
        <v>14</v>
      </c>
      <c r="O2823" t="b">
        <v>1</v>
      </c>
      <c r="P2823" s="8" t="s">
        <v>8269</v>
      </c>
      <c r="Q2823" s="13" t="str">
        <f t="shared" si="318"/>
        <v>theater</v>
      </c>
      <c r="R2823" s="13" t="str">
        <f t="shared" si="317"/>
        <v>plays</v>
      </c>
      <c r="S2823" s="6">
        <f t="shared" si="314"/>
        <v>0.80645161290322576</v>
      </c>
      <c r="T2823" s="10">
        <f t="shared" si="315"/>
        <v>8.8571428571428577</v>
      </c>
    </row>
    <row r="2824" spans="1:20" ht="43.2" x14ac:dyDescent="0.3">
      <c r="A2824">
        <v>2824</v>
      </c>
      <c r="B2824" s="3" t="s">
        <v>2824</v>
      </c>
      <c r="C2824" s="3" t="s">
        <v>6934</v>
      </c>
      <c r="D2824">
        <v>650</v>
      </c>
      <c r="E2824">
        <v>760</v>
      </c>
      <c r="F2824" t="s">
        <v>8219</v>
      </c>
      <c r="G2824" t="s">
        <v>8224</v>
      </c>
      <c r="H2824" t="s">
        <v>8246</v>
      </c>
      <c r="I2824">
        <v>1434159780</v>
      </c>
      <c r="J2824">
        <v>1431412196</v>
      </c>
      <c r="K2824" s="11">
        <f t="shared" si="312"/>
        <v>42167.863194444442</v>
      </c>
      <c r="L2824" s="11">
        <f t="shared" si="313"/>
        <v>42136.0624537037</v>
      </c>
      <c r="M2824" t="b">
        <v>0</v>
      </c>
      <c r="N2824">
        <v>15</v>
      </c>
      <c r="O2824" t="b">
        <v>1</v>
      </c>
      <c r="P2824" s="8" t="s">
        <v>8269</v>
      </c>
      <c r="Q2824" s="13" t="str">
        <f t="shared" si="318"/>
        <v>theater</v>
      </c>
      <c r="R2824" s="13" t="str">
        <f t="shared" si="317"/>
        <v>plays</v>
      </c>
      <c r="S2824" s="6">
        <f t="shared" si="314"/>
        <v>0.85526315789473684</v>
      </c>
      <c r="T2824" s="10">
        <f t="shared" si="315"/>
        <v>50.666666666666664</v>
      </c>
    </row>
    <row r="2825" spans="1:20" ht="57.6" x14ac:dyDescent="0.3">
      <c r="A2825">
        <v>2825</v>
      </c>
      <c r="B2825" s="3" t="s">
        <v>2825</v>
      </c>
      <c r="C2825" s="3" t="s">
        <v>6935</v>
      </c>
      <c r="D2825">
        <v>3000</v>
      </c>
      <c r="E2825">
        <v>3100</v>
      </c>
      <c r="F2825" t="s">
        <v>8219</v>
      </c>
      <c r="G2825" t="s">
        <v>8225</v>
      </c>
      <c r="H2825" t="s">
        <v>8247</v>
      </c>
      <c r="I2825">
        <v>1449255686</v>
      </c>
      <c r="J2825">
        <v>1446663686</v>
      </c>
      <c r="K2825" s="11">
        <f t="shared" si="312"/>
        <v>42342.584328703706</v>
      </c>
      <c r="L2825" s="11">
        <f t="shared" si="313"/>
        <v>42312.584328703706</v>
      </c>
      <c r="M2825" t="b">
        <v>0</v>
      </c>
      <c r="N2825">
        <v>51</v>
      </c>
      <c r="O2825" t="b">
        <v>1</v>
      </c>
      <c r="P2825" s="8" t="s">
        <v>8269</v>
      </c>
      <c r="Q2825" s="13" t="str">
        <f t="shared" si="318"/>
        <v>theater</v>
      </c>
      <c r="R2825" s="13" t="str">
        <f t="shared" si="317"/>
        <v>plays</v>
      </c>
      <c r="S2825" s="6">
        <f t="shared" si="314"/>
        <v>0.967741935483871</v>
      </c>
      <c r="T2825" s="10">
        <f t="shared" si="315"/>
        <v>60.784313725490193</v>
      </c>
    </row>
    <row r="2826" spans="1:20" ht="57.6" x14ac:dyDescent="0.3">
      <c r="A2826">
        <v>2826</v>
      </c>
      <c r="B2826" s="3" t="s">
        <v>2826</v>
      </c>
      <c r="C2826" s="3" t="s">
        <v>6936</v>
      </c>
      <c r="D2826">
        <v>2000</v>
      </c>
      <c r="E2826">
        <v>2155</v>
      </c>
      <c r="F2826" t="s">
        <v>8219</v>
      </c>
      <c r="G2826" t="s">
        <v>8224</v>
      </c>
      <c r="H2826" t="s">
        <v>8246</v>
      </c>
      <c r="I2826">
        <v>1436511600</v>
      </c>
      <c r="J2826">
        <v>1434415812</v>
      </c>
      <c r="K2826" s="11">
        <f t="shared" ref="K2826:K2889" si="319">(I2826/86400)+25569+(-5/24)</f>
        <v>42195.083333333336</v>
      </c>
      <c r="L2826" s="11">
        <f t="shared" ref="L2826:L2889" si="320">(J2826/86400)+25569+(-5/24)</f>
        <v>42170.826527777775</v>
      </c>
      <c r="M2826" t="b">
        <v>0</v>
      </c>
      <c r="N2826">
        <v>19</v>
      </c>
      <c r="O2826" t="b">
        <v>1</v>
      </c>
      <c r="P2826" s="8" t="s">
        <v>8269</v>
      </c>
      <c r="Q2826" s="13" t="str">
        <f t="shared" si="318"/>
        <v>theater</v>
      </c>
      <c r="R2826" s="13" t="str">
        <f t="shared" si="317"/>
        <v>plays</v>
      </c>
      <c r="S2826" s="6">
        <f t="shared" ref="S2826:S2889" si="321">IFERROR(D2826/E2826,"N/A")</f>
        <v>0.92807424593967514</v>
      </c>
      <c r="T2826" s="10">
        <f t="shared" ref="T2826:T2889" si="322">IFERROR(E2826/N2826,"N/A")</f>
        <v>113.42105263157895</v>
      </c>
    </row>
    <row r="2827" spans="1:20" ht="57.6" x14ac:dyDescent="0.3">
      <c r="A2827">
        <v>2827</v>
      </c>
      <c r="B2827" s="3" t="s">
        <v>2827</v>
      </c>
      <c r="C2827" s="3" t="s">
        <v>6937</v>
      </c>
      <c r="D2827">
        <v>2000</v>
      </c>
      <c r="E2827">
        <v>2405</v>
      </c>
      <c r="F2827" t="s">
        <v>8219</v>
      </c>
      <c r="G2827" t="s">
        <v>8224</v>
      </c>
      <c r="H2827" t="s">
        <v>8246</v>
      </c>
      <c r="I2827">
        <v>1464971400</v>
      </c>
      <c r="J2827">
        <v>1462379066</v>
      </c>
      <c r="K2827" s="11">
        <f t="shared" si="319"/>
        <v>42524.479166666664</v>
      </c>
      <c r="L2827" s="11">
        <f t="shared" si="320"/>
        <v>42494.475300925922</v>
      </c>
      <c r="M2827" t="b">
        <v>0</v>
      </c>
      <c r="N2827">
        <v>23</v>
      </c>
      <c r="O2827" t="b">
        <v>1</v>
      </c>
      <c r="P2827" s="8" t="s">
        <v>8269</v>
      </c>
      <c r="Q2827" s="13" t="str">
        <f t="shared" si="318"/>
        <v>theater</v>
      </c>
      <c r="R2827" s="13" t="str">
        <f t="shared" si="317"/>
        <v>plays</v>
      </c>
      <c r="S2827" s="6">
        <f t="shared" si="321"/>
        <v>0.83160083160083165</v>
      </c>
      <c r="T2827" s="10">
        <f t="shared" si="322"/>
        <v>104.56521739130434</v>
      </c>
    </row>
    <row r="2828" spans="1:20" ht="43.2" x14ac:dyDescent="0.3">
      <c r="A2828">
        <v>2828</v>
      </c>
      <c r="B2828" s="3" t="s">
        <v>2828</v>
      </c>
      <c r="C2828" s="3" t="s">
        <v>6938</v>
      </c>
      <c r="D2828">
        <v>9500</v>
      </c>
      <c r="E2828">
        <v>9536</v>
      </c>
      <c r="F2828" t="s">
        <v>8219</v>
      </c>
      <c r="G2828" t="s">
        <v>8225</v>
      </c>
      <c r="H2828" t="s">
        <v>8247</v>
      </c>
      <c r="I2828">
        <v>1443826800</v>
      </c>
      <c r="J2828">
        <v>1441606869</v>
      </c>
      <c r="K2828" s="11">
        <f t="shared" si="319"/>
        <v>42279.749999999993</v>
      </c>
      <c r="L2828" s="11">
        <f t="shared" si="320"/>
        <v>42254.056354166663</v>
      </c>
      <c r="M2828" t="b">
        <v>0</v>
      </c>
      <c r="N2828">
        <v>97</v>
      </c>
      <c r="O2828" t="b">
        <v>1</v>
      </c>
      <c r="P2828" s="8" t="s">
        <v>8269</v>
      </c>
      <c r="Q2828" s="13" t="str">
        <f t="shared" si="318"/>
        <v>theater</v>
      </c>
      <c r="R2828" s="13" t="str">
        <f t="shared" si="317"/>
        <v>plays</v>
      </c>
      <c r="S2828" s="6">
        <f t="shared" si="321"/>
        <v>0.9962248322147651</v>
      </c>
      <c r="T2828" s="10">
        <f t="shared" si="322"/>
        <v>98.30927835051547</v>
      </c>
    </row>
    <row r="2829" spans="1:20" ht="43.2" x14ac:dyDescent="0.3">
      <c r="A2829">
        <v>2829</v>
      </c>
      <c r="B2829" s="3" t="s">
        <v>2829</v>
      </c>
      <c r="C2829" s="3" t="s">
        <v>6939</v>
      </c>
      <c r="D2829">
        <v>2500</v>
      </c>
      <c r="E2829">
        <v>2663</v>
      </c>
      <c r="F2829" t="s">
        <v>8219</v>
      </c>
      <c r="G2829" t="s">
        <v>8225</v>
      </c>
      <c r="H2829" t="s">
        <v>8247</v>
      </c>
      <c r="I2829">
        <v>1464863118</v>
      </c>
      <c r="J2829">
        <v>1462443918</v>
      </c>
      <c r="K2829" s="11">
        <f t="shared" si="319"/>
        <v>42523.225902777776</v>
      </c>
      <c r="L2829" s="11">
        <f t="shared" si="320"/>
        <v>42495.225902777776</v>
      </c>
      <c r="M2829" t="b">
        <v>0</v>
      </c>
      <c r="N2829">
        <v>76</v>
      </c>
      <c r="O2829" t="b">
        <v>1</v>
      </c>
      <c r="P2829" s="8" t="s">
        <v>8269</v>
      </c>
      <c r="Q2829" s="13" t="str">
        <f t="shared" si="318"/>
        <v>theater</v>
      </c>
      <c r="R2829" s="13" t="str">
        <f t="shared" si="317"/>
        <v>plays</v>
      </c>
      <c r="S2829" s="6">
        <f t="shared" si="321"/>
        <v>0.93879083740142699</v>
      </c>
      <c r="T2829" s="10">
        <f t="shared" si="322"/>
        <v>35.039473684210527</v>
      </c>
    </row>
    <row r="2830" spans="1:20" ht="28.8" x14ac:dyDescent="0.3">
      <c r="A2830">
        <v>2830</v>
      </c>
      <c r="B2830" s="3" t="s">
        <v>2830</v>
      </c>
      <c r="C2830" s="3" t="s">
        <v>6940</v>
      </c>
      <c r="D2830">
        <v>3000</v>
      </c>
      <c r="E2830">
        <v>3000</v>
      </c>
      <c r="F2830" t="s">
        <v>8219</v>
      </c>
      <c r="G2830" t="s">
        <v>8224</v>
      </c>
      <c r="H2830" t="s">
        <v>8246</v>
      </c>
      <c r="I2830">
        <v>1399867140</v>
      </c>
      <c r="J2830">
        <v>1398802148</v>
      </c>
      <c r="K2830" s="11">
        <f t="shared" si="319"/>
        <v>41770.957638888889</v>
      </c>
      <c r="L2830" s="11">
        <f t="shared" si="320"/>
        <v>41758.631342592591</v>
      </c>
      <c r="M2830" t="b">
        <v>0</v>
      </c>
      <c r="N2830">
        <v>11</v>
      </c>
      <c r="O2830" t="b">
        <v>1</v>
      </c>
      <c r="P2830" s="8" t="s">
        <v>8269</v>
      </c>
      <c r="Q2830" s="13" t="str">
        <f t="shared" si="318"/>
        <v>theater</v>
      </c>
      <c r="R2830" s="13" t="str">
        <f t="shared" si="317"/>
        <v>plays</v>
      </c>
      <c r="S2830" s="6">
        <f t="shared" si="321"/>
        <v>1</v>
      </c>
      <c r="T2830" s="10">
        <f t="shared" si="322"/>
        <v>272.72727272727275</v>
      </c>
    </row>
    <row r="2831" spans="1:20" ht="43.2" x14ac:dyDescent="0.3">
      <c r="A2831">
        <v>2831</v>
      </c>
      <c r="B2831" s="3" t="s">
        <v>2831</v>
      </c>
      <c r="C2831" s="3" t="s">
        <v>6941</v>
      </c>
      <c r="D2831">
        <v>3000</v>
      </c>
      <c r="E2831">
        <v>3320</v>
      </c>
      <c r="F2831" t="s">
        <v>8219</v>
      </c>
      <c r="G2831" t="s">
        <v>8224</v>
      </c>
      <c r="H2831" t="s">
        <v>8246</v>
      </c>
      <c r="I2831">
        <v>1437076070</v>
      </c>
      <c r="J2831">
        <v>1434484070</v>
      </c>
      <c r="K2831" s="11">
        <f t="shared" si="319"/>
        <v>42201.616550925923</v>
      </c>
      <c r="L2831" s="11">
        <f t="shared" si="320"/>
        <v>42171.616550925923</v>
      </c>
      <c r="M2831" t="b">
        <v>0</v>
      </c>
      <c r="N2831">
        <v>52</v>
      </c>
      <c r="O2831" t="b">
        <v>1</v>
      </c>
      <c r="P2831" s="8" t="s">
        <v>8269</v>
      </c>
      <c r="Q2831" s="13" t="str">
        <f t="shared" si="318"/>
        <v>theater</v>
      </c>
      <c r="R2831" s="13" t="str">
        <f t="shared" si="317"/>
        <v>plays</v>
      </c>
      <c r="S2831" s="6">
        <f t="shared" si="321"/>
        <v>0.90361445783132532</v>
      </c>
      <c r="T2831" s="10">
        <f t="shared" si="322"/>
        <v>63.846153846153847</v>
      </c>
    </row>
    <row r="2832" spans="1:20" ht="43.2" x14ac:dyDescent="0.3">
      <c r="A2832">
        <v>2832</v>
      </c>
      <c r="B2832" s="3" t="s">
        <v>2832</v>
      </c>
      <c r="C2832" s="3" t="s">
        <v>6942</v>
      </c>
      <c r="D2832">
        <v>2500</v>
      </c>
      <c r="E2832">
        <v>2867.99</v>
      </c>
      <c r="F2832" t="s">
        <v>8219</v>
      </c>
      <c r="G2832" t="s">
        <v>8225</v>
      </c>
      <c r="H2832" t="s">
        <v>8247</v>
      </c>
      <c r="I2832">
        <v>1416780000</v>
      </c>
      <c r="J2832">
        <v>1414342894</v>
      </c>
      <c r="K2832" s="11">
        <f t="shared" si="319"/>
        <v>41966.708333333336</v>
      </c>
      <c r="L2832" s="11">
        <f t="shared" si="320"/>
        <v>41938.501087962963</v>
      </c>
      <c r="M2832" t="b">
        <v>0</v>
      </c>
      <c r="N2832">
        <v>95</v>
      </c>
      <c r="O2832" t="b">
        <v>1</v>
      </c>
      <c r="P2832" s="8" t="s">
        <v>8269</v>
      </c>
      <c r="Q2832" s="13" t="str">
        <f t="shared" si="318"/>
        <v>theater</v>
      </c>
      <c r="R2832" s="13" t="str">
        <f t="shared" si="317"/>
        <v>plays</v>
      </c>
      <c r="S2832" s="6">
        <f t="shared" si="321"/>
        <v>0.87169062653635476</v>
      </c>
      <c r="T2832" s="10">
        <f t="shared" si="322"/>
        <v>30.189368421052631</v>
      </c>
    </row>
    <row r="2833" spans="1:20" x14ac:dyDescent="0.3">
      <c r="A2833">
        <v>2833</v>
      </c>
      <c r="B2833" s="3" t="s">
        <v>2833</v>
      </c>
      <c r="C2833" s="3" t="s">
        <v>6943</v>
      </c>
      <c r="D2833">
        <v>2700</v>
      </c>
      <c r="E2833">
        <v>2923</v>
      </c>
      <c r="F2833" t="s">
        <v>8219</v>
      </c>
      <c r="G2833" t="s">
        <v>8224</v>
      </c>
      <c r="H2833" t="s">
        <v>8246</v>
      </c>
      <c r="I2833">
        <v>1444528800</v>
      </c>
      <c r="J2833">
        <v>1442804633</v>
      </c>
      <c r="K2833" s="11">
        <f t="shared" si="319"/>
        <v>42287.874999999993</v>
      </c>
      <c r="L2833" s="11">
        <f t="shared" si="320"/>
        <v>42267.919363425921</v>
      </c>
      <c r="M2833" t="b">
        <v>0</v>
      </c>
      <c r="N2833">
        <v>35</v>
      </c>
      <c r="O2833" t="b">
        <v>1</v>
      </c>
      <c r="P2833" s="8" t="s">
        <v>8269</v>
      </c>
      <c r="Q2833" s="13" t="str">
        <f t="shared" si="318"/>
        <v>theater</v>
      </c>
      <c r="R2833" s="13" t="str">
        <f t="shared" si="317"/>
        <v>plays</v>
      </c>
      <c r="S2833" s="6">
        <f t="shared" si="321"/>
        <v>0.92370851864522752</v>
      </c>
      <c r="T2833" s="10">
        <f t="shared" si="322"/>
        <v>83.51428571428572</v>
      </c>
    </row>
    <row r="2834" spans="1:20" ht="43.2" x14ac:dyDescent="0.3">
      <c r="A2834">
        <v>2834</v>
      </c>
      <c r="B2834" s="3" t="s">
        <v>2834</v>
      </c>
      <c r="C2834" s="3" t="s">
        <v>6944</v>
      </c>
      <c r="D2834">
        <v>800</v>
      </c>
      <c r="E2834">
        <v>1360</v>
      </c>
      <c r="F2834" t="s">
        <v>8219</v>
      </c>
      <c r="G2834" t="s">
        <v>8225</v>
      </c>
      <c r="H2834" t="s">
        <v>8247</v>
      </c>
      <c r="I2834">
        <v>1422658930</v>
      </c>
      <c r="J2834">
        <v>1421362930</v>
      </c>
      <c r="K2834" s="11">
        <f t="shared" si="319"/>
        <v>42034.751504629625</v>
      </c>
      <c r="L2834" s="11">
        <f t="shared" si="320"/>
        <v>42019.751504629625</v>
      </c>
      <c r="M2834" t="b">
        <v>0</v>
      </c>
      <c r="N2834">
        <v>21</v>
      </c>
      <c r="O2834" t="b">
        <v>1</v>
      </c>
      <c r="P2834" s="8" t="s">
        <v>8269</v>
      </c>
      <c r="Q2834" s="13" t="str">
        <f t="shared" si="318"/>
        <v>theater</v>
      </c>
      <c r="R2834" s="13" t="str">
        <f t="shared" si="317"/>
        <v>plays</v>
      </c>
      <c r="S2834" s="6">
        <f t="shared" si="321"/>
        <v>0.58823529411764708</v>
      </c>
      <c r="T2834" s="10">
        <f t="shared" si="322"/>
        <v>64.761904761904759</v>
      </c>
    </row>
    <row r="2835" spans="1:20" ht="43.2" x14ac:dyDescent="0.3">
      <c r="A2835">
        <v>2835</v>
      </c>
      <c r="B2835" s="3" t="s">
        <v>2835</v>
      </c>
      <c r="C2835" s="3" t="s">
        <v>6945</v>
      </c>
      <c r="D2835">
        <v>1000</v>
      </c>
      <c r="E2835">
        <v>1870.99</v>
      </c>
      <c r="F2835" t="s">
        <v>8219</v>
      </c>
      <c r="G2835" t="s">
        <v>8225</v>
      </c>
      <c r="H2835" t="s">
        <v>8247</v>
      </c>
      <c r="I2835">
        <v>1449273600</v>
      </c>
      <c r="J2835">
        <v>1446742417</v>
      </c>
      <c r="K2835" s="11">
        <f t="shared" si="319"/>
        <v>42342.791666666664</v>
      </c>
      <c r="L2835" s="11">
        <f t="shared" si="320"/>
        <v>42313.495567129627</v>
      </c>
      <c r="M2835" t="b">
        <v>0</v>
      </c>
      <c r="N2835">
        <v>93</v>
      </c>
      <c r="O2835" t="b">
        <v>1</v>
      </c>
      <c r="P2835" s="8" t="s">
        <v>8269</v>
      </c>
      <c r="Q2835" s="13" t="str">
        <f t="shared" si="318"/>
        <v>theater</v>
      </c>
      <c r="R2835" s="13" t="str">
        <f t="shared" si="317"/>
        <v>plays</v>
      </c>
      <c r="S2835" s="6">
        <f t="shared" si="321"/>
        <v>0.53447640019454945</v>
      </c>
      <c r="T2835" s="10">
        <f t="shared" si="322"/>
        <v>20.118172043010752</v>
      </c>
    </row>
    <row r="2836" spans="1:20" ht="57.6" x14ac:dyDescent="0.3">
      <c r="A2836">
        <v>2836</v>
      </c>
      <c r="B2836" s="3" t="s">
        <v>2836</v>
      </c>
      <c r="C2836" s="3" t="s">
        <v>6946</v>
      </c>
      <c r="D2836">
        <v>450</v>
      </c>
      <c r="E2836">
        <v>485</v>
      </c>
      <c r="F2836" t="s">
        <v>8219</v>
      </c>
      <c r="G2836" t="s">
        <v>8224</v>
      </c>
      <c r="H2836" t="s">
        <v>8246</v>
      </c>
      <c r="I2836">
        <v>1487393940</v>
      </c>
      <c r="J2836">
        <v>1484115418</v>
      </c>
      <c r="K2836" s="11">
        <f t="shared" si="319"/>
        <v>42783.999305555553</v>
      </c>
      <c r="L2836" s="11">
        <f t="shared" si="320"/>
        <v>42746.053449074076</v>
      </c>
      <c r="M2836" t="b">
        <v>0</v>
      </c>
      <c r="N2836">
        <v>11</v>
      </c>
      <c r="O2836" t="b">
        <v>1</v>
      </c>
      <c r="P2836" s="8" t="s">
        <v>8269</v>
      </c>
      <c r="Q2836" s="13" t="str">
        <f t="shared" si="318"/>
        <v>theater</v>
      </c>
      <c r="R2836" s="13" t="str">
        <f t="shared" si="317"/>
        <v>plays</v>
      </c>
      <c r="S2836" s="6">
        <f t="shared" si="321"/>
        <v>0.92783505154639179</v>
      </c>
      <c r="T2836" s="10">
        <f t="shared" si="322"/>
        <v>44.090909090909093</v>
      </c>
    </row>
    <row r="2837" spans="1:20" ht="57.6" x14ac:dyDescent="0.3">
      <c r="A2837">
        <v>2837</v>
      </c>
      <c r="B2837" s="3" t="s">
        <v>2837</v>
      </c>
      <c r="C2837" s="3" t="s">
        <v>6947</v>
      </c>
      <c r="D2837">
        <v>850</v>
      </c>
      <c r="E2837">
        <v>850</v>
      </c>
      <c r="F2837" t="s">
        <v>8219</v>
      </c>
      <c r="G2837" t="s">
        <v>8229</v>
      </c>
      <c r="H2837" t="s">
        <v>8251</v>
      </c>
      <c r="I2837">
        <v>1449701284</v>
      </c>
      <c r="J2837">
        <v>1446241684</v>
      </c>
      <c r="K2837" s="11">
        <f t="shared" si="319"/>
        <v>42347.741712962961</v>
      </c>
      <c r="L2837" s="11">
        <f t="shared" si="320"/>
        <v>42307.700046296297</v>
      </c>
      <c r="M2837" t="b">
        <v>0</v>
      </c>
      <c r="N2837">
        <v>21</v>
      </c>
      <c r="O2837" t="b">
        <v>1</v>
      </c>
      <c r="P2837" s="8" t="s">
        <v>8269</v>
      </c>
      <c r="Q2837" s="13" t="str">
        <f t="shared" si="318"/>
        <v>theater</v>
      </c>
      <c r="R2837" s="13" t="str">
        <f t="shared" si="317"/>
        <v>plays</v>
      </c>
      <c r="S2837" s="6">
        <f t="shared" si="321"/>
        <v>1</v>
      </c>
      <c r="T2837" s="10">
        <f t="shared" si="322"/>
        <v>40.476190476190474</v>
      </c>
    </row>
    <row r="2838" spans="1:20" ht="43.2" x14ac:dyDescent="0.3">
      <c r="A2838">
        <v>2838</v>
      </c>
      <c r="B2838" s="3" t="s">
        <v>2838</v>
      </c>
      <c r="C2838" s="3" t="s">
        <v>6948</v>
      </c>
      <c r="D2838">
        <v>2000</v>
      </c>
      <c r="E2838">
        <v>2405</v>
      </c>
      <c r="F2838" t="s">
        <v>8219</v>
      </c>
      <c r="G2838" t="s">
        <v>8224</v>
      </c>
      <c r="H2838" t="s">
        <v>8246</v>
      </c>
      <c r="I2838">
        <v>1407967200</v>
      </c>
      <c r="J2838">
        <v>1406039696</v>
      </c>
      <c r="K2838" s="11">
        <f t="shared" si="319"/>
        <v>41864.708333333328</v>
      </c>
      <c r="L2838" s="11">
        <f t="shared" si="320"/>
        <v>41842.399259259255</v>
      </c>
      <c r="M2838" t="b">
        <v>0</v>
      </c>
      <c r="N2838">
        <v>54</v>
      </c>
      <c r="O2838" t="b">
        <v>1</v>
      </c>
      <c r="P2838" s="8" t="s">
        <v>8269</v>
      </c>
      <c r="Q2838" s="13" t="str">
        <f t="shared" si="318"/>
        <v>theater</v>
      </c>
      <c r="R2838" s="13" t="str">
        <f t="shared" si="317"/>
        <v>plays</v>
      </c>
      <c r="S2838" s="6">
        <f t="shared" si="321"/>
        <v>0.83160083160083165</v>
      </c>
      <c r="T2838" s="10">
        <f t="shared" si="322"/>
        <v>44.537037037037038</v>
      </c>
    </row>
    <row r="2839" spans="1:20" ht="43.2" x14ac:dyDescent="0.3">
      <c r="A2839">
        <v>2839</v>
      </c>
      <c r="B2839" s="3" t="s">
        <v>2839</v>
      </c>
      <c r="C2839" s="3" t="s">
        <v>6949</v>
      </c>
      <c r="D2839">
        <v>3500</v>
      </c>
      <c r="E2839">
        <v>3900</v>
      </c>
      <c r="F2839" t="s">
        <v>8219</v>
      </c>
      <c r="G2839" t="s">
        <v>8224</v>
      </c>
      <c r="H2839" t="s">
        <v>8246</v>
      </c>
      <c r="I2839">
        <v>1408942740</v>
      </c>
      <c r="J2839">
        <v>1406958354</v>
      </c>
      <c r="K2839" s="11">
        <f t="shared" si="319"/>
        <v>41875.999305555553</v>
      </c>
      <c r="L2839" s="11">
        <f t="shared" si="320"/>
        <v>41853.031874999993</v>
      </c>
      <c r="M2839" t="b">
        <v>0</v>
      </c>
      <c r="N2839">
        <v>31</v>
      </c>
      <c r="O2839" t="b">
        <v>1</v>
      </c>
      <c r="P2839" s="8" t="s">
        <v>8269</v>
      </c>
      <c r="Q2839" s="13" t="str">
        <f t="shared" si="318"/>
        <v>theater</v>
      </c>
      <c r="R2839" s="13" t="str">
        <f t="shared" si="317"/>
        <v>plays</v>
      </c>
      <c r="S2839" s="6">
        <f t="shared" si="321"/>
        <v>0.89743589743589747</v>
      </c>
      <c r="T2839" s="10">
        <f t="shared" si="322"/>
        <v>125.80645161290323</v>
      </c>
    </row>
    <row r="2840" spans="1:20" ht="57.6" x14ac:dyDescent="0.3">
      <c r="A2840">
        <v>2840</v>
      </c>
      <c r="B2840" s="3" t="s">
        <v>2840</v>
      </c>
      <c r="C2840" s="3" t="s">
        <v>6950</v>
      </c>
      <c r="D2840">
        <v>2500</v>
      </c>
      <c r="E2840">
        <v>2600</v>
      </c>
      <c r="F2840" t="s">
        <v>8219</v>
      </c>
      <c r="G2840" t="s">
        <v>8225</v>
      </c>
      <c r="H2840" t="s">
        <v>8247</v>
      </c>
      <c r="I2840">
        <v>1426698000</v>
      </c>
      <c r="J2840">
        <v>1424825479</v>
      </c>
      <c r="K2840" s="11">
        <f t="shared" si="319"/>
        <v>42081.499999999993</v>
      </c>
      <c r="L2840" s="11">
        <f t="shared" si="320"/>
        <v>42059.827303240738</v>
      </c>
      <c r="M2840" t="b">
        <v>0</v>
      </c>
      <c r="N2840">
        <v>132</v>
      </c>
      <c r="O2840" t="b">
        <v>1</v>
      </c>
      <c r="P2840" s="8" t="s">
        <v>8269</v>
      </c>
      <c r="Q2840" s="13" t="str">
        <f t="shared" si="318"/>
        <v>theater</v>
      </c>
      <c r="R2840" s="13" t="str">
        <f t="shared" si="317"/>
        <v>plays</v>
      </c>
      <c r="S2840" s="6">
        <f t="shared" si="321"/>
        <v>0.96153846153846156</v>
      </c>
      <c r="T2840" s="10">
        <f t="shared" si="322"/>
        <v>19.696969696969695</v>
      </c>
    </row>
    <row r="2841" spans="1:20" ht="43.2" x14ac:dyDescent="0.3">
      <c r="A2841">
        <v>2841</v>
      </c>
      <c r="B2841" s="3" t="s">
        <v>2841</v>
      </c>
      <c r="C2841" s="3" t="s">
        <v>6951</v>
      </c>
      <c r="D2841">
        <v>1000</v>
      </c>
      <c r="E2841">
        <v>10</v>
      </c>
      <c r="F2841" t="s">
        <v>8221</v>
      </c>
      <c r="G2841" t="s">
        <v>8225</v>
      </c>
      <c r="H2841" t="s">
        <v>8247</v>
      </c>
      <c r="I2841">
        <v>1450032297</v>
      </c>
      <c r="J2841">
        <v>1444844697</v>
      </c>
      <c r="K2841" s="11">
        <f t="shared" si="319"/>
        <v>42351.572881944441</v>
      </c>
      <c r="L2841" s="11">
        <f t="shared" si="320"/>
        <v>42291.531215277777</v>
      </c>
      <c r="M2841" t="b">
        <v>0</v>
      </c>
      <c r="N2841">
        <v>1</v>
      </c>
      <c r="O2841" t="b">
        <v>0</v>
      </c>
      <c r="P2841" s="8" t="s">
        <v>8269</v>
      </c>
      <c r="Q2841" s="13" t="str">
        <f t="shared" si="318"/>
        <v>theater</v>
      </c>
      <c r="R2841" s="13" t="str">
        <f t="shared" si="317"/>
        <v>plays</v>
      </c>
      <c r="S2841" s="6">
        <f t="shared" si="321"/>
        <v>100</v>
      </c>
      <c r="T2841" s="10">
        <f t="shared" si="322"/>
        <v>10</v>
      </c>
    </row>
    <row r="2842" spans="1:20" ht="43.2" x14ac:dyDescent="0.3">
      <c r="A2842">
        <v>2842</v>
      </c>
      <c r="B2842" s="3" t="s">
        <v>2842</v>
      </c>
      <c r="C2842" s="3" t="s">
        <v>6952</v>
      </c>
      <c r="D2842">
        <v>1500</v>
      </c>
      <c r="E2842">
        <v>0</v>
      </c>
      <c r="F2842" t="s">
        <v>8221</v>
      </c>
      <c r="G2842" t="s">
        <v>8225</v>
      </c>
      <c r="H2842" t="s">
        <v>8247</v>
      </c>
      <c r="I2842">
        <v>1403348400</v>
      </c>
      <c r="J2842">
        <v>1401058295</v>
      </c>
      <c r="K2842" s="11">
        <f t="shared" si="319"/>
        <v>41811.25</v>
      </c>
      <c r="L2842" s="11">
        <f t="shared" si="320"/>
        <v>41784.744155092594</v>
      </c>
      <c r="M2842" t="b">
        <v>0</v>
      </c>
      <c r="N2842">
        <v>0</v>
      </c>
      <c r="O2842" t="b">
        <v>0</v>
      </c>
      <c r="P2842" s="8" t="s">
        <v>8269</v>
      </c>
      <c r="Q2842" s="13" t="str">
        <f t="shared" si="318"/>
        <v>theater</v>
      </c>
      <c r="R2842" s="13" t="str">
        <f t="shared" si="317"/>
        <v>plays</v>
      </c>
      <c r="S2842" s="6" t="str">
        <f t="shared" si="321"/>
        <v>N/A</v>
      </c>
      <c r="T2842" s="10" t="str">
        <f t="shared" si="322"/>
        <v>N/A</v>
      </c>
    </row>
    <row r="2843" spans="1:20" ht="43.2" x14ac:dyDescent="0.3">
      <c r="A2843">
        <v>2843</v>
      </c>
      <c r="B2843" s="3" t="s">
        <v>2843</v>
      </c>
      <c r="C2843" s="3" t="s">
        <v>6953</v>
      </c>
      <c r="D2843">
        <v>1200</v>
      </c>
      <c r="E2843">
        <v>0</v>
      </c>
      <c r="F2843" t="s">
        <v>8221</v>
      </c>
      <c r="G2843" t="s">
        <v>8224</v>
      </c>
      <c r="H2843" t="s">
        <v>8246</v>
      </c>
      <c r="I2843">
        <v>1465790400</v>
      </c>
      <c r="J2843">
        <v>1462210950</v>
      </c>
      <c r="K2843" s="11">
        <f t="shared" si="319"/>
        <v>42533.958333333336</v>
      </c>
      <c r="L2843" s="11">
        <f t="shared" si="320"/>
        <v>42492.529513888883</v>
      </c>
      <c r="M2843" t="b">
        <v>0</v>
      </c>
      <c r="N2843">
        <v>0</v>
      </c>
      <c r="O2843" t="b">
        <v>0</v>
      </c>
      <c r="P2843" s="8" t="s">
        <v>8269</v>
      </c>
      <c r="Q2843" s="13" t="str">
        <f t="shared" si="318"/>
        <v>theater</v>
      </c>
      <c r="R2843" s="13" t="str">
        <f t="shared" si="317"/>
        <v>plays</v>
      </c>
      <c r="S2843" s="6" t="str">
        <f t="shared" si="321"/>
        <v>N/A</v>
      </c>
      <c r="T2843" s="10" t="str">
        <f t="shared" si="322"/>
        <v>N/A</v>
      </c>
    </row>
    <row r="2844" spans="1:20" ht="43.2" x14ac:dyDescent="0.3">
      <c r="A2844">
        <v>2844</v>
      </c>
      <c r="B2844" s="3" t="s">
        <v>2844</v>
      </c>
      <c r="C2844" s="3" t="s">
        <v>6954</v>
      </c>
      <c r="D2844">
        <v>550</v>
      </c>
      <c r="E2844">
        <v>30</v>
      </c>
      <c r="F2844" t="s">
        <v>8221</v>
      </c>
      <c r="G2844" t="s">
        <v>8239</v>
      </c>
      <c r="H2844" t="s">
        <v>8249</v>
      </c>
      <c r="I2844">
        <v>1483535180</v>
      </c>
      <c r="J2844">
        <v>1480943180</v>
      </c>
      <c r="K2844" s="11">
        <f t="shared" si="319"/>
        <v>42739.337731481479</v>
      </c>
      <c r="L2844" s="11">
        <f t="shared" si="320"/>
        <v>42709.337731481479</v>
      </c>
      <c r="M2844" t="b">
        <v>0</v>
      </c>
      <c r="N2844">
        <v>1</v>
      </c>
      <c r="O2844" t="b">
        <v>0</v>
      </c>
      <c r="P2844" s="8" t="s">
        <v>8269</v>
      </c>
      <c r="Q2844" s="13" t="str">
        <f t="shared" si="318"/>
        <v>theater</v>
      </c>
      <c r="R2844" s="13" t="str">
        <f t="shared" si="317"/>
        <v>plays</v>
      </c>
      <c r="S2844" s="6">
        <f t="shared" si="321"/>
        <v>18.333333333333332</v>
      </c>
      <c r="T2844" s="10">
        <f t="shared" si="322"/>
        <v>30</v>
      </c>
    </row>
    <row r="2845" spans="1:20" ht="43.2" x14ac:dyDescent="0.3">
      <c r="A2845">
        <v>2845</v>
      </c>
      <c r="B2845" s="3" t="s">
        <v>2845</v>
      </c>
      <c r="C2845" s="3" t="s">
        <v>6955</v>
      </c>
      <c r="D2845">
        <v>7500</v>
      </c>
      <c r="E2845">
        <v>2366</v>
      </c>
      <c r="F2845" t="s">
        <v>8221</v>
      </c>
      <c r="G2845" t="s">
        <v>8224</v>
      </c>
      <c r="H2845" t="s">
        <v>8246</v>
      </c>
      <c r="I2845">
        <v>1433723033</v>
      </c>
      <c r="J2845">
        <v>1428539033</v>
      </c>
      <c r="K2845" s="11">
        <f t="shared" si="319"/>
        <v>42162.808252314811</v>
      </c>
      <c r="L2845" s="11">
        <f t="shared" si="320"/>
        <v>42102.808252314811</v>
      </c>
      <c r="M2845" t="b">
        <v>0</v>
      </c>
      <c r="N2845">
        <v>39</v>
      </c>
      <c r="O2845" t="b">
        <v>0</v>
      </c>
      <c r="P2845" s="8" t="s">
        <v>8269</v>
      </c>
      <c r="Q2845" s="13" t="str">
        <f t="shared" si="318"/>
        <v>theater</v>
      </c>
      <c r="R2845" s="13" t="str">
        <f t="shared" si="317"/>
        <v>plays</v>
      </c>
      <c r="S2845" s="6">
        <f t="shared" si="321"/>
        <v>3.1699070160608622</v>
      </c>
      <c r="T2845" s="10">
        <f t="shared" si="322"/>
        <v>60.666666666666664</v>
      </c>
    </row>
    <row r="2846" spans="1:20" ht="57.6" x14ac:dyDescent="0.3">
      <c r="A2846">
        <v>2846</v>
      </c>
      <c r="B2846" s="3" t="s">
        <v>2846</v>
      </c>
      <c r="C2846" s="3" t="s">
        <v>6956</v>
      </c>
      <c r="D2846">
        <v>8000</v>
      </c>
      <c r="E2846">
        <v>0</v>
      </c>
      <c r="F2846" t="s">
        <v>8221</v>
      </c>
      <c r="G2846" t="s">
        <v>8224</v>
      </c>
      <c r="H2846" t="s">
        <v>8246</v>
      </c>
      <c r="I2846">
        <v>1432917394</v>
      </c>
      <c r="J2846">
        <v>1429029394</v>
      </c>
      <c r="K2846" s="11">
        <f t="shared" si="319"/>
        <v>42153.483726851853</v>
      </c>
      <c r="L2846" s="11">
        <f t="shared" si="320"/>
        <v>42108.483726851853</v>
      </c>
      <c r="M2846" t="b">
        <v>0</v>
      </c>
      <c r="N2846">
        <v>0</v>
      </c>
      <c r="O2846" t="b">
        <v>0</v>
      </c>
      <c r="P2846" s="8" t="s">
        <v>8269</v>
      </c>
      <c r="Q2846" s="13" t="str">
        <f t="shared" si="318"/>
        <v>theater</v>
      </c>
      <c r="R2846" s="13" t="str">
        <f t="shared" si="317"/>
        <v>plays</v>
      </c>
      <c r="S2846" s="6" t="str">
        <f t="shared" si="321"/>
        <v>N/A</v>
      </c>
      <c r="T2846" s="10" t="str">
        <f t="shared" si="322"/>
        <v>N/A</v>
      </c>
    </row>
    <row r="2847" spans="1:20" ht="43.2" x14ac:dyDescent="0.3">
      <c r="A2847">
        <v>2847</v>
      </c>
      <c r="B2847" s="3" t="s">
        <v>2847</v>
      </c>
      <c r="C2847" s="3" t="s">
        <v>6957</v>
      </c>
      <c r="D2847">
        <v>2000</v>
      </c>
      <c r="E2847">
        <v>0</v>
      </c>
      <c r="F2847" t="s">
        <v>8221</v>
      </c>
      <c r="G2847" t="s">
        <v>8224</v>
      </c>
      <c r="H2847" t="s">
        <v>8246</v>
      </c>
      <c r="I2847">
        <v>1464031265</v>
      </c>
      <c r="J2847">
        <v>1458847265</v>
      </c>
      <c r="K2847" s="11">
        <f t="shared" si="319"/>
        <v>42513.597974537035</v>
      </c>
      <c r="L2847" s="11">
        <f t="shared" si="320"/>
        <v>42453.597974537035</v>
      </c>
      <c r="M2847" t="b">
        <v>0</v>
      </c>
      <c r="N2847">
        <v>0</v>
      </c>
      <c r="O2847" t="b">
        <v>0</v>
      </c>
      <c r="P2847" s="8" t="s">
        <v>8269</v>
      </c>
      <c r="Q2847" s="13" t="str">
        <f t="shared" si="318"/>
        <v>theater</v>
      </c>
      <c r="R2847" s="13" t="str">
        <f t="shared" ref="R2847:R2878" si="323">RIGHT(P2847,5)</f>
        <v>plays</v>
      </c>
      <c r="S2847" s="6" t="str">
        <f t="shared" si="321"/>
        <v>N/A</v>
      </c>
      <c r="T2847" s="10" t="str">
        <f t="shared" si="322"/>
        <v>N/A</v>
      </c>
    </row>
    <row r="2848" spans="1:20" ht="57.6" x14ac:dyDescent="0.3">
      <c r="A2848">
        <v>2848</v>
      </c>
      <c r="B2848" s="3" t="s">
        <v>2848</v>
      </c>
      <c r="C2848" s="3" t="s">
        <v>6958</v>
      </c>
      <c r="D2848">
        <v>35000</v>
      </c>
      <c r="E2848">
        <v>70</v>
      </c>
      <c r="F2848" t="s">
        <v>8221</v>
      </c>
      <c r="G2848" t="s">
        <v>8224</v>
      </c>
      <c r="H2848" t="s">
        <v>8246</v>
      </c>
      <c r="I2848">
        <v>1432913659</v>
      </c>
      <c r="J2848">
        <v>1430321659</v>
      </c>
      <c r="K2848" s="11">
        <f t="shared" si="319"/>
        <v>42153.440497685187</v>
      </c>
      <c r="L2848" s="11">
        <f t="shared" si="320"/>
        <v>42123.440497685187</v>
      </c>
      <c r="M2848" t="b">
        <v>0</v>
      </c>
      <c r="N2848">
        <v>3</v>
      </c>
      <c r="O2848" t="b">
        <v>0</v>
      </c>
      <c r="P2848" s="8" t="s">
        <v>8269</v>
      </c>
      <c r="Q2848" s="13" t="str">
        <f t="shared" si="318"/>
        <v>theater</v>
      </c>
      <c r="R2848" s="13" t="str">
        <f t="shared" si="323"/>
        <v>plays</v>
      </c>
      <c r="S2848" s="6">
        <f t="shared" si="321"/>
        <v>500</v>
      </c>
      <c r="T2848" s="10">
        <f t="shared" si="322"/>
        <v>23.333333333333332</v>
      </c>
    </row>
    <row r="2849" spans="1:20" ht="43.2" x14ac:dyDescent="0.3">
      <c r="A2849">
        <v>2849</v>
      </c>
      <c r="B2849" s="3" t="s">
        <v>2849</v>
      </c>
      <c r="C2849" s="3" t="s">
        <v>6959</v>
      </c>
      <c r="D2849">
        <v>500</v>
      </c>
      <c r="E2849">
        <v>5</v>
      </c>
      <c r="F2849" t="s">
        <v>8221</v>
      </c>
      <c r="G2849" t="s">
        <v>8225</v>
      </c>
      <c r="H2849" t="s">
        <v>8247</v>
      </c>
      <c r="I2849">
        <v>1461406600</v>
      </c>
      <c r="J2849">
        <v>1458814600</v>
      </c>
      <c r="K2849" s="11">
        <f t="shared" si="319"/>
        <v>42483.219907407409</v>
      </c>
      <c r="L2849" s="11">
        <f t="shared" si="320"/>
        <v>42453.219907407409</v>
      </c>
      <c r="M2849" t="b">
        <v>0</v>
      </c>
      <c r="N2849">
        <v>1</v>
      </c>
      <c r="O2849" t="b">
        <v>0</v>
      </c>
      <c r="P2849" s="8" t="s">
        <v>8269</v>
      </c>
      <c r="Q2849" s="13" t="str">
        <f t="shared" si="318"/>
        <v>theater</v>
      </c>
      <c r="R2849" s="13" t="str">
        <f t="shared" si="323"/>
        <v>plays</v>
      </c>
      <c r="S2849" s="6">
        <f t="shared" si="321"/>
        <v>100</v>
      </c>
      <c r="T2849" s="10">
        <f t="shared" si="322"/>
        <v>5</v>
      </c>
    </row>
    <row r="2850" spans="1:20" ht="43.2" x14ac:dyDescent="0.3">
      <c r="A2850">
        <v>2850</v>
      </c>
      <c r="B2850" s="3" t="s">
        <v>2850</v>
      </c>
      <c r="C2850" s="3" t="s">
        <v>6960</v>
      </c>
      <c r="D2850">
        <v>8000</v>
      </c>
      <c r="E2850">
        <v>311</v>
      </c>
      <c r="F2850" t="s">
        <v>8221</v>
      </c>
      <c r="G2850" t="s">
        <v>8224</v>
      </c>
      <c r="H2850" t="s">
        <v>8246</v>
      </c>
      <c r="I2850">
        <v>1409962211</v>
      </c>
      <c r="J2850">
        <v>1407370211</v>
      </c>
      <c r="K2850" s="11">
        <f t="shared" si="319"/>
        <v>41887.798738425925</v>
      </c>
      <c r="L2850" s="11">
        <f t="shared" si="320"/>
        <v>41857.798738425925</v>
      </c>
      <c r="M2850" t="b">
        <v>0</v>
      </c>
      <c r="N2850">
        <v>13</v>
      </c>
      <c r="O2850" t="b">
        <v>0</v>
      </c>
      <c r="P2850" s="8" t="s">
        <v>8269</v>
      </c>
      <c r="Q2850" s="13" t="str">
        <f t="shared" si="318"/>
        <v>theater</v>
      </c>
      <c r="R2850" s="13" t="str">
        <f t="shared" si="323"/>
        <v>plays</v>
      </c>
      <c r="S2850" s="6">
        <f t="shared" si="321"/>
        <v>25.723472668810288</v>
      </c>
      <c r="T2850" s="10">
        <f t="shared" si="322"/>
        <v>23.923076923076923</v>
      </c>
    </row>
    <row r="2851" spans="1:20" ht="43.2" x14ac:dyDescent="0.3">
      <c r="A2851">
        <v>2851</v>
      </c>
      <c r="B2851" s="3" t="s">
        <v>2851</v>
      </c>
      <c r="C2851" s="3" t="s">
        <v>6961</v>
      </c>
      <c r="D2851">
        <v>4500</v>
      </c>
      <c r="E2851">
        <v>0</v>
      </c>
      <c r="F2851" t="s">
        <v>8221</v>
      </c>
      <c r="G2851" t="s">
        <v>8241</v>
      </c>
      <c r="H2851" t="s">
        <v>8249</v>
      </c>
      <c r="I2851">
        <v>1454109420</v>
      </c>
      <c r="J2851">
        <v>1453334629</v>
      </c>
      <c r="K2851" s="11">
        <f t="shared" si="319"/>
        <v>42398.761805555558</v>
      </c>
      <c r="L2851" s="11">
        <f t="shared" si="320"/>
        <v>42389.794317129628</v>
      </c>
      <c r="M2851" t="b">
        <v>0</v>
      </c>
      <c r="N2851">
        <v>0</v>
      </c>
      <c r="O2851" t="b">
        <v>0</v>
      </c>
      <c r="P2851" s="8" t="s">
        <v>8269</v>
      </c>
      <c r="Q2851" s="13" t="str">
        <f t="shared" si="318"/>
        <v>theater</v>
      </c>
      <c r="R2851" s="13" t="str">
        <f t="shared" si="323"/>
        <v>plays</v>
      </c>
      <c r="S2851" s="6" t="str">
        <f t="shared" si="321"/>
        <v>N/A</v>
      </c>
      <c r="T2851" s="10" t="str">
        <f t="shared" si="322"/>
        <v>N/A</v>
      </c>
    </row>
    <row r="2852" spans="1:20" ht="43.2" x14ac:dyDescent="0.3">
      <c r="A2852">
        <v>2852</v>
      </c>
      <c r="B2852" s="3" t="s">
        <v>2852</v>
      </c>
      <c r="C2852" s="3" t="s">
        <v>6962</v>
      </c>
      <c r="D2852">
        <v>5000</v>
      </c>
      <c r="E2852">
        <v>95</v>
      </c>
      <c r="F2852" t="s">
        <v>8221</v>
      </c>
      <c r="G2852" t="s">
        <v>8224</v>
      </c>
      <c r="H2852" t="s">
        <v>8246</v>
      </c>
      <c r="I2852">
        <v>1403312703</v>
      </c>
      <c r="J2852">
        <v>1400720703</v>
      </c>
      <c r="K2852" s="11">
        <f t="shared" si="319"/>
        <v>41810.836840277778</v>
      </c>
      <c r="L2852" s="11">
        <f t="shared" si="320"/>
        <v>41780.836840277778</v>
      </c>
      <c r="M2852" t="b">
        <v>0</v>
      </c>
      <c r="N2852">
        <v>6</v>
      </c>
      <c r="O2852" t="b">
        <v>0</v>
      </c>
      <c r="P2852" s="8" t="s">
        <v>8269</v>
      </c>
      <c r="Q2852" s="13" t="str">
        <f t="shared" si="318"/>
        <v>theater</v>
      </c>
      <c r="R2852" s="13" t="str">
        <f t="shared" si="323"/>
        <v>plays</v>
      </c>
      <c r="S2852" s="6">
        <f t="shared" si="321"/>
        <v>52.631578947368418</v>
      </c>
      <c r="T2852" s="10">
        <f t="shared" si="322"/>
        <v>15.833333333333334</v>
      </c>
    </row>
    <row r="2853" spans="1:20" ht="43.2" x14ac:dyDescent="0.3">
      <c r="A2853">
        <v>2853</v>
      </c>
      <c r="B2853" s="3" t="s">
        <v>2853</v>
      </c>
      <c r="C2853" s="3" t="s">
        <v>6963</v>
      </c>
      <c r="D2853">
        <v>9500</v>
      </c>
      <c r="E2853">
        <v>0</v>
      </c>
      <c r="F2853" t="s">
        <v>8221</v>
      </c>
      <c r="G2853" t="s">
        <v>8229</v>
      </c>
      <c r="H2853" t="s">
        <v>8251</v>
      </c>
      <c r="I2853">
        <v>1410669297</v>
      </c>
      <c r="J2853">
        <v>1405485297</v>
      </c>
      <c r="K2853" s="11">
        <f t="shared" si="319"/>
        <v>41895.98260416666</v>
      </c>
      <c r="L2853" s="11">
        <f t="shared" si="320"/>
        <v>41835.98260416666</v>
      </c>
      <c r="M2853" t="b">
        <v>0</v>
      </c>
      <c r="N2853">
        <v>0</v>
      </c>
      <c r="O2853" t="b">
        <v>0</v>
      </c>
      <c r="P2853" s="8" t="s">
        <v>8269</v>
      </c>
      <c r="Q2853" s="13" t="str">
        <f t="shared" si="318"/>
        <v>theater</v>
      </c>
      <c r="R2853" s="13" t="str">
        <f t="shared" si="323"/>
        <v>plays</v>
      </c>
      <c r="S2853" s="6" t="str">
        <f t="shared" si="321"/>
        <v>N/A</v>
      </c>
      <c r="T2853" s="10" t="str">
        <f t="shared" si="322"/>
        <v>N/A</v>
      </c>
    </row>
    <row r="2854" spans="1:20" ht="43.2" x14ac:dyDescent="0.3">
      <c r="A2854">
        <v>2854</v>
      </c>
      <c r="B2854" s="3" t="s">
        <v>2854</v>
      </c>
      <c r="C2854" s="3" t="s">
        <v>6964</v>
      </c>
      <c r="D2854">
        <v>1000</v>
      </c>
      <c r="E2854">
        <v>417</v>
      </c>
      <c r="F2854" t="s">
        <v>8221</v>
      </c>
      <c r="G2854" t="s">
        <v>8225</v>
      </c>
      <c r="H2854" t="s">
        <v>8247</v>
      </c>
      <c r="I2854">
        <v>1431018719</v>
      </c>
      <c r="J2854">
        <v>1429290719</v>
      </c>
      <c r="K2854" s="11">
        <f t="shared" si="319"/>
        <v>42131.508321759255</v>
      </c>
      <c r="L2854" s="11">
        <f t="shared" si="320"/>
        <v>42111.508321759255</v>
      </c>
      <c r="M2854" t="b">
        <v>0</v>
      </c>
      <c r="N2854">
        <v>14</v>
      </c>
      <c r="O2854" t="b">
        <v>0</v>
      </c>
      <c r="P2854" s="8" t="s">
        <v>8269</v>
      </c>
      <c r="Q2854" s="13" t="str">
        <f t="shared" si="318"/>
        <v>theater</v>
      </c>
      <c r="R2854" s="13" t="str">
        <f t="shared" si="323"/>
        <v>plays</v>
      </c>
      <c r="S2854" s="6">
        <f t="shared" si="321"/>
        <v>2.3980815347721824</v>
      </c>
      <c r="T2854" s="10">
        <f t="shared" si="322"/>
        <v>29.785714285714285</v>
      </c>
    </row>
    <row r="2855" spans="1:20" ht="57.6" x14ac:dyDescent="0.3">
      <c r="A2855">
        <v>2855</v>
      </c>
      <c r="B2855" s="3" t="s">
        <v>2855</v>
      </c>
      <c r="C2855" s="3" t="s">
        <v>6965</v>
      </c>
      <c r="D2855">
        <v>600</v>
      </c>
      <c r="E2855">
        <v>300</v>
      </c>
      <c r="F2855" t="s">
        <v>8221</v>
      </c>
      <c r="G2855" t="s">
        <v>8224</v>
      </c>
      <c r="H2855" t="s">
        <v>8246</v>
      </c>
      <c r="I2855">
        <v>1454110440</v>
      </c>
      <c r="J2855">
        <v>1451607071</v>
      </c>
      <c r="K2855" s="11">
        <f t="shared" si="319"/>
        <v>42398.773611111108</v>
      </c>
      <c r="L2855" s="11">
        <f t="shared" si="320"/>
        <v>42369.799432870372</v>
      </c>
      <c r="M2855" t="b">
        <v>0</v>
      </c>
      <c r="N2855">
        <v>5</v>
      </c>
      <c r="O2855" t="b">
        <v>0</v>
      </c>
      <c r="P2855" s="8" t="s">
        <v>8269</v>
      </c>
      <c r="Q2855" s="13" t="str">
        <f t="shared" si="318"/>
        <v>theater</v>
      </c>
      <c r="R2855" s="13" t="str">
        <f t="shared" si="323"/>
        <v>plays</v>
      </c>
      <c r="S2855" s="6">
        <f t="shared" si="321"/>
        <v>2</v>
      </c>
      <c r="T2855" s="10">
        <f t="shared" si="322"/>
        <v>60</v>
      </c>
    </row>
    <row r="2856" spans="1:20" ht="43.2" x14ac:dyDescent="0.3">
      <c r="A2856">
        <v>2856</v>
      </c>
      <c r="B2856" s="3" t="s">
        <v>2856</v>
      </c>
      <c r="C2856" s="3" t="s">
        <v>6966</v>
      </c>
      <c r="D2856">
        <v>3000</v>
      </c>
      <c r="E2856">
        <v>146</v>
      </c>
      <c r="F2856" t="s">
        <v>8221</v>
      </c>
      <c r="G2856" t="s">
        <v>8224</v>
      </c>
      <c r="H2856" t="s">
        <v>8246</v>
      </c>
      <c r="I2856">
        <v>1439069640</v>
      </c>
      <c r="J2856">
        <v>1433897647</v>
      </c>
      <c r="K2856" s="11">
        <f t="shared" si="319"/>
        <v>42224.69027777778</v>
      </c>
      <c r="L2856" s="11">
        <f t="shared" si="320"/>
        <v>42164.829247685186</v>
      </c>
      <c r="M2856" t="b">
        <v>0</v>
      </c>
      <c r="N2856">
        <v>6</v>
      </c>
      <c r="O2856" t="b">
        <v>0</v>
      </c>
      <c r="P2856" s="8" t="s">
        <v>8269</v>
      </c>
      <c r="Q2856" s="13" t="str">
        <f t="shared" si="318"/>
        <v>theater</v>
      </c>
      <c r="R2856" s="13" t="str">
        <f t="shared" si="323"/>
        <v>plays</v>
      </c>
      <c r="S2856" s="6">
        <f t="shared" si="321"/>
        <v>20.547945205479451</v>
      </c>
      <c r="T2856" s="10">
        <f t="shared" si="322"/>
        <v>24.333333333333332</v>
      </c>
    </row>
    <row r="2857" spans="1:20" ht="57.6" x14ac:dyDescent="0.3">
      <c r="A2857">
        <v>2857</v>
      </c>
      <c r="B2857" s="3" t="s">
        <v>2857</v>
      </c>
      <c r="C2857" s="3" t="s">
        <v>6967</v>
      </c>
      <c r="D2857">
        <v>38000</v>
      </c>
      <c r="E2857">
        <v>7500</v>
      </c>
      <c r="F2857" t="s">
        <v>8221</v>
      </c>
      <c r="G2857" t="s">
        <v>8238</v>
      </c>
      <c r="H2857" t="s">
        <v>8256</v>
      </c>
      <c r="I2857">
        <v>1487613600</v>
      </c>
      <c r="J2857">
        <v>1482444295</v>
      </c>
      <c r="K2857" s="11">
        <f t="shared" si="319"/>
        <v>42786.541666666664</v>
      </c>
      <c r="L2857" s="11">
        <f t="shared" si="320"/>
        <v>42726.711747685178</v>
      </c>
      <c r="M2857" t="b">
        <v>0</v>
      </c>
      <c r="N2857">
        <v>15</v>
      </c>
      <c r="O2857" t="b">
        <v>0</v>
      </c>
      <c r="P2857" s="8" t="s">
        <v>8269</v>
      </c>
      <c r="Q2857" s="13" t="str">
        <f t="shared" si="318"/>
        <v>theater</v>
      </c>
      <c r="R2857" s="13" t="str">
        <f t="shared" si="323"/>
        <v>plays</v>
      </c>
      <c r="S2857" s="6">
        <f t="shared" si="321"/>
        <v>5.0666666666666664</v>
      </c>
      <c r="T2857" s="10">
        <f t="shared" si="322"/>
        <v>500</v>
      </c>
    </row>
    <row r="2858" spans="1:20" ht="43.2" x14ac:dyDescent="0.3">
      <c r="A2858">
        <v>2858</v>
      </c>
      <c r="B2858" s="3" t="s">
        <v>2858</v>
      </c>
      <c r="C2858" s="3" t="s">
        <v>6968</v>
      </c>
      <c r="D2858">
        <v>1000</v>
      </c>
      <c r="E2858">
        <v>0</v>
      </c>
      <c r="F2858" t="s">
        <v>8221</v>
      </c>
      <c r="G2858" t="s">
        <v>8233</v>
      </c>
      <c r="H2858" t="s">
        <v>8249</v>
      </c>
      <c r="I2858">
        <v>1417778880</v>
      </c>
      <c r="J2858">
        <v>1415711095</v>
      </c>
      <c r="K2858" s="11">
        <f t="shared" si="319"/>
        <v>41978.269444444442</v>
      </c>
      <c r="L2858" s="11">
        <f t="shared" si="320"/>
        <v>41954.336747685178</v>
      </c>
      <c r="M2858" t="b">
        <v>0</v>
      </c>
      <c r="N2858">
        <v>0</v>
      </c>
      <c r="O2858" t="b">
        <v>0</v>
      </c>
      <c r="P2858" s="8" t="s">
        <v>8269</v>
      </c>
      <c r="Q2858" s="13" t="str">
        <f t="shared" si="318"/>
        <v>theater</v>
      </c>
      <c r="R2858" s="13" t="str">
        <f t="shared" si="323"/>
        <v>plays</v>
      </c>
      <c r="S2858" s="6" t="str">
        <f t="shared" si="321"/>
        <v>N/A</v>
      </c>
      <c r="T2858" s="10" t="str">
        <f t="shared" si="322"/>
        <v>N/A</v>
      </c>
    </row>
    <row r="2859" spans="1:20" ht="43.2" x14ac:dyDescent="0.3">
      <c r="A2859">
        <v>2859</v>
      </c>
      <c r="B2859" s="3" t="s">
        <v>2859</v>
      </c>
      <c r="C2859" s="3" t="s">
        <v>6969</v>
      </c>
      <c r="D2859">
        <v>2000</v>
      </c>
      <c r="E2859">
        <v>35</v>
      </c>
      <c r="F2859" t="s">
        <v>8221</v>
      </c>
      <c r="G2859" t="s">
        <v>8226</v>
      </c>
      <c r="H2859" t="s">
        <v>8248</v>
      </c>
      <c r="I2859">
        <v>1444984904</v>
      </c>
      <c r="J2859">
        <v>1439800904</v>
      </c>
      <c r="K2859" s="11">
        <f t="shared" si="319"/>
        <v>42293.153981481482</v>
      </c>
      <c r="L2859" s="11">
        <f t="shared" si="320"/>
        <v>42233.153981481482</v>
      </c>
      <c r="M2859" t="b">
        <v>0</v>
      </c>
      <c r="N2859">
        <v>1</v>
      </c>
      <c r="O2859" t="b">
        <v>0</v>
      </c>
      <c r="P2859" s="8" t="s">
        <v>8269</v>
      </c>
      <c r="Q2859" s="13" t="str">
        <f t="shared" si="318"/>
        <v>theater</v>
      </c>
      <c r="R2859" s="13" t="str">
        <f t="shared" si="323"/>
        <v>plays</v>
      </c>
      <c r="S2859" s="6">
        <f t="shared" si="321"/>
        <v>57.142857142857146</v>
      </c>
      <c r="T2859" s="10">
        <f t="shared" si="322"/>
        <v>35</v>
      </c>
    </row>
    <row r="2860" spans="1:20" ht="57.6" x14ac:dyDescent="0.3">
      <c r="A2860">
        <v>2860</v>
      </c>
      <c r="B2860" s="3" t="s">
        <v>2860</v>
      </c>
      <c r="C2860" s="3" t="s">
        <v>6970</v>
      </c>
      <c r="D2860">
        <v>4000</v>
      </c>
      <c r="E2860">
        <v>266</v>
      </c>
      <c r="F2860" t="s">
        <v>8221</v>
      </c>
      <c r="G2860" t="s">
        <v>8224</v>
      </c>
      <c r="H2860" t="s">
        <v>8246</v>
      </c>
      <c r="I2860">
        <v>1466363576</v>
      </c>
      <c r="J2860">
        <v>1461179576</v>
      </c>
      <c r="K2860" s="11">
        <f t="shared" si="319"/>
        <v>42540.592314814814</v>
      </c>
      <c r="L2860" s="11">
        <f t="shared" si="320"/>
        <v>42480.592314814814</v>
      </c>
      <c r="M2860" t="b">
        <v>0</v>
      </c>
      <c r="N2860">
        <v>9</v>
      </c>
      <c r="O2860" t="b">
        <v>0</v>
      </c>
      <c r="P2860" s="8" t="s">
        <v>8269</v>
      </c>
      <c r="Q2860" s="13" t="str">
        <f t="shared" si="318"/>
        <v>theater</v>
      </c>
      <c r="R2860" s="13" t="str">
        <f t="shared" si="323"/>
        <v>plays</v>
      </c>
      <c r="S2860" s="6">
        <f t="shared" si="321"/>
        <v>15.037593984962406</v>
      </c>
      <c r="T2860" s="10">
        <f t="shared" si="322"/>
        <v>29.555555555555557</v>
      </c>
    </row>
    <row r="2861" spans="1:20" ht="43.2" x14ac:dyDescent="0.3">
      <c r="A2861">
        <v>2861</v>
      </c>
      <c r="B2861" s="3" t="s">
        <v>2861</v>
      </c>
      <c r="C2861" s="3" t="s">
        <v>6971</v>
      </c>
      <c r="D2861">
        <v>250</v>
      </c>
      <c r="E2861">
        <v>80</v>
      </c>
      <c r="F2861" t="s">
        <v>8221</v>
      </c>
      <c r="G2861" t="s">
        <v>8226</v>
      </c>
      <c r="H2861" t="s">
        <v>8248</v>
      </c>
      <c r="I2861">
        <v>1443103848</v>
      </c>
      <c r="J2861">
        <v>1441894248</v>
      </c>
      <c r="K2861" s="11">
        <f t="shared" si="319"/>
        <v>42271.3825</v>
      </c>
      <c r="L2861" s="11">
        <f t="shared" si="320"/>
        <v>42257.3825</v>
      </c>
      <c r="M2861" t="b">
        <v>0</v>
      </c>
      <c r="N2861">
        <v>3</v>
      </c>
      <c r="O2861" t="b">
        <v>0</v>
      </c>
      <c r="P2861" s="8" t="s">
        <v>8269</v>
      </c>
      <c r="Q2861" s="13" t="str">
        <f t="shared" si="318"/>
        <v>theater</v>
      </c>
      <c r="R2861" s="13" t="str">
        <f t="shared" si="323"/>
        <v>plays</v>
      </c>
      <c r="S2861" s="6">
        <f t="shared" si="321"/>
        <v>3.125</v>
      </c>
      <c r="T2861" s="10">
        <f t="shared" si="322"/>
        <v>26.666666666666668</v>
      </c>
    </row>
    <row r="2862" spans="1:20" ht="43.2" x14ac:dyDescent="0.3">
      <c r="A2862">
        <v>2862</v>
      </c>
      <c r="B2862" s="3" t="s">
        <v>2862</v>
      </c>
      <c r="C2862" s="3" t="s">
        <v>6972</v>
      </c>
      <c r="D2862">
        <v>12700</v>
      </c>
      <c r="E2862">
        <v>55</v>
      </c>
      <c r="F2862" t="s">
        <v>8221</v>
      </c>
      <c r="G2862" t="s">
        <v>8224</v>
      </c>
      <c r="H2862" t="s">
        <v>8246</v>
      </c>
      <c r="I2862">
        <v>1403636229</v>
      </c>
      <c r="J2862">
        <v>1401044229</v>
      </c>
      <c r="K2862" s="11">
        <f t="shared" si="319"/>
        <v>41814.581354166665</v>
      </c>
      <c r="L2862" s="11">
        <f t="shared" si="320"/>
        <v>41784.581354166665</v>
      </c>
      <c r="M2862" t="b">
        <v>0</v>
      </c>
      <c r="N2862">
        <v>3</v>
      </c>
      <c r="O2862" t="b">
        <v>0</v>
      </c>
      <c r="P2862" s="8" t="s">
        <v>8269</v>
      </c>
      <c r="Q2862" s="13" t="str">
        <f t="shared" si="318"/>
        <v>theater</v>
      </c>
      <c r="R2862" s="13" t="str">
        <f t="shared" si="323"/>
        <v>plays</v>
      </c>
      <c r="S2862" s="6">
        <f t="shared" si="321"/>
        <v>230.90909090909091</v>
      </c>
      <c r="T2862" s="10">
        <f t="shared" si="322"/>
        <v>18.333333333333332</v>
      </c>
    </row>
    <row r="2863" spans="1:20" ht="43.2" x14ac:dyDescent="0.3">
      <c r="A2863">
        <v>2863</v>
      </c>
      <c r="B2863" s="3" t="s">
        <v>2863</v>
      </c>
      <c r="C2863" s="3" t="s">
        <v>6973</v>
      </c>
      <c r="D2863">
        <v>50000</v>
      </c>
      <c r="E2863">
        <v>20</v>
      </c>
      <c r="F2863" t="s">
        <v>8221</v>
      </c>
      <c r="G2863" t="s">
        <v>8224</v>
      </c>
      <c r="H2863" t="s">
        <v>8246</v>
      </c>
      <c r="I2863">
        <v>1410279123</v>
      </c>
      <c r="J2863">
        <v>1405095123</v>
      </c>
      <c r="K2863" s="11">
        <f t="shared" si="319"/>
        <v>41891.46670138889</v>
      </c>
      <c r="L2863" s="11">
        <f t="shared" si="320"/>
        <v>41831.46670138889</v>
      </c>
      <c r="M2863" t="b">
        <v>0</v>
      </c>
      <c r="N2863">
        <v>1</v>
      </c>
      <c r="O2863" t="b">
        <v>0</v>
      </c>
      <c r="P2863" s="8" t="s">
        <v>8269</v>
      </c>
      <c r="Q2863" s="13" t="str">
        <f t="shared" si="318"/>
        <v>theater</v>
      </c>
      <c r="R2863" s="13" t="str">
        <f t="shared" si="323"/>
        <v>plays</v>
      </c>
      <c r="S2863" s="6">
        <f t="shared" si="321"/>
        <v>2500</v>
      </c>
      <c r="T2863" s="10">
        <f t="shared" si="322"/>
        <v>20</v>
      </c>
    </row>
    <row r="2864" spans="1:20" x14ac:dyDescent="0.3">
      <c r="A2864">
        <v>2864</v>
      </c>
      <c r="B2864" s="3" t="s">
        <v>2864</v>
      </c>
      <c r="C2864" s="3" t="s">
        <v>6974</v>
      </c>
      <c r="D2864">
        <v>2500</v>
      </c>
      <c r="E2864">
        <v>40</v>
      </c>
      <c r="F2864" t="s">
        <v>8221</v>
      </c>
      <c r="G2864" t="s">
        <v>8225</v>
      </c>
      <c r="H2864" t="s">
        <v>8247</v>
      </c>
      <c r="I2864">
        <v>1437139080</v>
      </c>
      <c r="J2864">
        <v>1434552207</v>
      </c>
      <c r="K2864" s="11">
        <f t="shared" si="319"/>
        <v>42202.345833333333</v>
      </c>
      <c r="L2864" s="11">
        <f t="shared" si="320"/>
        <v>42172.405173611107</v>
      </c>
      <c r="M2864" t="b">
        <v>0</v>
      </c>
      <c r="N2864">
        <v>3</v>
      </c>
      <c r="O2864" t="b">
        <v>0</v>
      </c>
      <c r="P2864" s="8" t="s">
        <v>8269</v>
      </c>
      <c r="Q2864" s="13" t="str">
        <f t="shared" si="318"/>
        <v>theater</v>
      </c>
      <c r="R2864" s="13" t="str">
        <f t="shared" si="323"/>
        <v>plays</v>
      </c>
      <c r="S2864" s="6">
        <f t="shared" si="321"/>
        <v>62.5</v>
      </c>
      <c r="T2864" s="10">
        <f t="shared" si="322"/>
        <v>13.333333333333334</v>
      </c>
    </row>
    <row r="2865" spans="1:20" ht="43.2" x14ac:dyDescent="0.3">
      <c r="A2865">
        <v>2865</v>
      </c>
      <c r="B2865" s="3" t="s">
        <v>2865</v>
      </c>
      <c r="C2865" s="3" t="s">
        <v>6975</v>
      </c>
      <c r="D2865">
        <v>2888</v>
      </c>
      <c r="E2865">
        <v>0</v>
      </c>
      <c r="F2865" t="s">
        <v>8221</v>
      </c>
      <c r="G2865" t="s">
        <v>8224</v>
      </c>
      <c r="H2865" t="s">
        <v>8246</v>
      </c>
      <c r="I2865">
        <v>1420512259</v>
      </c>
      <c r="J2865">
        <v>1415328259</v>
      </c>
      <c r="K2865" s="11">
        <f t="shared" si="319"/>
        <v>42009.905775462961</v>
      </c>
      <c r="L2865" s="11">
        <f t="shared" si="320"/>
        <v>41949.905775462961</v>
      </c>
      <c r="M2865" t="b">
        <v>0</v>
      </c>
      <c r="N2865">
        <v>0</v>
      </c>
      <c r="O2865" t="b">
        <v>0</v>
      </c>
      <c r="P2865" s="8" t="s">
        <v>8269</v>
      </c>
      <c r="Q2865" s="13" t="str">
        <f t="shared" si="318"/>
        <v>theater</v>
      </c>
      <c r="R2865" s="13" t="str">
        <f t="shared" si="323"/>
        <v>plays</v>
      </c>
      <c r="S2865" s="6" t="str">
        <f t="shared" si="321"/>
        <v>N/A</v>
      </c>
      <c r="T2865" s="10" t="str">
        <f t="shared" si="322"/>
        <v>N/A</v>
      </c>
    </row>
    <row r="2866" spans="1:20" ht="43.2" x14ac:dyDescent="0.3">
      <c r="A2866">
        <v>2866</v>
      </c>
      <c r="B2866" s="3" t="s">
        <v>2866</v>
      </c>
      <c r="C2866" s="3" t="s">
        <v>6976</v>
      </c>
      <c r="D2866">
        <v>5000</v>
      </c>
      <c r="E2866">
        <v>45</v>
      </c>
      <c r="F2866" t="s">
        <v>8221</v>
      </c>
      <c r="G2866" t="s">
        <v>8224</v>
      </c>
      <c r="H2866" t="s">
        <v>8246</v>
      </c>
      <c r="I2866">
        <v>1476482400</v>
      </c>
      <c r="J2866">
        <v>1473893721</v>
      </c>
      <c r="K2866" s="11">
        <f t="shared" si="319"/>
        <v>42657.708333333336</v>
      </c>
      <c r="L2866" s="11">
        <f t="shared" si="320"/>
        <v>42627.746770833335</v>
      </c>
      <c r="M2866" t="b">
        <v>0</v>
      </c>
      <c r="N2866">
        <v>2</v>
      </c>
      <c r="O2866" t="b">
        <v>0</v>
      </c>
      <c r="P2866" s="8" t="s">
        <v>8269</v>
      </c>
      <c r="Q2866" s="13" t="str">
        <f t="shared" si="318"/>
        <v>theater</v>
      </c>
      <c r="R2866" s="13" t="str">
        <f t="shared" si="323"/>
        <v>plays</v>
      </c>
      <c r="S2866" s="6">
        <f t="shared" si="321"/>
        <v>111.11111111111111</v>
      </c>
      <c r="T2866" s="10">
        <f t="shared" si="322"/>
        <v>22.5</v>
      </c>
    </row>
    <row r="2867" spans="1:20" ht="57.6" x14ac:dyDescent="0.3">
      <c r="A2867">
        <v>2867</v>
      </c>
      <c r="B2867" s="3" t="s">
        <v>2867</v>
      </c>
      <c r="C2867" s="3" t="s">
        <v>6977</v>
      </c>
      <c r="D2867">
        <v>2500</v>
      </c>
      <c r="E2867">
        <v>504</v>
      </c>
      <c r="F2867" t="s">
        <v>8221</v>
      </c>
      <c r="G2867" t="s">
        <v>8224</v>
      </c>
      <c r="H2867" t="s">
        <v>8246</v>
      </c>
      <c r="I2867">
        <v>1467604800</v>
      </c>
      <c r="J2867">
        <v>1465533672</v>
      </c>
      <c r="K2867" s="11">
        <f t="shared" si="319"/>
        <v>42554.958333333336</v>
      </c>
      <c r="L2867" s="11">
        <f t="shared" si="320"/>
        <v>42530.986944444441</v>
      </c>
      <c r="M2867" t="b">
        <v>0</v>
      </c>
      <c r="N2867">
        <v>10</v>
      </c>
      <c r="O2867" t="b">
        <v>0</v>
      </c>
      <c r="P2867" s="8" t="s">
        <v>8269</v>
      </c>
      <c r="Q2867" s="13" t="str">
        <f t="shared" si="318"/>
        <v>theater</v>
      </c>
      <c r="R2867" s="13" t="str">
        <f t="shared" si="323"/>
        <v>plays</v>
      </c>
      <c r="S2867" s="6">
        <f t="shared" si="321"/>
        <v>4.9603174603174605</v>
      </c>
      <c r="T2867" s="10">
        <f t="shared" si="322"/>
        <v>50.4</v>
      </c>
    </row>
    <row r="2868" spans="1:20" ht="57.6" x14ac:dyDescent="0.3">
      <c r="A2868">
        <v>2868</v>
      </c>
      <c r="B2868" s="3" t="s">
        <v>2868</v>
      </c>
      <c r="C2868" s="3" t="s">
        <v>6978</v>
      </c>
      <c r="D2868">
        <v>15000</v>
      </c>
      <c r="E2868">
        <v>6301.76</v>
      </c>
      <c r="F2868" t="s">
        <v>8221</v>
      </c>
      <c r="G2868" t="s">
        <v>8224</v>
      </c>
      <c r="H2868" t="s">
        <v>8246</v>
      </c>
      <c r="I2868">
        <v>1475697054</v>
      </c>
      <c r="J2868">
        <v>1473105054</v>
      </c>
      <c r="K2868" s="11">
        <f t="shared" si="319"/>
        <v>42648.618680555555</v>
      </c>
      <c r="L2868" s="11">
        <f t="shared" si="320"/>
        <v>42618.618680555555</v>
      </c>
      <c r="M2868" t="b">
        <v>0</v>
      </c>
      <c r="N2868">
        <v>60</v>
      </c>
      <c r="O2868" t="b">
        <v>0</v>
      </c>
      <c r="P2868" s="8" t="s">
        <v>8269</v>
      </c>
      <c r="Q2868" s="13" t="str">
        <f t="shared" si="318"/>
        <v>theater</v>
      </c>
      <c r="R2868" s="13" t="str">
        <f t="shared" si="323"/>
        <v>plays</v>
      </c>
      <c r="S2868" s="6">
        <f t="shared" si="321"/>
        <v>2.3802874117706798</v>
      </c>
      <c r="T2868" s="10">
        <f t="shared" si="322"/>
        <v>105.02933333333334</v>
      </c>
    </row>
    <row r="2869" spans="1:20" ht="57.6" x14ac:dyDescent="0.3">
      <c r="A2869">
        <v>2869</v>
      </c>
      <c r="B2869" s="3" t="s">
        <v>2869</v>
      </c>
      <c r="C2869" s="3" t="s">
        <v>6979</v>
      </c>
      <c r="D2869">
        <v>20000</v>
      </c>
      <c r="E2869">
        <v>177</v>
      </c>
      <c r="F2869" t="s">
        <v>8221</v>
      </c>
      <c r="G2869" t="s">
        <v>8224</v>
      </c>
      <c r="H2869" t="s">
        <v>8246</v>
      </c>
      <c r="I2869">
        <v>1468937681</v>
      </c>
      <c r="J2869">
        <v>1466345681</v>
      </c>
      <c r="K2869" s="11">
        <f t="shared" si="319"/>
        <v>42570.385196759256</v>
      </c>
      <c r="L2869" s="11">
        <f t="shared" si="320"/>
        <v>42540.385196759256</v>
      </c>
      <c r="M2869" t="b">
        <v>0</v>
      </c>
      <c r="N2869">
        <v>5</v>
      </c>
      <c r="O2869" t="b">
        <v>0</v>
      </c>
      <c r="P2869" s="8" t="s">
        <v>8269</v>
      </c>
      <c r="Q2869" s="13" t="str">
        <f t="shared" si="318"/>
        <v>theater</v>
      </c>
      <c r="R2869" s="13" t="str">
        <f t="shared" si="323"/>
        <v>plays</v>
      </c>
      <c r="S2869" s="6">
        <f t="shared" si="321"/>
        <v>112.99435028248588</v>
      </c>
      <c r="T2869" s="10">
        <f t="shared" si="322"/>
        <v>35.4</v>
      </c>
    </row>
    <row r="2870" spans="1:20" ht="57.6" x14ac:dyDescent="0.3">
      <c r="A2870">
        <v>2870</v>
      </c>
      <c r="B2870" s="3" t="s">
        <v>2870</v>
      </c>
      <c r="C2870" s="3" t="s">
        <v>6980</v>
      </c>
      <c r="D2870">
        <v>5000</v>
      </c>
      <c r="E2870">
        <v>750</v>
      </c>
      <c r="F2870" t="s">
        <v>8221</v>
      </c>
      <c r="G2870" t="s">
        <v>8224</v>
      </c>
      <c r="H2870" t="s">
        <v>8246</v>
      </c>
      <c r="I2870">
        <v>1400301165</v>
      </c>
      <c r="J2870">
        <v>1397709165</v>
      </c>
      <c r="K2870" s="11">
        <f t="shared" si="319"/>
        <v>41775.981076388889</v>
      </c>
      <c r="L2870" s="11">
        <f t="shared" si="320"/>
        <v>41745.981076388889</v>
      </c>
      <c r="M2870" t="b">
        <v>0</v>
      </c>
      <c r="N2870">
        <v>9</v>
      </c>
      <c r="O2870" t="b">
        <v>0</v>
      </c>
      <c r="P2870" s="8" t="s">
        <v>8269</v>
      </c>
      <c r="Q2870" s="13" t="str">
        <f t="shared" si="318"/>
        <v>theater</v>
      </c>
      <c r="R2870" s="13" t="str">
        <f t="shared" si="323"/>
        <v>plays</v>
      </c>
      <c r="S2870" s="6">
        <f t="shared" si="321"/>
        <v>6.666666666666667</v>
      </c>
      <c r="T2870" s="10">
        <f t="shared" si="322"/>
        <v>83.333333333333329</v>
      </c>
    </row>
    <row r="2871" spans="1:20" ht="43.2" x14ac:dyDescent="0.3">
      <c r="A2871">
        <v>2871</v>
      </c>
      <c r="B2871" s="3" t="s">
        <v>2871</v>
      </c>
      <c r="C2871" s="3" t="s">
        <v>6981</v>
      </c>
      <c r="D2871">
        <v>10000</v>
      </c>
      <c r="E2871">
        <v>467</v>
      </c>
      <c r="F2871" t="s">
        <v>8221</v>
      </c>
      <c r="G2871" t="s">
        <v>8224</v>
      </c>
      <c r="H2871" t="s">
        <v>8246</v>
      </c>
      <c r="I2871">
        <v>1419183813</v>
      </c>
      <c r="J2871">
        <v>1417455813</v>
      </c>
      <c r="K2871" s="11">
        <f t="shared" si="319"/>
        <v>41994.530243055553</v>
      </c>
      <c r="L2871" s="11">
        <f t="shared" si="320"/>
        <v>41974.530243055553</v>
      </c>
      <c r="M2871" t="b">
        <v>0</v>
      </c>
      <c r="N2871">
        <v>13</v>
      </c>
      <c r="O2871" t="b">
        <v>0</v>
      </c>
      <c r="P2871" s="8" t="s">
        <v>8269</v>
      </c>
      <c r="Q2871" s="13" t="str">
        <f t="shared" si="318"/>
        <v>theater</v>
      </c>
      <c r="R2871" s="13" t="str">
        <f t="shared" si="323"/>
        <v>plays</v>
      </c>
      <c r="S2871" s="6">
        <f t="shared" si="321"/>
        <v>21.413276231263382</v>
      </c>
      <c r="T2871" s="10">
        <f t="shared" si="322"/>
        <v>35.92307692307692</v>
      </c>
    </row>
    <row r="2872" spans="1:20" ht="43.2" x14ac:dyDescent="0.3">
      <c r="A2872">
        <v>2872</v>
      </c>
      <c r="B2872" s="3" t="s">
        <v>2872</v>
      </c>
      <c r="C2872" s="3" t="s">
        <v>6982</v>
      </c>
      <c r="D2872">
        <v>3000</v>
      </c>
      <c r="E2872">
        <v>0</v>
      </c>
      <c r="F2872" t="s">
        <v>8221</v>
      </c>
      <c r="G2872" t="s">
        <v>8224</v>
      </c>
      <c r="H2872" t="s">
        <v>8246</v>
      </c>
      <c r="I2872">
        <v>1434768438</v>
      </c>
      <c r="J2872">
        <v>1429584438</v>
      </c>
      <c r="K2872" s="11">
        <f t="shared" si="319"/>
        <v>42174.907847222225</v>
      </c>
      <c r="L2872" s="11">
        <f t="shared" si="320"/>
        <v>42114.907847222225</v>
      </c>
      <c r="M2872" t="b">
        <v>0</v>
      </c>
      <c r="N2872">
        <v>0</v>
      </c>
      <c r="O2872" t="b">
        <v>0</v>
      </c>
      <c r="P2872" s="8" t="s">
        <v>8269</v>
      </c>
      <c r="Q2872" s="13" t="str">
        <f t="shared" si="318"/>
        <v>theater</v>
      </c>
      <c r="R2872" s="13" t="str">
        <f t="shared" si="323"/>
        <v>plays</v>
      </c>
      <c r="S2872" s="6" t="str">
        <f t="shared" si="321"/>
        <v>N/A</v>
      </c>
      <c r="T2872" s="10" t="str">
        <f t="shared" si="322"/>
        <v>N/A</v>
      </c>
    </row>
    <row r="2873" spans="1:20" ht="57.6" x14ac:dyDescent="0.3">
      <c r="A2873">
        <v>2873</v>
      </c>
      <c r="B2873" s="3" t="s">
        <v>2873</v>
      </c>
      <c r="C2873" s="3" t="s">
        <v>6983</v>
      </c>
      <c r="D2873">
        <v>2500</v>
      </c>
      <c r="E2873">
        <v>953</v>
      </c>
      <c r="F2873" t="s">
        <v>8221</v>
      </c>
      <c r="G2873" t="s">
        <v>8224</v>
      </c>
      <c r="H2873" t="s">
        <v>8246</v>
      </c>
      <c r="I2873">
        <v>1422473831</v>
      </c>
      <c r="J2873">
        <v>1419881831</v>
      </c>
      <c r="K2873" s="11">
        <f t="shared" si="319"/>
        <v>42032.609155092585</v>
      </c>
      <c r="L2873" s="11">
        <f t="shared" si="320"/>
        <v>42002.609155092585</v>
      </c>
      <c r="M2873" t="b">
        <v>0</v>
      </c>
      <c r="N2873">
        <v>8</v>
      </c>
      <c r="O2873" t="b">
        <v>0</v>
      </c>
      <c r="P2873" s="8" t="s">
        <v>8269</v>
      </c>
      <c r="Q2873" s="13" t="str">
        <f t="shared" si="318"/>
        <v>theater</v>
      </c>
      <c r="R2873" s="13" t="str">
        <f t="shared" si="323"/>
        <v>plays</v>
      </c>
      <c r="S2873" s="6">
        <f t="shared" si="321"/>
        <v>2.6232948583420774</v>
      </c>
      <c r="T2873" s="10">
        <f t="shared" si="322"/>
        <v>119.125</v>
      </c>
    </row>
    <row r="2874" spans="1:20" ht="43.2" x14ac:dyDescent="0.3">
      <c r="A2874">
        <v>2874</v>
      </c>
      <c r="B2874" s="3" t="s">
        <v>2874</v>
      </c>
      <c r="C2874" s="3" t="s">
        <v>6984</v>
      </c>
      <c r="D2874">
        <v>5000</v>
      </c>
      <c r="E2874">
        <v>271</v>
      </c>
      <c r="F2874" t="s">
        <v>8221</v>
      </c>
      <c r="G2874" t="s">
        <v>8224</v>
      </c>
      <c r="H2874" t="s">
        <v>8246</v>
      </c>
      <c r="I2874">
        <v>1484684186</v>
      </c>
      <c r="J2874">
        <v>1482092186</v>
      </c>
      <c r="K2874" s="11">
        <f t="shared" si="319"/>
        <v>42752.636412037034</v>
      </c>
      <c r="L2874" s="11">
        <f t="shared" si="320"/>
        <v>42722.636412037034</v>
      </c>
      <c r="M2874" t="b">
        <v>0</v>
      </c>
      <c r="N2874">
        <v>3</v>
      </c>
      <c r="O2874" t="b">
        <v>0</v>
      </c>
      <c r="P2874" s="8" t="s">
        <v>8269</v>
      </c>
      <c r="Q2874" s="13" t="str">
        <f t="shared" si="318"/>
        <v>theater</v>
      </c>
      <c r="R2874" s="13" t="str">
        <f t="shared" si="323"/>
        <v>plays</v>
      </c>
      <c r="S2874" s="6">
        <f t="shared" si="321"/>
        <v>18.450184501845019</v>
      </c>
      <c r="T2874" s="10">
        <f t="shared" si="322"/>
        <v>90.333333333333329</v>
      </c>
    </row>
    <row r="2875" spans="1:20" ht="43.2" x14ac:dyDescent="0.3">
      <c r="A2875">
        <v>2875</v>
      </c>
      <c r="B2875" s="3" t="s">
        <v>2875</v>
      </c>
      <c r="C2875" s="3" t="s">
        <v>6985</v>
      </c>
      <c r="D2875">
        <v>20000</v>
      </c>
      <c r="E2875">
        <v>7</v>
      </c>
      <c r="F2875" t="s">
        <v>8221</v>
      </c>
      <c r="G2875" t="s">
        <v>8224</v>
      </c>
      <c r="H2875" t="s">
        <v>8246</v>
      </c>
      <c r="I2875">
        <v>1462417493</v>
      </c>
      <c r="J2875">
        <v>1459825493</v>
      </c>
      <c r="K2875" s="11">
        <f t="shared" si="319"/>
        <v>42494.920057870368</v>
      </c>
      <c r="L2875" s="11">
        <f t="shared" si="320"/>
        <v>42464.920057870368</v>
      </c>
      <c r="M2875" t="b">
        <v>0</v>
      </c>
      <c r="N2875">
        <v>3</v>
      </c>
      <c r="O2875" t="b">
        <v>0</v>
      </c>
      <c r="P2875" s="8" t="s">
        <v>8269</v>
      </c>
      <c r="Q2875" s="13" t="str">
        <f t="shared" si="318"/>
        <v>theater</v>
      </c>
      <c r="R2875" s="13" t="str">
        <f t="shared" si="323"/>
        <v>plays</v>
      </c>
      <c r="S2875" s="6">
        <f t="shared" si="321"/>
        <v>2857.1428571428573</v>
      </c>
      <c r="T2875" s="10">
        <f t="shared" si="322"/>
        <v>2.3333333333333335</v>
      </c>
    </row>
    <row r="2876" spans="1:20" ht="43.2" x14ac:dyDescent="0.3">
      <c r="A2876">
        <v>2876</v>
      </c>
      <c r="B2876" s="3" t="s">
        <v>2876</v>
      </c>
      <c r="C2876" s="3" t="s">
        <v>6986</v>
      </c>
      <c r="D2876">
        <v>150000</v>
      </c>
      <c r="E2876">
        <v>0</v>
      </c>
      <c r="F2876" t="s">
        <v>8221</v>
      </c>
      <c r="G2876" t="s">
        <v>8224</v>
      </c>
      <c r="H2876" t="s">
        <v>8246</v>
      </c>
      <c r="I2876">
        <v>1437069079</v>
      </c>
      <c r="J2876">
        <v>1434477079</v>
      </c>
      <c r="K2876" s="11">
        <f t="shared" si="319"/>
        <v>42201.535636574066</v>
      </c>
      <c r="L2876" s="11">
        <f t="shared" si="320"/>
        <v>42171.535636574066</v>
      </c>
      <c r="M2876" t="b">
        <v>0</v>
      </c>
      <c r="N2876">
        <v>0</v>
      </c>
      <c r="O2876" t="b">
        <v>0</v>
      </c>
      <c r="P2876" s="8" t="s">
        <v>8269</v>
      </c>
      <c r="Q2876" s="13" t="str">
        <f t="shared" si="318"/>
        <v>theater</v>
      </c>
      <c r="R2876" s="13" t="str">
        <f t="shared" si="323"/>
        <v>plays</v>
      </c>
      <c r="S2876" s="6" t="str">
        <f t="shared" si="321"/>
        <v>N/A</v>
      </c>
      <c r="T2876" s="10" t="str">
        <f t="shared" si="322"/>
        <v>N/A</v>
      </c>
    </row>
    <row r="2877" spans="1:20" ht="43.2" x14ac:dyDescent="0.3">
      <c r="A2877">
        <v>2877</v>
      </c>
      <c r="B2877" s="3" t="s">
        <v>2877</v>
      </c>
      <c r="C2877" s="3" t="s">
        <v>6987</v>
      </c>
      <c r="D2877">
        <v>6000</v>
      </c>
      <c r="E2877">
        <v>650</v>
      </c>
      <c r="F2877" t="s">
        <v>8221</v>
      </c>
      <c r="G2877" t="s">
        <v>8224</v>
      </c>
      <c r="H2877" t="s">
        <v>8246</v>
      </c>
      <c r="I2877">
        <v>1480525200</v>
      </c>
      <c r="J2877">
        <v>1477781724</v>
      </c>
      <c r="K2877" s="11">
        <f t="shared" si="319"/>
        <v>42704.499999999993</v>
      </c>
      <c r="L2877" s="11">
        <f t="shared" si="320"/>
        <v>42672.746805555558</v>
      </c>
      <c r="M2877" t="b">
        <v>0</v>
      </c>
      <c r="N2877">
        <v>6</v>
      </c>
      <c r="O2877" t="b">
        <v>0</v>
      </c>
      <c r="P2877" s="8" t="s">
        <v>8269</v>
      </c>
      <c r="Q2877" s="13" t="str">
        <f t="shared" si="318"/>
        <v>theater</v>
      </c>
      <c r="R2877" s="13" t="str">
        <f t="shared" si="323"/>
        <v>plays</v>
      </c>
      <c r="S2877" s="6">
        <f t="shared" si="321"/>
        <v>9.2307692307692299</v>
      </c>
      <c r="T2877" s="10">
        <f t="shared" si="322"/>
        <v>108.33333333333333</v>
      </c>
    </row>
    <row r="2878" spans="1:20" ht="43.2" x14ac:dyDescent="0.3">
      <c r="A2878">
        <v>2878</v>
      </c>
      <c r="B2878" s="3" t="s">
        <v>2878</v>
      </c>
      <c r="C2878" s="3" t="s">
        <v>6988</v>
      </c>
      <c r="D2878">
        <v>3000</v>
      </c>
      <c r="E2878">
        <v>63</v>
      </c>
      <c r="F2878" t="s">
        <v>8221</v>
      </c>
      <c r="G2878" t="s">
        <v>8225</v>
      </c>
      <c r="H2878" t="s">
        <v>8247</v>
      </c>
      <c r="I2878">
        <v>1435934795</v>
      </c>
      <c r="J2878">
        <v>1430750795</v>
      </c>
      <c r="K2878" s="11">
        <f t="shared" si="319"/>
        <v>42188.407349537032</v>
      </c>
      <c r="L2878" s="11">
        <f t="shared" si="320"/>
        <v>42128.407349537032</v>
      </c>
      <c r="M2878" t="b">
        <v>0</v>
      </c>
      <c r="N2878">
        <v>4</v>
      </c>
      <c r="O2878" t="b">
        <v>0</v>
      </c>
      <c r="P2878" s="8" t="s">
        <v>8269</v>
      </c>
      <c r="Q2878" s="13" t="str">
        <f t="shared" si="318"/>
        <v>theater</v>
      </c>
      <c r="R2878" s="13" t="str">
        <f t="shared" si="323"/>
        <v>plays</v>
      </c>
      <c r="S2878" s="6">
        <f t="shared" si="321"/>
        <v>47.61904761904762</v>
      </c>
      <c r="T2878" s="10">
        <f t="shared" si="322"/>
        <v>15.75</v>
      </c>
    </row>
    <row r="2879" spans="1:20" ht="43.2" x14ac:dyDescent="0.3">
      <c r="A2879">
        <v>2879</v>
      </c>
      <c r="B2879" s="3" t="s">
        <v>2879</v>
      </c>
      <c r="C2879" s="3" t="s">
        <v>6989</v>
      </c>
      <c r="D2879">
        <v>11200</v>
      </c>
      <c r="E2879">
        <v>29</v>
      </c>
      <c r="F2879" t="s">
        <v>8221</v>
      </c>
      <c r="G2879" t="s">
        <v>8224</v>
      </c>
      <c r="H2879" t="s">
        <v>8246</v>
      </c>
      <c r="I2879">
        <v>1453310661</v>
      </c>
      <c r="J2879">
        <v>1450718661</v>
      </c>
      <c r="K2879" s="11">
        <f t="shared" si="319"/>
        <v>42389.516909722217</v>
      </c>
      <c r="L2879" s="11">
        <f t="shared" si="320"/>
        <v>42359.516909722217</v>
      </c>
      <c r="M2879" t="b">
        <v>0</v>
      </c>
      <c r="N2879">
        <v>1</v>
      </c>
      <c r="O2879" t="b">
        <v>0</v>
      </c>
      <c r="P2879" s="8" t="s">
        <v>8269</v>
      </c>
      <c r="Q2879" s="13" t="str">
        <f t="shared" si="318"/>
        <v>theater</v>
      </c>
      <c r="R2879" s="13" t="str">
        <f t="shared" ref="R2879:R2910" si="324">RIGHT(P2879,5)</f>
        <v>plays</v>
      </c>
      <c r="S2879" s="6">
        <f t="shared" si="321"/>
        <v>386.20689655172413</v>
      </c>
      <c r="T2879" s="10">
        <f t="shared" si="322"/>
        <v>29</v>
      </c>
    </row>
    <row r="2880" spans="1:20" ht="43.2" x14ac:dyDescent="0.3">
      <c r="A2880">
        <v>2880</v>
      </c>
      <c r="B2880" s="3" t="s">
        <v>2880</v>
      </c>
      <c r="C2880" s="3" t="s">
        <v>6990</v>
      </c>
      <c r="D2880">
        <v>12000</v>
      </c>
      <c r="E2880">
        <v>2800</v>
      </c>
      <c r="F2880" t="s">
        <v>8221</v>
      </c>
      <c r="G2880" t="s">
        <v>8224</v>
      </c>
      <c r="H2880" t="s">
        <v>8246</v>
      </c>
      <c r="I2880">
        <v>1440090300</v>
      </c>
      <c r="J2880">
        <v>1436305452</v>
      </c>
      <c r="K2880" s="11">
        <f t="shared" si="319"/>
        <v>42236.503472222219</v>
      </c>
      <c r="L2880" s="11">
        <f t="shared" si="320"/>
        <v>42192.69736111111</v>
      </c>
      <c r="M2880" t="b">
        <v>0</v>
      </c>
      <c r="N2880">
        <v>29</v>
      </c>
      <c r="O2880" t="b">
        <v>0</v>
      </c>
      <c r="P2880" s="8" t="s">
        <v>8269</v>
      </c>
      <c r="Q2880" s="13" t="str">
        <f t="shared" si="318"/>
        <v>theater</v>
      </c>
      <c r="R2880" s="13" t="str">
        <f t="shared" si="324"/>
        <v>plays</v>
      </c>
      <c r="S2880" s="6">
        <f t="shared" si="321"/>
        <v>4.2857142857142856</v>
      </c>
      <c r="T2880" s="10">
        <f t="shared" si="322"/>
        <v>96.551724137931032</v>
      </c>
    </row>
    <row r="2881" spans="1:20" ht="43.2" x14ac:dyDescent="0.3">
      <c r="A2881">
        <v>2881</v>
      </c>
      <c r="B2881" s="3" t="s">
        <v>2881</v>
      </c>
      <c r="C2881" s="3" t="s">
        <v>6991</v>
      </c>
      <c r="D2881">
        <v>5500</v>
      </c>
      <c r="E2881">
        <v>0</v>
      </c>
      <c r="F2881" t="s">
        <v>8221</v>
      </c>
      <c r="G2881" t="s">
        <v>8224</v>
      </c>
      <c r="H2881" t="s">
        <v>8246</v>
      </c>
      <c r="I2881">
        <v>1417620036</v>
      </c>
      <c r="J2881">
        <v>1412432436</v>
      </c>
      <c r="K2881" s="11">
        <f t="shared" si="319"/>
        <v>41976.430972222217</v>
      </c>
      <c r="L2881" s="11">
        <f t="shared" si="320"/>
        <v>41916.389305555553</v>
      </c>
      <c r="M2881" t="b">
        <v>0</v>
      </c>
      <c r="N2881">
        <v>0</v>
      </c>
      <c r="O2881" t="b">
        <v>0</v>
      </c>
      <c r="P2881" s="8" t="s">
        <v>8269</v>
      </c>
      <c r="Q2881" s="13" t="str">
        <f t="shared" si="318"/>
        <v>theater</v>
      </c>
      <c r="R2881" s="13" t="str">
        <f t="shared" si="324"/>
        <v>plays</v>
      </c>
      <c r="S2881" s="6" t="str">
        <f t="shared" si="321"/>
        <v>N/A</v>
      </c>
      <c r="T2881" s="10" t="str">
        <f t="shared" si="322"/>
        <v>N/A</v>
      </c>
    </row>
    <row r="2882" spans="1:20" ht="43.2" x14ac:dyDescent="0.3">
      <c r="A2882">
        <v>2882</v>
      </c>
      <c r="B2882" s="3" t="s">
        <v>2882</v>
      </c>
      <c r="C2882" s="3" t="s">
        <v>6992</v>
      </c>
      <c r="D2882">
        <v>750</v>
      </c>
      <c r="E2882">
        <v>252</v>
      </c>
      <c r="F2882" t="s">
        <v>8221</v>
      </c>
      <c r="G2882" t="s">
        <v>8224</v>
      </c>
      <c r="H2882" t="s">
        <v>8246</v>
      </c>
      <c r="I2882">
        <v>1462112318</v>
      </c>
      <c r="J2882">
        <v>1459520318</v>
      </c>
      <c r="K2882" s="11">
        <f t="shared" si="319"/>
        <v>42491.387939814813</v>
      </c>
      <c r="L2882" s="11">
        <f t="shared" si="320"/>
        <v>42461.387939814813</v>
      </c>
      <c r="M2882" t="b">
        <v>0</v>
      </c>
      <c r="N2882">
        <v>4</v>
      </c>
      <c r="O2882" t="b">
        <v>0</v>
      </c>
      <c r="P2882" s="8" t="s">
        <v>8269</v>
      </c>
      <c r="Q2882" s="13" t="str">
        <f t="shared" si="318"/>
        <v>theater</v>
      </c>
      <c r="R2882" s="13" t="str">
        <f t="shared" si="324"/>
        <v>plays</v>
      </c>
      <c r="S2882" s="6">
        <f t="shared" si="321"/>
        <v>2.9761904761904763</v>
      </c>
      <c r="T2882" s="10">
        <f t="shared" si="322"/>
        <v>63</v>
      </c>
    </row>
    <row r="2883" spans="1:20" ht="57.6" x14ac:dyDescent="0.3">
      <c r="A2883">
        <v>2883</v>
      </c>
      <c r="B2883" s="3" t="s">
        <v>2883</v>
      </c>
      <c r="C2883" s="3" t="s">
        <v>6993</v>
      </c>
      <c r="D2883">
        <v>10000</v>
      </c>
      <c r="E2883">
        <v>1908</v>
      </c>
      <c r="F2883" t="s">
        <v>8221</v>
      </c>
      <c r="G2883" t="s">
        <v>8224</v>
      </c>
      <c r="H2883" t="s">
        <v>8246</v>
      </c>
      <c r="I2883">
        <v>1454734740</v>
      </c>
      <c r="J2883">
        <v>1451684437</v>
      </c>
      <c r="K2883" s="11">
        <f t="shared" si="319"/>
        <v>42405.999305555553</v>
      </c>
      <c r="L2883" s="11">
        <f t="shared" si="320"/>
        <v>42370.694872685184</v>
      </c>
      <c r="M2883" t="b">
        <v>0</v>
      </c>
      <c r="N2883">
        <v>5</v>
      </c>
      <c r="O2883" t="b">
        <v>0</v>
      </c>
      <c r="P2883" s="8" t="s">
        <v>8269</v>
      </c>
      <c r="Q2883" s="13" t="str">
        <f t="shared" ref="Q2883:Q2946" si="325">LEFT(P2883, SEARCH("/", P2883)-1)</f>
        <v>theater</v>
      </c>
      <c r="R2883" s="13" t="str">
        <f t="shared" si="324"/>
        <v>plays</v>
      </c>
      <c r="S2883" s="6">
        <f t="shared" si="321"/>
        <v>5.2410901467505244</v>
      </c>
      <c r="T2883" s="10">
        <f t="shared" si="322"/>
        <v>381.6</v>
      </c>
    </row>
    <row r="2884" spans="1:20" ht="28.8" x14ac:dyDescent="0.3">
      <c r="A2884">
        <v>2884</v>
      </c>
      <c r="B2884" s="3" t="s">
        <v>2884</v>
      </c>
      <c r="C2884" s="3" t="s">
        <v>6994</v>
      </c>
      <c r="D2884">
        <v>45000</v>
      </c>
      <c r="E2884">
        <v>185</v>
      </c>
      <c r="F2884" t="s">
        <v>8221</v>
      </c>
      <c r="G2884" t="s">
        <v>8224</v>
      </c>
      <c r="H2884" t="s">
        <v>8246</v>
      </c>
      <c r="I2884">
        <v>1417800435</v>
      </c>
      <c r="J2884">
        <v>1415208435</v>
      </c>
      <c r="K2884" s="11">
        <f t="shared" si="319"/>
        <v>41978.518923611111</v>
      </c>
      <c r="L2884" s="11">
        <f t="shared" si="320"/>
        <v>41948.518923611111</v>
      </c>
      <c r="M2884" t="b">
        <v>0</v>
      </c>
      <c r="N2884">
        <v>4</v>
      </c>
      <c r="O2884" t="b">
        <v>0</v>
      </c>
      <c r="P2884" s="8" t="s">
        <v>8269</v>
      </c>
      <c r="Q2884" s="13" t="str">
        <f t="shared" si="325"/>
        <v>theater</v>
      </c>
      <c r="R2884" s="13" t="str">
        <f t="shared" si="324"/>
        <v>plays</v>
      </c>
      <c r="S2884" s="6">
        <f t="shared" si="321"/>
        <v>243.24324324324326</v>
      </c>
      <c r="T2884" s="10">
        <f t="shared" si="322"/>
        <v>46.25</v>
      </c>
    </row>
    <row r="2885" spans="1:20" ht="28.8" x14ac:dyDescent="0.3">
      <c r="A2885">
        <v>2885</v>
      </c>
      <c r="B2885" s="3" t="s">
        <v>2885</v>
      </c>
      <c r="C2885" s="3" t="s">
        <v>6995</v>
      </c>
      <c r="D2885">
        <v>400</v>
      </c>
      <c r="E2885">
        <v>130</v>
      </c>
      <c r="F2885" t="s">
        <v>8221</v>
      </c>
      <c r="G2885" t="s">
        <v>8224</v>
      </c>
      <c r="H2885" t="s">
        <v>8246</v>
      </c>
      <c r="I2885">
        <v>1426294201</v>
      </c>
      <c r="J2885">
        <v>1423705801</v>
      </c>
      <c r="K2885" s="11">
        <f t="shared" si="319"/>
        <v>42076.82640046296</v>
      </c>
      <c r="L2885" s="11">
        <f t="shared" si="320"/>
        <v>42046.868067129624</v>
      </c>
      <c r="M2885" t="b">
        <v>0</v>
      </c>
      <c r="N2885">
        <v>5</v>
      </c>
      <c r="O2885" t="b">
        <v>0</v>
      </c>
      <c r="P2885" s="8" t="s">
        <v>8269</v>
      </c>
      <c r="Q2885" s="13" t="str">
        <f t="shared" si="325"/>
        <v>theater</v>
      </c>
      <c r="R2885" s="13" t="str">
        <f t="shared" si="324"/>
        <v>plays</v>
      </c>
      <c r="S2885" s="6">
        <f t="shared" si="321"/>
        <v>3.0769230769230771</v>
      </c>
      <c r="T2885" s="10">
        <f t="shared" si="322"/>
        <v>26</v>
      </c>
    </row>
    <row r="2886" spans="1:20" ht="43.2" x14ac:dyDescent="0.3">
      <c r="A2886">
        <v>2886</v>
      </c>
      <c r="B2886" s="3" t="s">
        <v>2886</v>
      </c>
      <c r="C2886" s="3" t="s">
        <v>6996</v>
      </c>
      <c r="D2886">
        <v>200</v>
      </c>
      <c r="E2886">
        <v>10</v>
      </c>
      <c r="F2886" t="s">
        <v>8221</v>
      </c>
      <c r="G2886" t="s">
        <v>8224</v>
      </c>
      <c r="H2886" t="s">
        <v>8246</v>
      </c>
      <c r="I2886">
        <v>1442635140</v>
      </c>
      <c r="J2886">
        <v>1442243484</v>
      </c>
      <c r="K2886" s="11">
        <f t="shared" si="319"/>
        <v>42265.957638888889</v>
      </c>
      <c r="L2886" s="11">
        <f t="shared" si="320"/>
        <v>42261.424583333333</v>
      </c>
      <c r="M2886" t="b">
        <v>0</v>
      </c>
      <c r="N2886">
        <v>1</v>
      </c>
      <c r="O2886" t="b">
        <v>0</v>
      </c>
      <c r="P2886" s="8" t="s">
        <v>8269</v>
      </c>
      <c r="Q2886" s="13" t="str">
        <f t="shared" si="325"/>
        <v>theater</v>
      </c>
      <c r="R2886" s="13" t="str">
        <f t="shared" si="324"/>
        <v>plays</v>
      </c>
      <c r="S2886" s="6">
        <f t="shared" si="321"/>
        <v>20</v>
      </c>
      <c r="T2886" s="10">
        <f t="shared" si="322"/>
        <v>10</v>
      </c>
    </row>
    <row r="2887" spans="1:20" ht="43.2" x14ac:dyDescent="0.3">
      <c r="A2887">
        <v>2887</v>
      </c>
      <c r="B2887" s="3" t="s">
        <v>2887</v>
      </c>
      <c r="C2887" s="3" t="s">
        <v>6997</v>
      </c>
      <c r="D2887">
        <v>3000</v>
      </c>
      <c r="E2887">
        <v>5</v>
      </c>
      <c r="F2887" t="s">
        <v>8221</v>
      </c>
      <c r="G2887" t="s">
        <v>8224</v>
      </c>
      <c r="H2887" t="s">
        <v>8246</v>
      </c>
      <c r="I2887">
        <v>1420971324</v>
      </c>
      <c r="J2887">
        <v>1418379324</v>
      </c>
      <c r="K2887" s="11">
        <f t="shared" si="319"/>
        <v>42015.219027777777</v>
      </c>
      <c r="L2887" s="11">
        <f t="shared" si="320"/>
        <v>41985.219027777777</v>
      </c>
      <c r="M2887" t="b">
        <v>0</v>
      </c>
      <c r="N2887">
        <v>1</v>
      </c>
      <c r="O2887" t="b">
        <v>0</v>
      </c>
      <c r="P2887" s="8" t="s">
        <v>8269</v>
      </c>
      <c r="Q2887" s="13" t="str">
        <f t="shared" si="325"/>
        <v>theater</v>
      </c>
      <c r="R2887" s="13" t="str">
        <f t="shared" si="324"/>
        <v>plays</v>
      </c>
      <c r="S2887" s="6">
        <f t="shared" si="321"/>
        <v>600</v>
      </c>
      <c r="T2887" s="10">
        <f t="shared" si="322"/>
        <v>5</v>
      </c>
    </row>
    <row r="2888" spans="1:20" ht="43.2" x14ac:dyDescent="0.3">
      <c r="A2888">
        <v>2888</v>
      </c>
      <c r="B2888" s="3" t="s">
        <v>2888</v>
      </c>
      <c r="C2888" s="3" t="s">
        <v>6998</v>
      </c>
      <c r="D2888">
        <v>30000</v>
      </c>
      <c r="E2888">
        <v>0</v>
      </c>
      <c r="F2888" t="s">
        <v>8221</v>
      </c>
      <c r="G2888" t="s">
        <v>8224</v>
      </c>
      <c r="H2888" t="s">
        <v>8246</v>
      </c>
      <c r="I2888">
        <v>1413608340</v>
      </c>
      <c r="J2888">
        <v>1412945440</v>
      </c>
      <c r="K2888" s="11">
        <f t="shared" si="319"/>
        <v>41929.999305555553</v>
      </c>
      <c r="L2888" s="11">
        <f t="shared" si="320"/>
        <v>41922.326851851853</v>
      </c>
      <c r="M2888" t="b">
        <v>0</v>
      </c>
      <c r="N2888">
        <v>0</v>
      </c>
      <c r="O2888" t="b">
        <v>0</v>
      </c>
      <c r="P2888" s="8" t="s">
        <v>8269</v>
      </c>
      <c r="Q2888" s="13" t="str">
        <f t="shared" si="325"/>
        <v>theater</v>
      </c>
      <c r="R2888" s="13" t="str">
        <f t="shared" si="324"/>
        <v>plays</v>
      </c>
      <c r="S2888" s="6" t="str">
        <f t="shared" si="321"/>
        <v>N/A</v>
      </c>
      <c r="T2888" s="10" t="str">
        <f t="shared" si="322"/>
        <v>N/A</v>
      </c>
    </row>
    <row r="2889" spans="1:20" ht="43.2" x14ac:dyDescent="0.3">
      <c r="A2889">
        <v>2889</v>
      </c>
      <c r="B2889" s="3" t="s">
        <v>2889</v>
      </c>
      <c r="C2889" s="3" t="s">
        <v>6999</v>
      </c>
      <c r="D2889">
        <v>3000</v>
      </c>
      <c r="E2889">
        <v>1142</v>
      </c>
      <c r="F2889" t="s">
        <v>8221</v>
      </c>
      <c r="G2889" t="s">
        <v>8224</v>
      </c>
      <c r="H2889" t="s">
        <v>8246</v>
      </c>
      <c r="I2889">
        <v>1409344985</v>
      </c>
      <c r="J2889">
        <v>1406752985</v>
      </c>
      <c r="K2889" s="11">
        <f t="shared" si="319"/>
        <v>41880.654918981476</v>
      </c>
      <c r="L2889" s="11">
        <f t="shared" si="320"/>
        <v>41850.654918981476</v>
      </c>
      <c r="M2889" t="b">
        <v>0</v>
      </c>
      <c r="N2889">
        <v>14</v>
      </c>
      <c r="O2889" t="b">
        <v>0</v>
      </c>
      <c r="P2889" s="8" t="s">
        <v>8269</v>
      </c>
      <c r="Q2889" s="13" t="str">
        <f t="shared" si="325"/>
        <v>theater</v>
      </c>
      <c r="R2889" s="13" t="str">
        <f t="shared" si="324"/>
        <v>plays</v>
      </c>
      <c r="S2889" s="6">
        <f t="shared" si="321"/>
        <v>2.6269702276707529</v>
      </c>
      <c r="T2889" s="10">
        <f t="shared" si="322"/>
        <v>81.571428571428569</v>
      </c>
    </row>
    <row r="2890" spans="1:20" ht="43.2" x14ac:dyDescent="0.3">
      <c r="A2890">
        <v>2890</v>
      </c>
      <c r="B2890" s="3" t="s">
        <v>2890</v>
      </c>
      <c r="C2890" s="3" t="s">
        <v>7000</v>
      </c>
      <c r="D2890">
        <v>2000</v>
      </c>
      <c r="E2890">
        <v>21</v>
      </c>
      <c r="F2890" t="s">
        <v>8221</v>
      </c>
      <c r="G2890" t="s">
        <v>8224</v>
      </c>
      <c r="H2890" t="s">
        <v>8246</v>
      </c>
      <c r="I2890">
        <v>1407553200</v>
      </c>
      <c r="J2890">
        <v>1405100992</v>
      </c>
      <c r="K2890" s="11">
        <f t="shared" ref="K2890:K2953" si="326">(I2890/86400)+25569+(-5/24)</f>
        <v>41859.916666666664</v>
      </c>
      <c r="L2890" s="11">
        <f t="shared" ref="L2890:L2953" si="327">(J2890/86400)+25569+(-5/24)</f>
        <v>41831.534629629627</v>
      </c>
      <c r="M2890" t="b">
        <v>0</v>
      </c>
      <c r="N2890">
        <v>3</v>
      </c>
      <c r="O2890" t="b">
        <v>0</v>
      </c>
      <c r="P2890" s="8" t="s">
        <v>8269</v>
      </c>
      <c r="Q2890" s="13" t="str">
        <f t="shared" si="325"/>
        <v>theater</v>
      </c>
      <c r="R2890" s="13" t="str">
        <f t="shared" si="324"/>
        <v>plays</v>
      </c>
      <c r="S2890" s="6">
        <f t="shared" ref="S2890:S2953" si="328">IFERROR(D2890/E2890,"N/A")</f>
        <v>95.238095238095241</v>
      </c>
      <c r="T2890" s="10">
        <f t="shared" ref="T2890:T2953" si="329">IFERROR(E2890/N2890,"N/A")</f>
        <v>7</v>
      </c>
    </row>
    <row r="2891" spans="1:20" ht="43.2" x14ac:dyDescent="0.3">
      <c r="A2891">
        <v>2891</v>
      </c>
      <c r="B2891" s="3" t="s">
        <v>2891</v>
      </c>
      <c r="C2891" s="3" t="s">
        <v>7001</v>
      </c>
      <c r="D2891">
        <v>10000</v>
      </c>
      <c r="E2891">
        <v>273</v>
      </c>
      <c r="F2891" t="s">
        <v>8221</v>
      </c>
      <c r="G2891" t="s">
        <v>8224</v>
      </c>
      <c r="H2891" t="s">
        <v>8246</v>
      </c>
      <c r="I2891">
        <v>1460751128</v>
      </c>
      <c r="J2891">
        <v>1455570728</v>
      </c>
      <c r="K2891" s="11">
        <f t="shared" si="326"/>
        <v>42475.633425925924</v>
      </c>
      <c r="L2891" s="11">
        <f t="shared" si="327"/>
        <v>42415.675092592595</v>
      </c>
      <c r="M2891" t="b">
        <v>0</v>
      </c>
      <c r="N2891">
        <v>10</v>
      </c>
      <c r="O2891" t="b">
        <v>0</v>
      </c>
      <c r="P2891" s="8" t="s">
        <v>8269</v>
      </c>
      <c r="Q2891" s="13" t="str">
        <f t="shared" si="325"/>
        <v>theater</v>
      </c>
      <c r="R2891" s="13" t="str">
        <f t="shared" si="324"/>
        <v>plays</v>
      </c>
      <c r="S2891" s="6">
        <f t="shared" si="328"/>
        <v>36.630036630036628</v>
      </c>
      <c r="T2891" s="10">
        <f t="shared" si="329"/>
        <v>27.3</v>
      </c>
    </row>
    <row r="2892" spans="1:20" ht="43.2" x14ac:dyDescent="0.3">
      <c r="A2892">
        <v>2892</v>
      </c>
      <c r="B2892" s="3" t="s">
        <v>2892</v>
      </c>
      <c r="C2892" s="3" t="s">
        <v>7002</v>
      </c>
      <c r="D2892">
        <v>5500</v>
      </c>
      <c r="E2892">
        <v>500</v>
      </c>
      <c r="F2892" t="s">
        <v>8221</v>
      </c>
      <c r="G2892" t="s">
        <v>8224</v>
      </c>
      <c r="H2892" t="s">
        <v>8246</v>
      </c>
      <c r="I2892">
        <v>1409000400</v>
      </c>
      <c r="J2892">
        <v>1408381704</v>
      </c>
      <c r="K2892" s="11">
        <f t="shared" si="326"/>
        <v>41876.666666666664</v>
      </c>
      <c r="L2892" s="11">
        <f t="shared" si="327"/>
        <v>41869.505833333329</v>
      </c>
      <c r="M2892" t="b">
        <v>0</v>
      </c>
      <c r="N2892">
        <v>17</v>
      </c>
      <c r="O2892" t="b">
        <v>0</v>
      </c>
      <c r="P2892" s="8" t="s">
        <v>8269</v>
      </c>
      <c r="Q2892" s="13" t="str">
        <f t="shared" si="325"/>
        <v>theater</v>
      </c>
      <c r="R2892" s="13" t="str">
        <f t="shared" si="324"/>
        <v>plays</v>
      </c>
      <c r="S2892" s="6">
        <f t="shared" si="328"/>
        <v>11</v>
      </c>
      <c r="T2892" s="10">
        <f t="shared" si="329"/>
        <v>29.411764705882351</v>
      </c>
    </row>
    <row r="2893" spans="1:20" x14ac:dyDescent="0.3">
      <c r="A2893">
        <v>2893</v>
      </c>
      <c r="B2893" s="3" t="s">
        <v>2893</v>
      </c>
      <c r="C2893" s="3" t="s">
        <v>7003</v>
      </c>
      <c r="D2893">
        <v>5000</v>
      </c>
      <c r="E2893">
        <v>25</v>
      </c>
      <c r="F2893" t="s">
        <v>8221</v>
      </c>
      <c r="G2893" t="s">
        <v>8224</v>
      </c>
      <c r="H2893" t="s">
        <v>8246</v>
      </c>
      <c r="I2893">
        <v>1420768800</v>
      </c>
      <c r="J2893">
        <v>1415644395</v>
      </c>
      <c r="K2893" s="11">
        <f t="shared" si="326"/>
        <v>42012.874999999993</v>
      </c>
      <c r="L2893" s="11">
        <f t="shared" si="327"/>
        <v>41953.564756944441</v>
      </c>
      <c r="M2893" t="b">
        <v>0</v>
      </c>
      <c r="N2893">
        <v>2</v>
      </c>
      <c r="O2893" t="b">
        <v>0</v>
      </c>
      <c r="P2893" s="8" t="s">
        <v>8269</v>
      </c>
      <c r="Q2893" s="13" t="str">
        <f t="shared" si="325"/>
        <v>theater</v>
      </c>
      <c r="R2893" s="13" t="str">
        <f t="shared" si="324"/>
        <v>plays</v>
      </c>
      <c r="S2893" s="6">
        <f t="shared" si="328"/>
        <v>200</v>
      </c>
      <c r="T2893" s="10">
        <f t="shared" si="329"/>
        <v>12.5</v>
      </c>
    </row>
    <row r="2894" spans="1:20" ht="28.8" x14ac:dyDescent="0.3">
      <c r="A2894">
        <v>2894</v>
      </c>
      <c r="B2894" s="3" t="s">
        <v>2894</v>
      </c>
      <c r="C2894" s="3" t="s">
        <v>7004</v>
      </c>
      <c r="D2894">
        <v>50000</v>
      </c>
      <c r="E2894">
        <v>0</v>
      </c>
      <c r="F2894" t="s">
        <v>8221</v>
      </c>
      <c r="G2894" t="s">
        <v>8224</v>
      </c>
      <c r="H2894" t="s">
        <v>8246</v>
      </c>
      <c r="I2894">
        <v>1428100815</v>
      </c>
      <c r="J2894">
        <v>1422920415</v>
      </c>
      <c r="K2894" s="11">
        <f t="shared" si="326"/>
        <v>42097.736284722218</v>
      </c>
      <c r="L2894" s="11">
        <f t="shared" si="327"/>
        <v>42037.777951388889</v>
      </c>
      <c r="M2894" t="b">
        <v>0</v>
      </c>
      <c r="N2894">
        <v>0</v>
      </c>
      <c r="O2894" t="b">
        <v>0</v>
      </c>
      <c r="P2894" s="8" t="s">
        <v>8269</v>
      </c>
      <c r="Q2894" s="13" t="str">
        <f t="shared" si="325"/>
        <v>theater</v>
      </c>
      <c r="R2894" s="13" t="str">
        <f t="shared" si="324"/>
        <v>plays</v>
      </c>
      <c r="S2894" s="6" t="str">
        <f t="shared" si="328"/>
        <v>N/A</v>
      </c>
      <c r="T2894" s="10" t="str">
        <f t="shared" si="329"/>
        <v>N/A</v>
      </c>
    </row>
    <row r="2895" spans="1:20" ht="43.2" x14ac:dyDescent="0.3">
      <c r="A2895">
        <v>2895</v>
      </c>
      <c r="B2895" s="3" t="s">
        <v>2895</v>
      </c>
      <c r="C2895" s="3" t="s">
        <v>7005</v>
      </c>
      <c r="D2895">
        <v>500</v>
      </c>
      <c r="E2895">
        <v>23</v>
      </c>
      <c r="F2895" t="s">
        <v>8221</v>
      </c>
      <c r="G2895" t="s">
        <v>8224</v>
      </c>
      <c r="H2895" t="s">
        <v>8246</v>
      </c>
      <c r="I2895">
        <v>1403470800</v>
      </c>
      <c r="J2895">
        <v>1403356792</v>
      </c>
      <c r="K2895" s="11">
        <f t="shared" si="326"/>
        <v>41812.666666666664</v>
      </c>
      <c r="L2895" s="11">
        <f t="shared" si="327"/>
        <v>41811.347129629627</v>
      </c>
      <c r="M2895" t="b">
        <v>0</v>
      </c>
      <c r="N2895">
        <v>4</v>
      </c>
      <c r="O2895" t="b">
        <v>0</v>
      </c>
      <c r="P2895" s="8" t="s">
        <v>8269</v>
      </c>
      <c r="Q2895" s="13" t="str">
        <f t="shared" si="325"/>
        <v>theater</v>
      </c>
      <c r="R2895" s="13" t="str">
        <f t="shared" si="324"/>
        <v>plays</v>
      </c>
      <c r="S2895" s="6">
        <f t="shared" si="328"/>
        <v>21.739130434782609</v>
      </c>
      <c r="T2895" s="10">
        <f t="shared" si="329"/>
        <v>5.75</v>
      </c>
    </row>
    <row r="2896" spans="1:20" ht="43.2" x14ac:dyDescent="0.3">
      <c r="A2896">
        <v>2896</v>
      </c>
      <c r="B2896" s="3" t="s">
        <v>2896</v>
      </c>
      <c r="C2896" s="3" t="s">
        <v>7006</v>
      </c>
      <c r="D2896">
        <v>3000</v>
      </c>
      <c r="E2896">
        <v>625</v>
      </c>
      <c r="F2896" t="s">
        <v>8221</v>
      </c>
      <c r="G2896" t="s">
        <v>8224</v>
      </c>
      <c r="H2896" t="s">
        <v>8246</v>
      </c>
      <c r="I2896">
        <v>1481522400</v>
      </c>
      <c r="J2896">
        <v>1480283321</v>
      </c>
      <c r="K2896" s="11">
        <f t="shared" si="326"/>
        <v>42716.041666666664</v>
      </c>
      <c r="L2896" s="11">
        <f t="shared" si="327"/>
        <v>42701.700474537036</v>
      </c>
      <c r="M2896" t="b">
        <v>0</v>
      </c>
      <c r="N2896">
        <v>12</v>
      </c>
      <c r="O2896" t="b">
        <v>0</v>
      </c>
      <c r="P2896" s="8" t="s">
        <v>8269</v>
      </c>
      <c r="Q2896" s="13" t="str">
        <f t="shared" si="325"/>
        <v>theater</v>
      </c>
      <c r="R2896" s="13" t="str">
        <f t="shared" si="324"/>
        <v>plays</v>
      </c>
      <c r="S2896" s="6">
        <f t="shared" si="328"/>
        <v>4.8</v>
      </c>
      <c r="T2896" s="10">
        <f t="shared" si="329"/>
        <v>52.083333333333336</v>
      </c>
    </row>
    <row r="2897" spans="1:20" ht="43.2" x14ac:dyDescent="0.3">
      <c r="A2897">
        <v>2897</v>
      </c>
      <c r="B2897" s="3" t="s">
        <v>2897</v>
      </c>
      <c r="C2897" s="3" t="s">
        <v>7007</v>
      </c>
      <c r="D2897">
        <v>12000</v>
      </c>
      <c r="E2897">
        <v>550</v>
      </c>
      <c r="F2897" t="s">
        <v>8221</v>
      </c>
      <c r="G2897" t="s">
        <v>8224</v>
      </c>
      <c r="H2897" t="s">
        <v>8246</v>
      </c>
      <c r="I2897">
        <v>1444577345</v>
      </c>
      <c r="J2897">
        <v>1441985458</v>
      </c>
      <c r="K2897" s="11">
        <f t="shared" si="326"/>
        <v>42288.436863425923</v>
      </c>
      <c r="L2897" s="11">
        <f t="shared" si="327"/>
        <v>42258.438171296293</v>
      </c>
      <c r="M2897" t="b">
        <v>0</v>
      </c>
      <c r="N2897">
        <v>3</v>
      </c>
      <c r="O2897" t="b">
        <v>0</v>
      </c>
      <c r="P2897" s="8" t="s">
        <v>8269</v>
      </c>
      <c r="Q2897" s="13" t="str">
        <f t="shared" si="325"/>
        <v>theater</v>
      </c>
      <c r="R2897" s="13" t="str">
        <f t="shared" si="324"/>
        <v>plays</v>
      </c>
      <c r="S2897" s="6">
        <f t="shared" si="328"/>
        <v>21.818181818181817</v>
      </c>
      <c r="T2897" s="10">
        <f t="shared" si="329"/>
        <v>183.33333333333334</v>
      </c>
    </row>
    <row r="2898" spans="1:20" ht="43.2" x14ac:dyDescent="0.3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s="11">
        <f t="shared" si="326"/>
        <v>42308.456631944442</v>
      </c>
      <c r="L2898" s="11">
        <f t="shared" si="327"/>
        <v>42278.456631944442</v>
      </c>
      <c r="M2898" t="b">
        <v>0</v>
      </c>
      <c r="N2898">
        <v>12</v>
      </c>
      <c r="O2898" t="b">
        <v>0</v>
      </c>
      <c r="P2898" s="8" t="s">
        <v>8269</v>
      </c>
      <c r="Q2898" s="13" t="str">
        <f t="shared" si="325"/>
        <v>theater</v>
      </c>
      <c r="R2898" s="13" t="str">
        <f t="shared" si="324"/>
        <v>plays</v>
      </c>
      <c r="S2898" s="6">
        <f t="shared" si="328"/>
        <v>23.734177215189874</v>
      </c>
      <c r="T2898" s="10">
        <f t="shared" si="329"/>
        <v>26.333333333333332</v>
      </c>
    </row>
    <row r="2899" spans="1:20" ht="43.2" x14ac:dyDescent="0.3">
      <c r="A2899">
        <v>2899</v>
      </c>
      <c r="B2899" s="3" t="s">
        <v>2899</v>
      </c>
      <c r="C2899" s="3" t="s">
        <v>7009</v>
      </c>
      <c r="D2899">
        <v>10000</v>
      </c>
      <c r="E2899">
        <v>0</v>
      </c>
      <c r="F2899" t="s">
        <v>8221</v>
      </c>
      <c r="G2899" t="s">
        <v>8224</v>
      </c>
      <c r="H2899" t="s">
        <v>8246</v>
      </c>
      <c r="I2899">
        <v>1469325158</v>
      </c>
      <c r="J2899">
        <v>1464141158</v>
      </c>
      <c r="K2899" s="11">
        <f t="shared" si="326"/>
        <v>42574.869884259257</v>
      </c>
      <c r="L2899" s="11">
        <f t="shared" si="327"/>
        <v>42514.869884259257</v>
      </c>
      <c r="M2899" t="b">
        <v>0</v>
      </c>
      <c r="N2899">
        <v>0</v>
      </c>
      <c r="O2899" t="b">
        <v>0</v>
      </c>
      <c r="P2899" s="8" t="s">
        <v>8269</v>
      </c>
      <c r="Q2899" s="13" t="str">
        <f t="shared" si="325"/>
        <v>theater</v>
      </c>
      <c r="R2899" s="13" t="str">
        <f t="shared" si="324"/>
        <v>plays</v>
      </c>
      <c r="S2899" s="6" t="str">
        <f t="shared" si="328"/>
        <v>N/A</v>
      </c>
      <c r="T2899" s="10" t="str">
        <f t="shared" si="329"/>
        <v>N/A</v>
      </c>
    </row>
    <row r="2900" spans="1:20" ht="57.6" x14ac:dyDescent="0.3">
      <c r="A2900">
        <v>2900</v>
      </c>
      <c r="B2900" s="3" t="s">
        <v>2900</v>
      </c>
      <c r="C2900" s="3" t="s">
        <v>7010</v>
      </c>
      <c r="D2900">
        <v>5500</v>
      </c>
      <c r="E2900">
        <v>3405</v>
      </c>
      <c r="F2900" t="s">
        <v>8221</v>
      </c>
      <c r="G2900" t="s">
        <v>8224</v>
      </c>
      <c r="H2900" t="s">
        <v>8246</v>
      </c>
      <c r="I2900">
        <v>1407562632</v>
      </c>
      <c r="J2900">
        <v>1404970632</v>
      </c>
      <c r="K2900" s="11">
        <f t="shared" si="326"/>
        <v>41860.025833333333</v>
      </c>
      <c r="L2900" s="11">
        <f t="shared" si="327"/>
        <v>41830.025833333333</v>
      </c>
      <c r="M2900" t="b">
        <v>0</v>
      </c>
      <c r="N2900">
        <v>7</v>
      </c>
      <c r="O2900" t="b">
        <v>0</v>
      </c>
      <c r="P2900" s="8" t="s">
        <v>8269</v>
      </c>
      <c r="Q2900" s="13" t="str">
        <f t="shared" si="325"/>
        <v>theater</v>
      </c>
      <c r="R2900" s="13" t="str">
        <f t="shared" si="324"/>
        <v>plays</v>
      </c>
      <c r="S2900" s="6">
        <f t="shared" si="328"/>
        <v>1.6152716593245227</v>
      </c>
      <c r="T2900" s="10">
        <f t="shared" si="329"/>
        <v>486.42857142857144</v>
      </c>
    </row>
    <row r="2901" spans="1:20" ht="43.2" x14ac:dyDescent="0.3">
      <c r="A2901">
        <v>2901</v>
      </c>
      <c r="B2901" s="3" t="s">
        <v>2901</v>
      </c>
      <c r="C2901" s="3" t="s">
        <v>7011</v>
      </c>
      <c r="D2901">
        <v>750</v>
      </c>
      <c r="E2901">
        <v>6</v>
      </c>
      <c r="F2901" t="s">
        <v>8221</v>
      </c>
      <c r="G2901" t="s">
        <v>8224</v>
      </c>
      <c r="H2901" t="s">
        <v>8246</v>
      </c>
      <c r="I2901">
        <v>1423345339</v>
      </c>
      <c r="J2901">
        <v>1418161339</v>
      </c>
      <c r="K2901" s="11">
        <f t="shared" si="326"/>
        <v>42042.696053240739</v>
      </c>
      <c r="L2901" s="11">
        <f t="shared" si="327"/>
        <v>41982.696053240739</v>
      </c>
      <c r="M2901" t="b">
        <v>0</v>
      </c>
      <c r="N2901">
        <v>2</v>
      </c>
      <c r="O2901" t="b">
        <v>0</v>
      </c>
      <c r="P2901" s="8" t="s">
        <v>8269</v>
      </c>
      <c r="Q2901" s="13" t="str">
        <f t="shared" si="325"/>
        <v>theater</v>
      </c>
      <c r="R2901" s="13" t="str">
        <f t="shared" si="324"/>
        <v>plays</v>
      </c>
      <c r="S2901" s="6">
        <f t="shared" si="328"/>
        <v>125</v>
      </c>
      <c r="T2901" s="10">
        <f t="shared" si="329"/>
        <v>3</v>
      </c>
    </row>
    <row r="2902" spans="1:20" ht="43.2" x14ac:dyDescent="0.3">
      <c r="A2902">
        <v>2902</v>
      </c>
      <c r="B2902" s="3" t="s">
        <v>2902</v>
      </c>
      <c r="C2902" s="3" t="s">
        <v>7012</v>
      </c>
      <c r="D2902">
        <v>150000</v>
      </c>
      <c r="E2902">
        <v>25</v>
      </c>
      <c r="F2902" t="s">
        <v>8221</v>
      </c>
      <c r="G2902" t="s">
        <v>8224</v>
      </c>
      <c r="H2902" t="s">
        <v>8246</v>
      </c>
      <c r="I2902">
        <v>1440412396</v>
      </c>
      <c r="J2902">
        <v>1437820396</v>
      </c>
      <c r="K2902" s="11">
        <f t="shared" si="326"/>
        <v>42240.231435185182</v>
      </c>
      <c r="L2902" s="11">
        <f t="shared" si="327"/>
        <v>42210.231435185182</v>
      </c>
      <c r="M2902" t="b">
        <v>0</v>
      </c>
      <c r="N2902">
        <v>1</v>
      </c>
      <c r="O2902" t="b">
        <v>0</v>
      </c>
      <c r="P2902" s="8" t="s">
        <v>8269</v>
      </c>
      <c r="Q2902" s="13" t="str">
        <f t="shared" si="325"/>
        <v>theater</v>
      </c>
      <c r="R2902" s="13" t="str">
        <f t="shared" si="324"/>
        <v>plays</v>
      </c>
      <c r="S2902" s="6">
        <f t="shared" si="328"/>
        <v>6000</v>
      </c>
      <c r="T2902" s="10">
        <f t="shared" si="329"/>
        <v>25</v>
      </c>
    </row>
    <row r="2903" spans="1:20" ht="43.2" x14ac:dyDescent="0.3">
      <c r="A2903">
        <v>2903</v>
      </c>
      <c r="B2903" s="3" t="s">
        <v>2903</v>
      </c>
      <c r="C2903" s="3" t="s">
        <v>7013</v>
      </c>
      <c r="D2903">
        <v>5000</v>
      </c>
      <c r="E2903">
        <v>39</v>
      </c>
      <c r="F2903" t="s">
        <v>8221</v>
      </c>
      <c r="G2903" t="s">
        <v>8224</v>
      </c>
      <c r="H2903" t="s">
        <v>8246</v>
      </c>
      <c r="I2903">
        <v>1441771218</v>
      </c>
      <c r="J2903">
        <v>1436587218</v>
      </c>
      <c r="K2903" s="11">
        <f t="shared" si="326"/>
        <v>42255.95854166666</v>
      </c>
      <c r="L2903" s="11">
        <f t="shared" si="327"/>
        <v>42195.95854166666</v>
      </c>
      <c r="M2903" t="b">
        <v>0</v>
      </c>
      <c r="N2903">
        <v>4</v>
      </c>
      <c r="O2903" t="b">
        <v>0</v>
      </c>
      <c r="P2903" s="8" t="s">
        <v>8269</v>
      </c>
      <c r="Q2903" s="13" t="str">
        <f t="shared" si="325"/>
        <v>theater</v>
      </c>
      <c r="R2903" s="13" t="str">
        <f t="shared" si="324"/>
        <v>plays</v>
      </c>
      <c r="S2903" s="6">
        <f t="shared" si="328"/>
        <v>128.2051282051282</v>
      </c>
      <c r="T2903" s="10">
        <f t="shared" si="329"/>
        <v>9.75</v>
      </c>
    </row>
    <row r="2904" spans="1:20" ht="43.2" x14ac:dyDescent="0.3">
      <c r="A2904">
        <v>2904</v>
      </c>
      <c r="B2904" s="3" t="s">
        <v>2904</v>
      </c>
      <c r="C2904" s="3" t="s">
        <v>7014</v>
      </c>
      <c r="D2904">
        <v>1500</v>
      </c>
      <c r="E2904">
        <v>75</v>
      </c>
      <c r="F2904" t="s">
        <v>8221</v>
      </c>
      <c r="G2904" t="s">
        <v>8225</v>
      </c>
      <c r="H2904" t="s">
        <v>8247</v>
      </c>
      <c r="I2904">
        <v>1415534400</v>
      </c>
      <c r="J2904">
        <v>1414538031</v>
      </c>
      <c r="K2904" s="11">
        <f t="shared" si="326"/>
        <v>41952.291666666664</v>
      </c>
      <c r="L2904" s="11">
        <f t="shared" si="327"/>
        <v>41940.759618055556</v>
      </c>
      <c r="M2904" t="b">
        <v>0</v>
      </c>
      <c r="N2904">
        <v>4</v>
      </c>
      <c r="O2904" t="b">
        <v>0</v>
      </c>
      <c r="P2904" s="8" t="s">
        <v>8269</v>
      </c>
      <c r="Q2904" s="13" t="str">
        <f t="shared" si="325"/>
        <v>theater</v>
      </c>
      <c r="R2904" s="13" t="str">
        <f t="shared" si="324"/>
        <v>plays</v>
      </c>
      <c r="S2904" s="6">
        <f t="shared" si="328"/>
        <v>20</v>
      </c>
      <c r="T2904" s="10">
        <f t="shared" si="329"/>
        <v>18.75</v>
      </c>
    </row>
    <row r="2905" spans="1:20" ht="43.2" x14ac:dyDescent="0.3">
      <c r="A2905">
        <v>2905</v>
      </c>
      <c r="B2905" s="3" t="s">
        <v>2905</v>
      </c>
      <c r="C2905" s="3" t="s">
        <v>7015</v>
      </c>
      <c r="D2905">
        <v>3500</v>
      </c>
      <c r="E2905">
        <v>622</v>
      </c>
      <c r="F2905" t="s">
        <v>8221</v>
      </c>
      <c r="G2905" t="s">
        <v>8224</v>
      </c>
      <c r="H2905" t="s">
        <v>8246</v>
      </c>
      <c r="I2905">
        <v>1473211313</v>
      </c>
      <c r="J2905">
        <v>1472001713</v>
      </c>
      <c r="K2905" s="11">
        <f t="shared" si="326"/>
        <v>42619.848530092589</v>
      </c>
      <c r="L2905" s="11">
        <f t="shared" si="327"/>
        <v>42605.848530092589</v>
      </c>
      <c r="M2905" t="b">
        <v>0</v>
      </c>
      <c r="N2905">
        <v>17</v>
      </c>
      <c r="O2905" t="b">
        <v>0</v>
      </c>
      <c r="P2905" s="8" t="s">
        <v>8269</v>
      </c>
      <c r="Q2905" s="13" t="str">
        <f t="shared" si="325"/>
        <v>theater</v>
      </c>
      <c r="R2905" s="13" t="str">
        <f t="shared" si="324"/>
        <v>plays</v>
      </c>
      <c r="S2905" s="6">
        <f t="shared" si="328"/>
        <v>5.627009646302251</v>
      </c>
      <c r="T2905" s="10">
        <f t="shared" si="329"/>
        <v>36.588235294117645</v>
      </c>
    </row>
    <row r="2906" spans="1:20" ht="57.6" x14ac:dyDescent="0.3">
      <c r="A2906">
        <v>2906</v>
      </c>
      <c r="B2906" s="3" t="s">
        <v>2906</v>
      </c>
      <c r="C2906" s="3" t="s">
        <v>7016</v>
      </c>
      <c r="D2906">
        <v>6000</v>
      </c>
      <c r="E2906">
        <v>565</v>
      </c>
      <c r="F2906" t="s">
        <v>8221</v>
      </c>
      <c r="G2906" t="s">
        <v>8224</v>
      </c>
      <c r="H2906" t="s">
        <v>8246</v>
      </c>
      <c r="I2906">
        <v>1438390800</v>
      </c>
      <c r="J2906">
        <v>1436888066</v>
      </c>
      <c r="K2906" s="11">
        <f t="shared" si="326"/>
        <v>42216.833333333336</v>
      </c>
      <c r="L2906" s="11">
        <f t="shared" si="327"/>
        <v>42199.440578703703</v>
      </c>
      <c r="M2906" t="b">
        <v>0</v>
      </c>
      <c r="N2906">
        <v>7</v>
      </c>
      <c r="O2906" t="b">
        <v>0</v>
      </c>
      <c r="P2906" s="8" t="s">
        <v>8269</v>
      </c>
      <c r="Q2906" s="13" t="str">
        <f t="shared" si="325"/>
        <v>theater</v>
      </c>
      <c r="R2906" s="13" t="str">
        <f t="shared" si="324"/>
        <v>plays</v>
      </c>
      <c r="S2906" s="6">
        <f t="shared" si="328"/>
        <v>10.619469026548673</v>
      </c>
      <c r="T2906" s="10">
        <f t="shared" si="329"/>
        <v>80.714285714285708</v>
      </c>
    </row>
    <row r="2907" spans="1:20" ht="43.2" x14ac:dyDescent="0.3">
      <c r="A2907">
        <v>2907</v>
      </c>
      <c r="B2907" s="3" t="s">
        <v>2907</v>
      </c>
      <c r="C2907" s="3" t="s">
        <v>7017</v>
      </c>
      <c r="D2907">
        <v>2500</v>
      </c>
      <c r="E2907">
        <v>2</v>
      </c>
      <c r="F2907" t="s">
        <v>8221</v>
      </c>
      <c r="G2907" t="s">
        <v>8224</v>
      </c>
      <c r="H2907" t="s">
        <v>8246</v>
      </c>
      <c r="I2907">
        <v>1463259837</v>
      </c>
      <c r="J2907">
        <v>1458075837</v>
      </c>
      <c r="K2907" s="11">
        <f t="shared" si="326"/>
        <v>42504.669409722221</v>
      </c>
      <c r="L2907" s="11">
        <f t="shared" si="327"/>
        <v>42444.669409722221</v>
      </c>
      <c r="M2907" t="b">
        <v>0</v>
      </c>
      <c r="N2907">
        <v>2</v>
      </c>
      <c r="O2907" t="b">
        <v>0</v>
      </c>
      <c r="P2907" s="8" t="s">
        <v>8269</v>
      </c>
      <c r="Q2907" s="13" t="str">
        <f t="shared" si="325"/>
        <v>theater</v>
      </c>
      <c r="R2907" s="13" t="str">
        <f t="shared" si="324"/>
        <v>plays</v>
      </c>
      <c r="S2907" s="6">
        <f t="shared" si="328"/>
        <v>1250</v>
      </c>
      <c r="T2907" s="10">
        <f t="shared" si="329"/>
        <v>1</v>
      </c>
    </row>
    <row r="2908" spans="1:20" ht="57.6" x14ac:dyDescent="0.3">
      <c r="A2908">
        <v>2908</v>
      </c>
      <c r="B2908" s="3" t="s">
        <v>2908</v>
      </c>
      <c r="C2908" s="3" t="s">
        <v>7018</v>
      </c>
      <c r="D2908">
        <v>9600</v>
      </c>
      <c r="E2908">
        <v>264</v>
      </c>
      <c r="F2908" t="s">
        <v>8221</v>
      </c>
      <c r="G2908" t="s">
        <v>8224</v>
      </c>
      <c r="H2908" t="s">
        <v>8246</v>
      </c>
      <c r="I2908">
        <v>1465407219</v>
      </c>
      <c r="J2908">
        <v>1462815219</v>
      </c>
      <c r="K2908" s="11">
        <f t="shared" si="326"/>
        <v>42529.523368055554</v>
      </c>
      <c r="L2908" s="11">
        <f t="shared" si="327"/>
        <v>42499.523368055554</v>
      </c>
      <c r="M2908" t="b">
        <v>0</v>
      </c>
      <c r="N2908">
        <v>5</v>
      </c>
      <c r="O2908" t="b">
        <v>0</v>
      </c>
      <c r="P2908" s="8" t="s">
        <v>8269</v>
      </c>
      <c r="Q2908" s="13" t="str">
        <f t="shared" si="325"/>
        <v>theater</v>
      </c>
      <c r="R2908" s="13" t="str">
        <f t="shared" si="324"/>
        <v>plays</v>
      </c>
      <c r="S2908" s="6">
        <f t="shared" si="328"/>
        <v>36.363636363636367</v>
      </c>
      <c r="T2908" s="10">
        <f t="shared" si="329"/>
        <v>52.8</v>
      </c>
    </row>
    <row r="2909" spans="1:20" ht="43.2" x14ac:dyDescent="0.3">
      <c r="A2909">
        <v>2909</v>
      </c>
      <c r="B2909" s="3" t="s">
        <v>2909</v>
      </c>
      <c r="C2909" s="3" t="s">
        <v>7019</v>
      </c>
      <c r="D2909">
        <v>180000</v>
      </c>
      <c r="E2909">
        <v>20</v>
      </c>
      <c r="F2909" t="s">
        <v>8221</v>
      </c>
      <c r="G2909" t="s">
        <v>8224</v>
      </c>
      <c r="H2909" t="s">
        <v>8246</v>
      </c>
      <c r="I2909">
        <v>1416944760</v>
      </c>
      <c r="J2909">
        <v>1413527001</v>
      </c>
      <c r="K2909" s="11">
        <f t="shared" si="326"/>
        <v>41968.615277777775</v>
      </c>
      <c r="L2909" s="11">
        <f t="shared" si="327"/>
        <v>41929.057881944442</v>
      </c>
      <c r="M2909" t="b">
        <v>0</v>
      </c>
      <c r="N2909">
        <v>1</v>
      </c>
      <c r="O2909" t="b">
        <v>0</v>
      </c>
      <c r="P2909" s="8" t="s">
        <v>8269</v>
      </c>
      <c r="Q2909" s="13" t="str">
        <f t="shared" si="325"/>
        <v>theater</v>
      </c>
      <c r="R2909" s="13" t="str">
        <f t="shared" si="324"/>
        <v>plays</v>
      </c>
      <c r="S2909" s="6">
        <f t="shared" si="328"/>
        <v>9000</v>
      </c>
      <c r="T2909" s="10">
        <f t="shared" si="329"/>
        <v>20</v>
      </c>
    </row>
    <row r="2910" spans="1:20" ht="43.2" x14ac:dyDescent="0.3">
      <c r="A2910">
        <v>2910</v>
      </c>
      <c r="B2910" s="3" t="s">
        <v>2910</v>
      </c>
      <c r="C2910" s="3" t="s">
        <v>7020</v>
      </c>
      <c r="D2910">
        <v>30000</v>
      </c>
      <c r="E2910">
        <v>1</v>
      </c>
      <c r="F2910" t="s">
        <v>8221</v>
      </c>
      <c r="G2910" t="s">
        <v>8225</v>
      </c>
      <c r="H2910" t="s">
        <v>8247</v>
      </c>
      <c r="I2910">
        <v>1434139887</v>
      </c>
      <c r="J2910">
        <v>1428955887</v>
      </c>
      <c r="K2910" s="11">
        <f t="shared" si="326"/>
        <v>42167.632951388885</v>
      </c>
      <c r="L2910" s="11">
        <f t="shared" si="327"/>
        <v>42107.632951388885</v>
      </c>
      <c r="M2910" t="b">
        <v>0</v>
      </c>
      <c r="N2910">
        <v>1</v>
      </c>
      <c r="O2910" t="b">
        <v>0</v>
      </c>
      <c r="P2910" s="8" t="s">
        <v>8269</v>
      </c>
      <c r="Q2910" s="13" t="str">
        <f t="shared" si="325"/>
        <v>theater</v>
      </c>
      <c r="R2910" s="13" t="str">
        <f t="shared" si="324"/>
        <v>plays</v>
      </c>
      <c r="S2910" s="6">
        <f t="shared" si="328"/>
        <v>30000</v>
      </c>
      <c r="T2910" s="10">
        <f t="shared" si="329"/>
        <v>1</v>
      </c>
    </row>
    <row r="2911" spans="1:20" ht="57.6" x14ac:dyDescent="0.3">
      <c r="A2911">
        <v>2911</v>
      </c>
      <c r="B2911" s="3" t="s">
        <v>2911</v>
      </c>
      <c r="C2911" s="3" t="s">
        <v>7021</v>
      </c>
      <c r="D2911">
        <v>1800</v>
      </c>
      <c r="E2911">
        <v>657</v>
      </c>
      <c r="F2911" t="s">
        <v>8221</v>
      </c>
      <c r="G2911" t="s">
        <v>8224</v>
      </c>
      <c r="H2911" t="s">
        <v>8246</v>
      </c>
      <c r="I2911">
        <v>1435429626</v>
      </c>
      <c r="J2911">
        <v>1431973626</v>
      </c>
      <c r="K2911" s="11">
        <f t="shared" si="326"/>
        <v>42182.560486111113</v>
      </c>
      <c r="L2911" s="11">
        <f t="shared" si="327"/>
        <v>42142.560486111113</v>
      </c>
      <c r="M2911" t="b">
        <v>0</v>
      </c>
      <c r="N2911">
        <v>14</v>
      </c>
      <c r="O2911" t="b">
        <v>0</v>
      </c>
      <c r="P2911" s="8" t="s">
        <v>8269</v>
      </c>
      <c r="Q2911" s="13" t="str">
        <f t="shared" si="325"/>
        <v>theater</v>
      </c>
      <c r="R2911" s="13" t="str">
        <f t="shared" ref="R2911:R2920" si="330">RIGHT(P2911,5)</f>
        <v>plays</v>
      </c>
      <c r="S2911" s="6">
        <f t="shared" si="328"/>
        <v>2.7397260273972601</v>
      </c>
      <c r="T2911" s="10">
        <f t="shared" si="329"/>
        <v>46.928571428571431</v>
      </c>
    </row>
    <row r="2912" spans="1:20" ht="43.2" x14ac:dyDescent="0.3">
      <c r="A2912">
        <v>2912</v>
      </c>
      <c r="B2912" s="3" t="s">
        <v>2912</v>
      </c>
      <c r="C2912" s="3" t="s">
        <v>7022</v>
      </c>
      <c r="D2912">
        <v>14440</v>
      </c>
      <c r="E2912">
        <v>2030</v>
      </c>
      <c r="F2912" t="s">
        <v>8221</v>
      </c>
      <c r="G2912" t="s">
        <v>8224</v>
      </c>
      <c r="H2912" t="s">
        <v>8246</v>
      </c>
      <c r="I2912">
        <v>1452827374</v>
      </c>
      <c r="J2912">
        <v>1450235374</v>
      </c>
      <c r="K2912" s="11">
        <f t="shared" si="326"/>
        <v>42383.923310185179</v>
      </c>
      <c r="L2912" s="11">
        <f t="shared" si="327"/>
        <v>42353.923310185179</v>
      </c>
      <c r="M2912" t="b">
        <v>0</v>
      </c>
      <c r="N2912">
        <v>26</v>
      </c>
      <c r="O2912" t="b">
        <v>0</v>
      </c>
      <c r="P2912" s="8" t="s">
        <v>8269</v>
      </c>
      <c r="Q2912" s="13" t="str">
        <f t="shared" si="325"/>
        <v>theater</v>
      </c>
      <c r="R2912" s="13" t="str">
        <f t="shared" si="330"/>
        <v>plays</v>
      </c>
      <c r="S2912" s="6">
        <f t="shared" si="328"/>
        <v>7.1133004926108372</v>
      </c>
      <c r="T2912" s="10">
        <f t="shared" si="329"/>
        <v>78.07692307692308</v>
      </c>
    </row>
    <row r="2913" spans="1:20" ht="43.2" x14ac:dyDescent="0.3">
      <c r="A2913">
        <v>2913</v>
      </c>
      <c r="B2913" s="3" t="s">
        <v>2913</v>
      </c>
      <c r="C2913" s="3" t="s">
        <v>7023</v>
      </c>
      <c r="D2913">
        <v>10000</v>
      </c>
      <c r="E2913">
        <v>2</v>
      </c>
      <c r="F2913" t="s">
        <v>8221</v>
      </c>
      <c r="G2913" t="s">
        <v>8224</v>
      </c>
      <c r="H2913" t="s">
        <v>8246</v>
      </c>
      <c r="I2913">
        <v>1410041339</v>
      </c>
      <c r="J2913">
        <v>1404857339</v>
      </c>
      <c r="K2913" s="11">
        <f t="shared" si="326"/>
        <v>41888.714571759258</v>
      </c>
      <c r="L2913" s="11">
        <f t="shared" si="327"/>
        <v>41828.714571759258</v>
      </c>
      <c r="M2913" t="b">
        <v>0</v>
      </c>
      <c r="N2913">
        <v>2</v>
      </c>
      <c r="O2913" t="b">
        <v>0</v>
      </c>
      <c r="P2913" s="8" t="s">
        <v>8269</v>
      </c>
      <c r="Q2913" s="13" t="str">
        <f t="shared" si="325"/>
        <v>theater</v>
      </c>
      <c r="R2913" s="13" t="str">
        <f t="shared" si="330"/>
        <v>plays</v>
      </c>
      <c r="S2913" s="6">
        <f t="shared" si="328"/>
        <v>5000</v>
      </c>
      <c r="T2913" s="10">
        <f t="shared" si="329"/>
        <v>1</v>
      </c>
    </row>
    <row r="2914" spans="1:20" ht="28.8" x14ac:dyDescent="0.3">
      <c r="A2914">
        <v>2914</v>
      </c>
      <c r="B2914" s="3" t="s">
        <v>2914</v>
      </c>
      <c r="C2914" s="3" t="s">
        <v>7024</v>
      </c>
      <c r="D2914">
        <v>25000</v>
      </c>
      <c r="E2914">
        <v>1</v>
      </c>
      <c r="F2914" t="s">
        <v>8221</v>
      </c>
      <c r="G2914" t="s">
        <v>8225</v>
      </c>
      <c r="H2914" t="s">
        <v>8247</v>
      </c>
      <c r="I2914">
        <v>1426365994</v>
      </c>
      <c r="J2914">
        <v>1421185594</v>
      </c>
      <c r="K2914" s="11">
        <f t="shared" si="326"/>
        <v>42077.657337962963</v>
      </c>
      <c r="L2914" s="11">
        <f t="shared" si="327"/>
        <v>42017.699004629627</v>
      </c>
      <c r="M2914" t="b">
        <v>0</v>
      </c>
      <c r="N2914">
        <v>1</v>
      </c>
      <c r="O2914" t="b">
        <v>0</v>
      </c>
      <c r="P2914" s="8" t="s">
        <v>8269</v>
      </c>
      <c r="Q2914" s="13" t="str">
        <f t="shared" si="325"/>
        <v>theater</v>
      </c>
      <c r="R2914" s="13" t="str">
        <f t="shared" si="330"/>
        <v>plays</v>
      </c>
      <c r="S2914" s="6">
        <f t="shared" si="328"/>
        <v>25000</v>
      </c>
      <c r="T2914" s="10">
        <f t="shared" si="329"/>
        <v>1</v>
      </c>
    </row>
    <row r="2915" spans="1:20" ht="43.2" x14ac:dyDescent="0.3">
      <c r="A2915">
        <v>2915</v>
      </c>
      <c r="B2915" s="3" t="s">
        <v>2915</v>
      </c>
      <c r="C2915" s="3" t="s">
        <v>7025</v>
      </c>
      <c r="D2915">
        <v>1000</v>
      </c>
      <c r="E2915">
        <v>611</v>
      </c>
      <c r="F2915" t="s">
        <v>8221</v>
      </c>
      <c r="G2915" t="s">
        <v>8225</v>
      </c>
      <c r="H2915" t="s">
        <v>8247</v>
      </c>
      <c r="I2915">
        <v>1458117190</v>
      </c>
      <c r="J2915">
        <v>1455528790</v>
      </c>
      <c r="K2915" s="11">
        <f t="shared" si="326"/>
        <v>42445.1480324074</v>
      </c>
      <c r="L2915" s="11">
        <f t="shared" si="327"/>
        <v>42415.189699074072</v>
      </c>
      <c r="M2915" t="b">
        <v>0</v>
      </c>
      <c r="N2915">
        <v>3</v>
      </c>
      <c r="O2915" t="b">
        <v>0</v>
      </c>
      <c r="P2915" s="8" t="s">
        <v>8269</v>
      </c>
      <c r="Q2915" s="13" t="str">
        <f t="shared" si="325"/>
        <v>theater</v>
      </c>
      <c r="R2915" s="13" t="str">
        <f t="shared" si="330"/>
        <v>plays</v>
      </c>
      <c r="S2915" s="6">
        <f t="shared" si="328"/>
        <v>1.6366612111292962</v>
      </c>
      <c r="T2915" s="10">
        <f t="shared" si="329"/>
        <v>203.66666666666666</v>
      </c>
    </row>
    <row r="2916" spans="1:20" ht="43.2" x14ac:dyDescent="0.3">
      <c r="A2916">
        <v>2916</v>
      </c>
      <c r="B2916" s="3" t="s">
        <v>2916</v>
      </c>
      <c r="C2916" s="3" t="s">
        <v>7026</v>
      </c>
      <c r="D2916">
        <v>1850</v>
      </c>
      <c r="E2916">
        <v>145</v>
      </c>
      <c r="F2916" t="s">
        <v>8221</v>
      </c>
      <c r="G2916" t="s">
        <v>8225</v>
      </c>
      <c r="H2916" t="s">
        <v>8247</v>
      </c>
      <c r="I2916">
        <v>1400498789</v>
      </c>
      <c r="J2916">
        <v>1398511589</v>
      </c>
      <c r="K2916" s="11">
        <f t="shared" si="326"/>
        <v>41778.268391203703</v>
      </c>
      <c r="L2916" s="11">
        <f t="shared" si="327"/>
        <v>41755.268391203703</v>
      </c>
      <c r="M2916" t="b">
        <v>0</v>
      </c>
      <c r="N2916">
        <v>7</v>
      </c>
      <c r="O2916" t="b">
        <v>0</v>
      </c>
      <c r="P2916" s="8" t="s">
        <v>8269</v>
      </c>
      <c r="Q2916" s="13" t="str">
        <f t="shared" si="325"/>
        <v>theater</v>
      </c>
      <c r="R2916" s="13" t="str">
        <f t="shared" si="330"/>
        <v>plays</v>
      </c>
      <c r="S2916" s="6">
        <f t="shared" si="328"/>
        <v>12.758620689655173</v>
      </c>
      <c r="T2916" s="10">
        <f t="shared" si="329"/>
        <v>20.714285714285715</v>
      </c>
    </row>
    <row r="2917" spans="1:20" ht="43.2" x14ac:dyDescent="0.3">
      <c r="A2917">
        <v>2917</v>
      </c>
      <c r="B2917" s="3" t="s">
        <v>2917</v>
      </c>
      <c r="C2917" s="3" t="s">
        <v>7027</v>
      </c>
      <c r="D2917">
        <v>2000</v>
      </c>
      <c r="E2917">
        <v>437</v>
      </c>
      <c r="F2917" t="s">
        <v>8221</v>
      </c>
      <c r="G2917" t="s">
        <v>8224</v>
      </c>
      <c r="H2917" t="s">
        <v>8246</v>
      </c>
      <c r="I2917">
        <v>1442381847</v>
      </c>
      <c r="J2917">
        <v>1440826647</v>
      </c>
      <c r="K2917" s="11">
        <f t="shared" si="326"/>
        <v>42263.026006944441</v>
      </c>
      <c r="L2917" s="11">
        <f t="shared" si="327"/>
        <v>42245.026006944441</v>
      </c>
      <c r="M2917" t="b">
        <v>0</v>
      </c>
      <c r="N2917">
        <v>9</v>
      </c>
      <c r="O2917" t="b">
        <v>0</v>
      </c>
      <c r="P2917" s="8" t="s">
        <v>8269</v>
      </c>
      <c r="Q2917" s="13" t="str">
        <f t="shared" si="325"/>
        <v>theater</v>
      </c>
      <c r="R2917" s="13" t="str">
        <f t="shared" si="330"/>
        <v>plays</v>
      </c>
      <c r="S2917" s="6">
        <f t="shared" si="328"/>
        <v>4.5766590389016022</v>
      </c>
      <c r="T2917" s="10">
        <f t="shared" si="329"/>
        <v>48.555555555555557</v>
      </c>
    </row>
    <row r="2918" spans="1:20" ht="43.2" x14ac:dyDescent="0.3">
      <c r="A2918">
        <v>2918</v>
      </c>
      <c r="B2918" s="3" t="s">
        <v>2918</v>
      </c>
      <c r="C2918" s="3" t="s">
        <v>7028</v>
      </c>
      <c r="D2918">
        <v>5000</v>
      </c>
      <c r="E2918">
        <v>1362</v>
      </c>
      <c r="F2918" t="s">
        <v>8221</v>
      </c>
      <c r="G2918" t="s">
        <v>8224</v>
      </c>
      <c r="H2918" t="s">
        <v>8246</v>
      </c>
      <c r="I2918">
        <v>1446131207</v>
      </c>
      <c r="J2918">
        <v>1443712007</v>
      </c>
      <c r="K2918" s="11">
        <f t="shared" si="326"/>
        <v>42306.421377314815</v>
      </c>
      <c r="L2918" s="11">
        <f t="shared" si="327"/>
        <v>42278.421377314815</v>
      </c>
      <c r="M2918" t="b">
        <v>0</v>
      </c>
      <c r="N2918">
        <v>20</v>
      </c>
      <c r="O2918" t="b">
        <v>0</v>
      </c>
      <c r="P2918" s="8" t="s">
        <v>8269</v>
      </c>
      <c r="Q2918" s="13" t="str">
        <f t="shared" si="325"/>
        <v>theater</v>
      </c>
      <c r="R2918" s="13" t="str">
        <f t="shared" si="330"/>
        <v>plays</v>
      </c>
      <c r="S2918" s="6">
        <f t="shared" si="328"/>
        <v>3.6710719530102791</v>
      </c>
      <c r="T2918" s="10">
        <f t="shared" si="329"/>
        <v>68.099999999999994</v>
      </c>
    </row>
    <row r="2919" spans="1:20" ht="43.2" x14ac:dyDescent="0.3">
      <c r="A2919">
        <v>2919</v>
      </c>
      <c r="B2919" s="3" t="s">
        <v>2919</v>
      </c>
      <c r="C2919" s="3" t="s">
        <v>7029</v>
      </c>
      <c r="D2919">
        <v>600</v>
      </c>
      <c r="E2919">
        <v>51</v>
      </c>
      <c r="F2919" t="s">
        <v>8221</v>
      </c>
      <c r="G2919" t="s">
        <v>8224</v>
      </c>
      <c r="H2919" t="s">
        <v>8246</v>
      </c>
      <c r="I2919">
        <v>1407250329</v>
      </c>
      <c r="J2919">
        <v>1404658329</v>
      </c>
      <c r="K2919" s="11">
        <f t="shared" si="326"/>
        <v>41856.411215277774</v>
      </c>
      <c r="L2919" s="11">
        <f t="shared" si="327"/>
        <v>41826.411215277774</v>
      </c>
      <c r="M2919" t="b">
        <v>0</v>
      </c>
      <c r="N2919">
        <v>6</v>
      </c>
      <c r="O2919" t="b">
        <v>0</v>
      </c>
      <c r="P2919" s="8" t="s">
        <v>8269</v>
      </c>
      <c r="Q2919" s="13" t="str">
        <f t="shared" si="325"/>
        <v>theater</v>
      </c>
      <c r="R2919" s="13" t="str">
        <f t="shared" si="330"/>
        <v>plays</v>
      </c>
      <c r="S2919" s="6">
        <f t="shared" si="328"/>
        <v>11.764705882352942</v>
      </c>
      <c r="T2919" s="10">
        <f t="shared" si="329"/>
        <v>8.5</v>
      </c>
    </row>
    <row r="2920" spans="1:20" ht="43.2" x14ac:dyDescent="0.3">
      <c r="A2920">
        <v>2920</v>
      </c>
      <c r="B2920" s="3" t="s">
        <v>2920</v>
      </c>
      <c r="C2920" s="3" t="s">
        <v>7030</v>
      </c>
      <c r="D2920">
        <v>2500</v>
      </c>
      <c r="E2920">
        <v>671</v>
      </c>
      <c r="F2920" t="s">
        <v>8221</v>
      </c>
      <c r="G2920" t="s">
        <v>8229</v>
      </c>
      <c r="H2920" t="s">
        <v>8251</v>
      </c>
      <c r="I2920">
        <v>1427306470</v>
      </c>
      <c r="J2920">
        <v>1424718070</v>
      </c>
      <c r="K2920" s="11">
        <f t="shared" si="326"/>
        <v>42088.54247685185</v>
      </c>
      <c r="L2920" s="11">
        <f t="shared" si="327"/>
        <v>42058.584143518521</v>
      </c>
      <c r="M2920" t="b">
        <v>0</v>
      </c>
      <c r="N2920">
        <v>13</v>
      </c>
      <c r="O2920" t="b">
        <v>0</v>
      </c>
      <c r="P2920" s="8" t="s">
        <v>8269</v>
      </c>
      <c r="Q2920" s="13" t="str">
        <f t="shared" si="325"/>
        <v>theater</v>
      </c>
      <c r="R2920" s="13" t="str">
        <f t="shared" si="330"/>
        <v>plays</v>
      </c>
      <c r="S2920" s="6">
        <f t="shared" si="328"/>
        <v>3.7257824143070044</v>
      </c>
      <c r="T2920" s="10">
        <f t="shared" si="329"/>
        <v>51.615384615384613</v>
      </c>
    </row>
    <row r="2921" spans="1:20" ht="28.8" x14ac:dyDescent="0.3">
      <c r="A2921">
        <v>2921</v>
      </c>
      <c r="B2921" s="3" t="s">
        <v>2921</v>
      </c>
      <c r="C2921" s="3" t="s">
        <v>7031</v>
      </c>
      <c r="D2921">
        <v>100</v>
      </c>
      <c r="E2921">
        <v>129</v>
      </c>
      <c r="F2921" t="s">
        <v>8219</v>
      </c>
      <c r="G2921" t="s">
        <v>8224</v>
      </c>
      <c r="H2921" t="s">
        <v>8246</v>
      </c>
      <c r="I2921">
        <v>1411679804</v>
      </c>
      <c r="J2921">
        <v>1409087804</v>
      </c>
      <c r="K2921" s="11">
        <f t="shared" si="326"/>
        <v>41907.678287037037</v>
      </c>
      <c r="L2921" s="11">
        <f t="shared" si="327"/>
        <v>41877.678287037037</v>
      </c>
      <c r="M2921" t="b">
        <v>0</v>
      </c>
      <c r="N2921">
        <v>3</v>
      </c>
      <c r="O2921" t="b">
        <v>1</v>
      </c>
      <c r="P2921" s="8" t="s">
        <v>8303</v>
      </c>
      <c r="Q2921" s="13" t="str">
        <f t="shared" si="325"/>
        <v>theater</v>
      </c>
      <c r="R2921" s="13" t="str">
        <f>RIGHT(P2921,15)</f>
        <v>theater/musical</v>
      </c>
      <c r="S2921" s="6">
        <f t="shared" si="328"/>
        <v>0.77519379844961245</v>
      </c>
      <c r="T2921" s="10">
        <f t="shared" si="329"/>
        <v>43</v>
      </c>
    </row>
    <row r="2922" spans="1:20" ht="43.2" x14ac:dyDescent="0.3">
      <c r="A2922">
        <v>2922</v>
      </c>
      <c r="B2922" s="3" t="s">
        <v>2922</v>
      </c>
      <c r="C2922" s="3" t="s">
        <v>7032</v>
      </c>
      <c r="D2922">
        <v>500</v>
      </c>
      <c r="E2922">
        <v>500</v>
      </c>
      <c r="F2922" t="s">
        <v>8219</v>
      </c>
      <c r="G2922" t="s">
        <v>8225</v>
      </c>
      <c r="H2922" t="s">
        <v>8247</v>
      </c>
      <c r="I2922">
        <v>1431982727</v>
      </c>
      <c r="J2922">
        <v>1428094727</v>
      </c>
      <c r="K2922" s="11">
        <f t="shared" si="326"/>
        <v>42142.665821759256</v>
      </c>
      <c r="L2922" s="11">
        <f t="shared" si="327"/>
        <v>42097.665821759256</v>
      </c>
      <c r="M2922" t="b">
        <v>0</v>
      </c>
      <c r="N2922">
        <v>6</v>
      </c>
      <c r="O2922" t="b">
        <v>1</v>
      </c>
      <c r="P2922" s="8" t="s">
        <v>8303</v>
      </c>
      <c r="Q2922" s="13" t="str">
        <f t="shared" si="325"/>
        <v>theater</v>
      </c>
      <c r="R2922" s="13" t="str">
        <f t="shared" ref="R2922:R2940" si="331">RIGHT(P2922,7)</f>
        <v>musical</v>
      </c>
      <c r="S2922" s="6">
        <f t="shared" si="328"/>
        <v>1</v>
      </c>
      <c r="T2922" s="10">
        <f t="shared" si="329"/>
        <v>83.333333333333329</v>
      </c>
    </row>
    <row r="2923" spans="1:20" ht="43.2" x14ac:dyDescent="0.3">
      <c r="A2923">
        <v>2923</v>
      </c>
      <c r="B2923" s="3" t="s">
        <v>2923</v>
      </c>
      <c r="C2923" s="3" t="s">
        <v>7033</v>
      </c>
      <c r="D2923">
        <v>300</v>
      </c>
      <c r="E2923">
        <v>300</v>
      </c>
      <c r="F2923" t="s">
        <v>8219</v>
      </c>
      <c r="G2923" t="s">
        <v>8224</v>
      </c>
      <c r="H2923" t="s">
        <v>8246</v>
      </c>
      <c r="I2923">
        <v>1422068400</v>
      </c>
      <c r="J2923">
        <v>1420774779</v>
      </c>
      <c r="K2923" s="11">
        <f t="shared" si="326"/>
        <v>42027.916666666664</v>
      </c>
      <c r="L2923" s="11">
        <f t="shared" si="327"/>
        <v>42012.944201388884</v>
      </c>
      <c r="M2923" t="b">
        <v>0</v>
      </c>
      <c r="N2923">
        <v>10</v>
      </c>
      <c r="O2923" t="b">
        <v>1</v>
      </c>
      <c r="P2923" s="8" t="s">
        <v>8303</v>
      </c>
      <c r="Q2923" s="13" t="str">
        <f t="shared" si="325"/>
        <v>theater</v>
      </c>
      <c r="R2923" s="13" t="str">
        <f t="shared" si="331"/>
        <v>musical</v>
      </c>
      <c r="S2923" s="6">
        <f t="shared" si="328"/>
        <v>1</v>
      </c>
      <c r="T2923" s="10">
        <f t="shared" si="329"/>
        <v>30</v>
      </c>
    </row>
    <row r="2924" spans="1:20" ht="43.2" x14ac:dyDescent="0.3">
      <c r="A2924">
        <v>2924</v>
      </c>
      <c r="B2924" s="3" t="s">
        <v>2924</v>
      </c>
      <c r="C2924" s="3" t="s">
        <v>7034</v>
      </c>
      <c r="D2924">
        <v>25000</v>
      </c>
      <c r="E2924">
        <v>25800</v>
      </c>
      <c r="F2924" t="s">
        <v>8219</v>
      </c>
      <c r="G2924" t="s">
        <v>8224</v>
      </c>
      <c r="H2924" t="s">
        <v>8246</v>
      </c>
      <c r="I2924">
        <v>1431143940</v>
      </c>
      <c r="J2924">
        <v>1428585710</v>
      </c>
      <c r="K2924" s="11">
        <f t="shared" si="326"/>
        <v>42132.957638888889</v>
      </c>
      <c r="L2924" s="11">
        <f t="shared" si="327"/>
        <v>42103.348495370366</v>
      </c>
      <c r="M2924" t="b">
        <v>0</v>
      </c>
      <c r="N2924">
        <v>147</v>
      </c>
      <c r="O2924" t="b">
        <v>1</v>
      </c>
      <c r="P2924" s="8" t="s">
        <v>8303</v>
      </c>
      <c r="Q2924" s="13" t="str">
        <f t="shared" si="325"/>
        <v>theater</v>
      </c>
      <c r="R2924" s="13" t="str">
        <f t="shared" si="331"/>
        <v>musical</v>
      </c>
      <c r="S2924" s="6">
        <f t="shared" si="328"/>
        <v>0.96899224806201545</v>
      </c>
      <c r="T2924" s="10">
        <f t="shared" si="329"/>
        <v>175.51020408163265</v>
      </c>
    </row>
    <row r="2925" spans="1:20" ht="43.2" x14ac:dyDescent="0.3">
      <c r="A2925">
        <v>2925</v>
      </c>
      <c r="B2925" s="3" t="s">
        <v>2925</v>
      </c>
      <c r="C2925" s="3" t="s">
        <v>7035</v>
      </c>
      <c r="D2925">
        <v>45000</v>
      </c>
      <c r="E2925">
        <v>46100.69</v>
      </c>
      <c r="F2925" t="s">
        <v>8219</v>
      </c>
      <c r="G2925" t="s">
        <v>8224</v>
      </c>
      <c r="H2925" t="s">
        <v>8246</v>
      </c>
      <c r="I2925">
        <v>1410444068</v>
      </c>
      <c r="J2925">
        <v>1407852068</v>
      </c>
      <c r="K2925" s="11">
        <f t="shared" si="326"/>
        <v>41893.375787037039</v>
      </c>
      <c r="L2925" s="11">
        <f t="shared" si="327"/>
        <v>41863.375787037039</v>
      </c>
      <c r="M2925" t="b">
        <v>0</v>
      </c>
      <c r="N2925">
        <v>199</v>
      </c>
      <c r="O2925" t="b">
        <v>1</v>
      </c>
      <c r="P2925" s="8" t="s">
        <v>8303</v>
      </c>
      <c r="Q2925" s="13" t="str">
        <f t="shared" si="325"/>
        <v>theater</v>
      </c>
      <c r="R2925" s="13" t="str">
        <f t="shared" si="331"/>
        <v>musical</v>
      </c>
      <c r="S2925" s="6">
        <f t="shared" si="328"/>
        <v>0.97612421853121933</v>
      </c>
      <c r="T2925" s="10">
        <f t="shared" si="329"/>
        <v>231.66175879396985</v>
      </c>
    </row>
    <row r="2926" spans="1:20" ht="43.2" x14ac:dyDescent="0.3">
      <c r="A2926">
        <v>2926</v>
      </c>
      <c r="B2926" s="3" t="s">
        <v>2926</v>
      </c>
      <c r="C2926" s="3" t="s">
        <v>7036</v>
      </c>
      <c r="D2926">
        <v>3000</v>
      </c>
      <c r="E2926">
        <v>3750</v>
      </c>
      <c r="F2926" t="s">
        <v>8219</v>
      </c>
      <c r="G2926" t="s">
        <v>8224</v>
      </c>
      <c r="H2926" t="s">
        <v>8246</v>
      </c>
      <c r="I2926">
        <v>1424715779</v>
      </c>
      <c r="J2926">
        <v>1423506179</v>
      </c>
      <c r="K2926" s="11">
        <f t="shared" si="326"/>
        <v>42058.557627314811</v>
      </c>
      <c r="L2926" s="11">
        <f t="shared" si="327"/>
        <v>42044.557627314811</v>
      </c>
      <c r="M2926" t="b">
        <v>0</v>
      </c>
      <c r="N2926">
        <v>50</v>
      </c>
      <c r="O2926" t="b">
        <v>1</v>
      </c>
      <c r="P2926" s="8" t="s">
        <v>8303</v>
      </c>
      <c r="Q2926" s="13" t="str">
        <f t="shared" si="325"/>
        <v>theater</v>
      </c>
      <c r="R2926" s="13" t="str">
        <f t="shared" si="331"/>
        <v>musical</v>
      </c>
      <c r="S2926" s="6">
        <f t="shared" si="328"/>
        <v>0.8</v>
      </c>
      <c r="T2926" s="10">
        <f t="shared" si="329"/>
        <v>75</v>
      </c>
    </row>
    <row r="2927" spans="1:20" ht="43.2" x14ac:dyDescent="0.3">
      <c r="A2927">
        <v>2927</v>
      </c>
      <c r="B2927" s="3" t="s">
        <v>2927</v>
      </c>
      <c r="C2927" s="3" t="s">
        <v>7037</v>
      </c>
      <c r="D2927">
        <v>1800</v>
      </c>
      <c r="E2927">
        <v>2355</v>
      </c>
      <c r="F2927" t="s">
        <v>8219</v>
      </c>
      <c r="G2927" t="s">
        <v>8224</v>
      </c>
      <c r="H2927" t="s">
        <v>8246</v>
      </c>
      <c r="I2927">
        <v>1405400400</v>
      </c>
      <c r="J2927">
        <v>1402934629</v>
      </c>
      <c r="K2927" s="11">
        <f t="shared" si="326"/>
        <v>41835</v>
      </c>
      <c r="L2927" s="11">
        <f t="shared" si="327"/>
        <v>41806.460983796293</v>
      </c>
      <c r="M2927" t="b">
        <v>0</v>
      </c>
      <c r="N2927">
        <v>21</v>
      </c>
      <c r="O2927" t="b">
        <v>1</v>
      </c>
      <c r="P2927" s="8" t="s">
        <v>8303</v>
      </c>
      <c r="Q2927" s="13" t="str">
        <f t="shared" si="325"/>
        <v>theater</v>
      </c>
      <c r="R2927" s="13" t="str">
        <f t="shared" si="331"/>
        <v>musical</v>
      </c>
      <c r="S2927" s="6">
        <f t="shared" si="328"/>
        <v>0.76433121019108285</v>
      </c>
      <c r="T2927" s="10">
        <f t="shared" si="329"/>
        <v>112.14285714285714</v>
      </c>
    </row>
    <row r="2928" spans="1:20" ht="28.8" x14ac:dyDescent="0.3">
      <c r="A2928">
        <v>2928</v>
      </c>
      <c r="B2928" s="3" t="s">
        <v>2928</v>
      </c>
      <c r="C2928" s="3" t="s">
        <v>7038</v>
      </c>
      <c r="D2928">
        <v>1000</v>
      </c>
      <c r="E2928">
        <v>1000</v>
      </c>
      <c r="F2928" t="s">
        <v>8219</v>
      </c>
      <c r="G2928" t="s">
        <v>8224</v>
      </c>
      <c r="H2928" t="s">
        <v>8246</v>
      </c>
      <c r="I2928">
        <v>1457135846</v>
      </c>
      <c r="J2928">
        <v>1454543846</v>
      </c>
      <c r="K2928" s="11">
        <f t="shared" si="326"/>
        <v>42433.789884259262</v>
      </c>
      <c r="L2928" s="11">
        <f t="shared" si="327"/>
        <v>42403.789884259262</v>
      </c>
      <c r="M2928" t="b">
        <v>0</v>
      </c>
      <c r="N2928">
        <v>24</v>
      </c>
      <c r="O2928" t="b">
        <v>1</v>
      </c>
      <c r="P2928" s="8" t="s">
        <v>8303</v>
      </c>
      <c r="Q2928" s="13" t="str">
        <f t="shared" si="325"/>
        <v>theater</v>
      </c>
      <c r="R2928" s="13" t="str">
        <f t="shared" si="331"/>
        <v>musical</v>
      </c>
      <c r="S2928" s="6">
        <f t="shared" si="328"/>
        <v>1</v>
      </c>
      <c r="T2928" s="10">
        <f t="shared" si="329"/>
        <v>41.666666666666664</v>
      </c>
    </row>
    <row r="2929" spans="1:20" ht="43.2" x14ac:dyDescent="0.3">
      <c r="A2929">
        <v>2929</v>
      </c>
      <c r="B2929" s="3" t="s">
        <v>2929</v>
      </c>
      <c r="C2929" s="3" t="s">
        <v>7039</v>
      </c>
      <c r="D2929">
        <v>8000</v>
      </c>
      <c r="E2929">
        <v>8165.55</v>
      </c>
      <c r="F2929" t="s">
        <v>8219</v>
      </c>
      <c r="G2929" t="s">
        <v>8224</v>
      </c>
      <c r="H2929" t="s">
        <v>8246</v>
      </c>
      <c r="I2929">
        <v>1401024758</v>
      </c>
      <c r="J2929">
        <v>1398432758</v>
      </c>
      <c r="K2929" s="11">
        <f t="shared" si="326"/>
        <v>41784.355995370366</v>
      </c>
      <c r="L2929" s="11">
        <f t="shared" si="327"/>
        <v>41754.355995370366</v>
      </c>
      <c r="M2929" t="b">
        <v>0</v>
      </c>
      <c r="N2929">
        <v>32</v>
      </c>
      <c r="O2929" t="b">
        <v>1</v>
      </c>
      <c r="P2929" s="8" t="s">
        <v>8303</v>
      </c>
      <c r="Q2929" s="13" t="str">
        <f t="shared" si="325"/>
        <v>theater</v>
      </c>
      <c r="R2929" s="13" t="str">
        <f t="shared" si="331"/>
        <v>musical</v>
      </c>
      <c r="S2929" s="6">
        <f t="shared" si="328"/>
        <v>0.97972579924193715</v>
      </c>
      <c r="T2929" s="10">
        <f t="shared" si="329"/>
        <v>255.17343750000001</v>
      </c>
    </row>
    <row r="2930" spans="1:20" ht="43.2" x14ac:dyDescent="0.3">
      <c r="A2930">
        <v>2930</v>
      </c>
      <c r="B2930" s="3" t="s">
        <v>2930</v>
      </c>
      <c r="C2930" s="3" t="s">
        <v>7040</v>
      </c>
      <c r="D2930">
        <v>10000</v>
      </c>
      <c r="E2930">
        <v>10092</v>
      </c>
      <c r="F2930" t="s">
        <v>8219</v>
      </c>
      <c r="G2930" t="s">
        <v>8225</v>
      </c>
      <c r="H2930" t="s">
        <v>8247</v>
      </c>
      <c r="I2930">
        <v>1431007264</v>
      </c>
      <c r="J2930">
        <v>1428415264</v>
      </c>
      <c r="K2930" s="11">
        <f t="shared" si="326"/>
        <v>42131.375740740739</v>
      </c>
      <c r="L2930" s="11">
        <f t="shared" si="327"/>
        <v>42101.375740740739</v>
      </c>
      <c r="M2930" t="b">
        <v>0</v>
      </c>
      <c r="N2930">
        <v>62</v>
      </c>
      <c r="O2930" t="b">
        <v>1</v>
      </c>
      <c r="P2930" s="8" t="s">
        <v>8303</v>
      </c>
      <c r="Q2930" s="13" t="str">
        <f t="shared" si="325"/>
        <v>theater</v>
      </c>
      <c r="R2930" s="13" t="str">
        <f t="shared" si="331"/>
        <v>musical</v>
      </c>
      <c r="S2930" s="6">
        <f t="shared" si="328"/>
        <v>0.99088386841062226</v>
      </c>
      <c r="T2930" s="10">
        <f t="shared" si="329"/>
        <v>162.7741935483871</v>
      </c>
    </row>
    <row r="2931" spans="1:20" ht="43.2" x14ac:dyDescent="0.3">
      <c r="A2931">
        <v>2931</v>
      </c>
      <c r="B2931" s="3" t="s">
        <v>2931</v>
      </c>
      <c r="C2931" s="3" t="s">
        <v>7041</v>
      </c>
      <c r="D2931">
        <v>750</v>
      </c>
      <c r="E2931">
        <v>795</v>
      </c>
      <c r="F2931" t="s">
        <v>8219</v>
      </c>
      <c r="G2931" t="s">
        <v>8229</v>
      </c>
      <c r="H2931" t="s">
        <v>8251</v>
      </c>
      <c r="I2931">
        <v>1410761280</v>
      </c>
      <c r="J2931">
        <v>1408604363</v>
      </c>
      <c r="K2931" s="11">
        <f t="shared" si="326"/>
        <v>41897.047222222223</v>
      </c>
      <c r="L2931" s="11">
        <f t="shared" si="327"/>
        <v>41872.082905092589</v>
      </c>
      <c r="M2931" t="b">
        <v>0</v>
      </c>
      <c r="N2931">
        <v>9</v>
      </c>
      <c r="O2931" t="b">
        <v>1</v>
      </c>
      <c r="P2931" s="8" t="s">
        <v>8303</v>
      </c>
      <c r="Q2931" s="13" t="str">
        <f t="shared" si="325"/>
        <v>theater</v>
      </c>
      <c r="R2931" s="13" t="str">
        <f t="shared" si="331"/>
        <v>musical</v>
      </c>
      <c r="S2931" s="6">
        <f t="shared" si="328"/>
        <v>0.94339622641509435</v>
      </c>
      <c r="T2931" s="10">
        <f t="shared" si="329"/>
        <v>88.333333333333329</v>
      </c>
    </row>
    <row r="2932" spans="1:20" ht="43.2" x14ac:dyDescent="0.3">
      <c r="A2932">
        <v>2932</v>
      </c>
      <c r="B2932" s="3" t="s">
        <v>2932</v>
      </c>
      <c r="C2932" s="3" t="s">
        <v>7042</v>
      </c>
      <c r="D2932">
        <v>3100</v>
      </c>
      <c r="E2932">
        <v>3258</v>
      </c>
      <c r="F2932" t="s">
        <v>8219</v>
      </c>
      <c r="G2932" t="s">
        <v>8226</v>
      </c>
      <c r="H2932" t="s">
        <v>8248</v>
      </c>
      <c r="I2932">
        <v>1424516400</v>
      </c>
      <c r="J2932">
        <v>1421812637</v>
      </c>
      <c r="K2932" s="11">
        <f t="shared" si="326"/>
        <v>42056.249999999993</v>
      </c>
      <c r="L2932" s="11">
        <f t="shared" si="327"/>
        <v>42024.956446759257</v>
      </c>
      <c r="M2932" t="b">
        <v>0</v>
      </c>
      <c r="N2932">
        <v>38</v>
      </c>
      <c r="O2932" t="b">
        <v>1</v>
      </c>
      <c r="P2932" s="8" t="s">
        <v>8303</v>
      </c>
      <c r="Q2932" s="13" t="str">
        <f t="shared" si="325"/>
        <v>theater</v>
      </c>
      <c r="R2932" s="13" t="str">
        <f t="shared" si="331"/>
        <v>musical</v>
      </c>
      <c r="S2932" s="6">
        <f t="shared" si="328"/>
        <v>0.95150399017802334</v>
      </c>
      <c r="T2932" s="10">
        <f t="shared" si="329"/>
        <v>85.736842105263165</v>
      </c>
    </row>
    <row r="2933" spans="1:20" ht="43.2" x14ac:dyDescent="0.3">
      <c r="A2933">
        <v>2933</v>
      </c>
      <c r="B2933" s="3" t="s">
        <v>2933</v>
      </c>
      <c r="C2933" s="3" t="s">
        <v>7043</v>
      </c>
      <c r="D2933">
        <v>2500</v>
      </c>
      <c r="E2933">
        <v>2569</v>
      </c>
      <c r="F2933" t="s">
        <v>8219</v>
      </c>
      <c r="G2933" t="s">
        <v>8224</v>
      </c>
      <c r="H2933" t="s">
        <v>8246</v>
      </c>
      <c r="I2933">
        <v>1465081053</v>
      </c>
      <c r="J2933">
        <v>1462489053</v>
      </c>
      <c r="K2933" s="11">
        <f t="shared" si="326"/>
        <v>42525.748298611106</v>
      </c>
      <c r="L2933" s="11">
        <f t="shared" si="327"/>
        <v>42495.748298611106</v>
      </c>
      <c r="M2933" t="b">
        <v>0</v>
      </c>
      <c r="N2933">
        <v>54</v>
      </c>
      <c r="O2933" t="b">
        <v>1</v>
      </c>
      <c r="P2933" s="8" t="s">
        <v>8303</v>
      </c>
      <c r="Q2933" s="13" t="str">
        <f t="shared" si="325"/>
        <v>theater</v>
      </c>
      <c r="R2933" s="13" t="str">
        <f t="shared" si="331"/>
        <v>musical</v>
      </c>
      <c r="S2933" s="6">
        <f t="shared" si="328"/>
        <v>0.97314130011677691</v>
      </c>
      <c r="T2933" s="10">
        <f t="shared" si="329"/>
        <v>47.574074074074076</v>
      </c>
    </row>
    <row r="2934" spans="1:20" ht="43.2" x14ac:dyDescent="0.3">
      <c r="A2934">
        <v>2934</v>
      </c>
      <c r="B2934" s="3" t="s">
        <v>2934</v>
      </c>
      <c r="C2934" s="3" t="s">
        <v>7044</v>
      </c>
      <c r="D2934">
        <v>2500</v>
      </c>
      <c r="E2934">
        <v>2700</v>
      </c>
      <c r="F2934" t="s">
        <v>8219</v>
      </c>
      <c r="G2934" t="s">
        <v>8229</v>
      </c>
      <c r="H2934" t="s">
        <v>8251</v>
      </c>
      <c r="I2934">
        <v>1402845364</v>
      </c>
      <c r="J2934">
        <v>1400253364</v>
      </c>
      <c r="K2934" s="11">
        <f t="shared" si="326"/>
        <v>41805.427824074075</v>
      </c>
      <c r="L2934" s="11">
        <f t="shared" si="327"/>
        <v>41775.427824074075</v>
      </c>
      <c r="M2934" t="b">
        <v>0</v>
      </c>
      <c r="N2934">
        <v>37</v>
      </c>
      <c r="O2934" t="b">
        <v>1</v>
      </c>
      <c r="P2934" s="8" t="s">
        <v>8303</v>
      </c>
      <c r="Q2934" s="13" t="str">
        <f t="shared" si="325"/>
        <v>theater</v>
      </c>
      <c r="R2934" s="13" t="str">
        <f t="shared" si="331"/>
        <v>musical</v>
      </c>
      <c r="S2934" s="6">
        <f t="shared" si="328"/>
        <v>0.92592592592592593</v>
      </c>
      <c r="T2934" s="10">
        <f t="shared" si="329"/>
        <v>72.972972972972968</v>
      </c>
    </row>
    <row r="2935" spans="1:20" ht="43.2" x14ac:dyDescent="0.3">
      <c r="A2935">
        <v>2935</v>
      </c>
      <c r="B2935" s="3" t="s">
        <v>2935</v>
      </c>
      <c r="C2935" s="3" t="s">
        <v>7045</v>
      </c>
      <c r="D2935">
        <v>3500</v>
      </c>
      <c r="E2935">
        <v>3531</v>
      </c>
      <c r="F2935" t="s">
        <v>8219</v>
      </c>
      <c r="G2935" t="s">
        <v>8224</v>
      </c>
      <c r="H2935" t="s">
        <v>8246</v>
      </c>
      <c r="I2935">
        <v>1472490000</v>
      </c>
      <c r="J2935">
        <v>1467468008</v>
      </c>
      <c r="K2935" s="11">
        <f t="shared" si="326"/>
        <v>42611.499999999993</v>
      </c>
      <c r="L2935" s="11">
        <f t="shared" si="327"/>
        <v>42553.375092592592</v>
      </c>
      <c r="M2935" t="b">
        <v>0</v>
      </c>
      <c r="N2935">
        <v>39</v>
      </c>
      <c r="O2935" t="b">
        <v>1</v>
      </c>
      <c r="P2935" s="8" t="s">
        <v>8303</v>
      </c>
      <c r="Q2935" s="13" t="str">
        <f t="shared" si="325"/>
        <v>theater</v>
      </c>
      <c r="R2935" s="13" t="str">
        <f t="shared" si="331"/>
        <v>musical</v>
      </c>
      <c r="S2935" s="6">
        <f t="shared" si="328"/>
        <v>0.99122061738884171</v>
      </c>
      <c r="T2935" s="10">
        <f t="shared" si="329"/>
        <v>90.538461538461533</v>
      </c>
    </row>
    <row r="2936" spans="1:20" ht="43.2" x14ac:dyDescent="0.3">
      <c r="A2936">
        <v>2936</v>
      </c>
      <c r="B2936" s="3" t="s">
        <v>2936</v>
      </c>
      <c r="C2936" s="3" t="s">
        <v>7046</v>
      </c>
      <c r="D2936">
        <v>1000</v>
      </c>
      <c r="E2936">
        <v>1280</v>
      </c>
      <c r="F2936" t="s">
        <v>8219</v>
      </c>
      <c r="G2936" t="s">
        <v>8224</v>
      </c>
      <c r="H2936" t="s">
        <v>8246</v>
      </c>
      <c r="I2936">
        <v>1413176340</v>
      </c>
      <c r="J2936">
        <v>1412091423</v>
      </c>
      <c r="K2936" s="11">
        <f t="shared" si="326"/>
        <v>41924.999305555553</v>
      </c>
      <c r="L2936" s="11">
        <f t="shared" si="327"/>
        <v>41912.442395833328</v>
      </c>
      <c r="M2936" t="b">
        <v>0</v>
      </c>
      <c r="N2936">
        <v>34</v>
      </c>
      <c r="O2936" t="b">
        <v>1</v>
      </c>
      <c r="P2936" s="8" t="s">
        <v>8303</v>
      </c>
      <c r="Q2936" s="13" t="str">
        <f t="shared" si="325"/>
        <v>theater</v>
      </c>
      <c r="R2936" s="13" t="str">
        <f t="shared" si="331"/>
        <v>musical</v>
      </c>
      <c r="S2936" s="6">
        <f t="shared" si="328"/>
        <v>0.78125</v>
      </c>
      <c r="T2936" s="10">
        <f t="shared" si="329"/>
        <v>37.647058823529413</v>
      </c>
    </row>
    <row r="2937" spans="1:20" ht="28.8" x14ac:dyDescent="0.3">
      <c r="A2937">
        <v>2937</v>
      </c>
      <c r="B2937" s="3" t="s">
        <v>2937</v>
      </c>
      <c r="C2937" s="3" t="s">
        <v>7047</v>
      </c>
      <c r="D2937">
        <v>1500</v>
      </c>
      <c r="E2937">
        <v>2000</v>
      </c>
      <c r="F2937" t="s">
        <v>8219</v>
      </c>
      <c r="G2937" t="s">
        <v>8225</v>
      </c>
      <c r="H2937" t="s">
        <v>8247</v>
      </c>
      <c r="I2937">
        <v>1405249113</v>
      </c>
      <c r="J2937">
        <v>1402657113</v>
      </c>
      <c r="K2937" s="11">
        <f t="shared" si="326"/>
        <v>41833.248993055553</v>
      </c>
      <c r="L2937" s="11">
        <f t="shared" si="327"/>
        <v>41803.248993055553</v>
      </c>
      <c r="M2937" t="b">
        <v>0</v>
      </c>
      <c r="N2937">
        <v>55</v>
      </c>
      <c r="O2937" t="b">
        <v>1</v>
      </c>
      <c r="P2937" s="8" t="s">
        <v>8303</v>
      </c>
      <c r="Q2937" s="13" t="str">
        <f t="shared" si="325"/>
        <v>theater</v>
      </c>
      <c r="R2937" s="13" t="str">
        <f t="shared" si="331"/>
        <v>musical</v>
      </c>
      <c r="S2937" s="6">
        <f t="shared" si="328"/>
        <v>0.75</v>
      </c>
      <c r="T2937" s="10">
        <f t="shared" si="329"/>
        <v>36.363636363636367</v>
      </c>
    </row>
    <row r="2938" spans="1:20" ht="43.2" x14ac:dyDescent="0.3">
      <c r="A2938">
        <v>2938</v>
      </c>
      <c r="B2938" s="3" t="s">
        <v>2938</v>
      </c>
      <c r="C2938" s="3" t="s">
        <v>7048</v>
      </c>
      <c r="D2938">
        <v>4000</v>
      </c>
      <c r="E2938">
        <v>4055</v>
      </c>
      <c r="F2938" t="s">
        <v>8219</v>
      </c>
      <c r="G2938" t="s">
        <v>8224</v>
      </c>
      <c r="H2938" t="s">
        <v>8246</v>
      </c>
      <c r="I2938">
        <v>1422636814</v>
      </c>
      <c r="J2938">
        <v>1420044814</v>
      </c>
      <c r="K2938" s="11">
        <f t="shared" si="326"/>
        <v>42034.495532407404</v>
      </c>
      <c r="L2938" s="11">
        <f t="shared" si="327"/>
        <v>42004.495532407404</v>
      </c>
      <c r="M2938" t="b">
        <v>0</v>
      </c>
      <c r="N2938">
        <v>32</v>
      </c>
      <c r="O2938" t="b">
        <v>1</v>
      </c>
      <c r="P2938" s="8" t="s">
        <v>8303</v>
      </c>
      <c r="Q2938" s="13" t="str">
        <f t="shared" si="325"/>
        <v>theater</v>
      </c>
      <c r="R2938" s="13" t="str">
        <f t="shared" si="331"/>
        <v>musical</v>
      </c>
      <c r="S2938" s="6">
        <f t="shared" si="328"/>
        <v>0.98643649815043155</v>
      </c>
      <c r="T2938" s="10">
        <f t="shared" si="329"/>
        <v>126.71875</v>
      </c>
    </row>
    <row r="2939" spans="1:20" ht="43.2" x14ac:dyDescent="0.3">
      <c r="A2939">
        <v>2939</v>
      </c>
      <c r="B2939" s="3" t="s">
        <v>2939</v>
      </c>
      <c r="C2939" s="3" t="s">
        <v>7049</v>
      </c>
      <c r="D2939">
        <v>8000</v>
      </c>
      <c r="E2939">
        <v>8230</v>
      </c>
      <c r="F2939" t="s">
        <v>8219</v>
      </c>
      <c r="G2939" t="s">
        <v>8224</v>
      </c>
      <c r="H2939" t="s">
        <v>8246</v>
      </c>
      <c r="I2939">
        <v>1409187600</v>
      </c>
      <c r="J2939">
        <v>1406316312</v>
      </c>
      <c r="K2939" s="11">
        <f t="shared" si="326"/>
        <v>41878.833333333328</v>
      </c>
      <c r="L2939" s="11">
        <f t="shared" si="327"/>
        <v>41845.60083333333</v>
      </c>
      <c r="M2939" t="b">
        <v>0</v>
      </c>
      <c r="N2939">
        <v>25</v>
      </c>
      <c r="O2939" t="b">
        <v>1</v>
      </c>
      <c r="P2939" s="8" t="s">
        <v>8303</v>
      </c>
      <c r="Q2939" s="13" t="str">
        <f t="shared" si="325"/>
        <v>theater</v>
      </c>
      <c r="R2939" s="13" t="str">
        <f t="shared" si="331"/>
        <v>musical</v>
      </c>
      <c r="S2939" s="6">
        <f t="shared" si="328"/>
        <v>0.97205346294046169</v>
      </c>
      <c r="T2939" s="10">
        <f t="shared" si="329"/>
        <v>329.2</v>
      </c>
    </row>
    <row r="2940" spans="1:20" ht="43.2" x14ac:dyDescent="0.3">
      <c r="A2940">
        <v>2940</v>
      </c>
      <c r="B2940" s="3" t="s">
        <v>2940</v>
      </c>
      <c r="C2940" s="3" t="s">
        <v>7050</v>
      </c>
      <c r="D2940">
        <v>2500</v>
      </c>
      <c r="E2940">
        <v>2681</v>
      </c>
      <c r="F2940" t="s">
        <v>8219</v>
      </c>
      <c r="G2940" t="s">
        <v>8224</v>
      </c>
      <c r="H2940" t="s">
        <v>8246</v>
      </c>
      <c r="I2940">
        <v>1421606018</v>
      </c>
      <c r="J2940">
        <v>1418150018</v>
      </c>
      <c r="K2940" s="11">
        <f t="shared" si="326"/>
        <v>42022.565023148149</v>
      </c>
      <c r="L2940" s="11">
        <f t="shared" si="327"/>
        <v>41982.565023148149</v>
      </c>
      <c r="M2940" t="b">
        <v>0</v>
      </c>
      <c r="N2940">
        <v>33</v>
      </c>
      <c r="O2940" t="b">
        <v>1</v>
      </c>
      <c r="P2940" s="8" t="s">
        <v>8303</v>
      </c>
      <c r="Q2940" s="13" t="str">
        <f t="shared" si="325"/>
        <v>theater</v>
      </c>
      <c r="R2940" s="13" t="str">
        <f t="shared" si="331"/>
        <v>musical</v>
      </c>
      <c r="S2940" s="6">
        <f t="shared" si="328"/>
        <v>0.93248787765759045</v>
      </c>
      <c r="T2940" s="10">
        <f t="shared" si="329"/>
        <v>81.242424242424249</v>
      </c>
    </row>
    <row r="2941" spans="1:20" ht="43.2" x14ac:dyDescent="0.3">
      <c r="A2941">
        <v>2941</v>
      </c>
      <c r="B2941" s="3" t="s">
        <v>2941</v>
      </c>
      <c r="C2941" s="3" t="s">
        <v>7051</v>
      </c>
      <c r="D2941">
        <v>25000</v>
      </c>
      <c r="E2941">
        <v>1</v>
      </c>
      <c r="F2941" t="s">
        <v>8221</v>
      </c>
      <c r="G2941" t="s">
        <v>8224</v>
      </c>
      <c r="H2941" t="s">
        <v>8246</v>
      </c>
      <c r="I2941">
        <v>1425250955</v>
      </c>
      <c r="J2941">
        <v>1422658955</v>
      </c>
      <c r="K2941" s="11">
        <f t="shared" si="326"/>
        <v>42064.751793981479</v>
      </c>
      <c r="L2941" s="11">
        <f t="shared" si="327"/>
        <v>42034.751793981479</v>
      </c>
      <c r="M2941" t="b">
        <v>0</v>
      </c>
      <c r="N2941">
        <v>1</v>
      </c>
      <c r="O2941" t="b">
        <v>0</v>
      </c>
      <c r="P2941" s="8" t="s">
        <v>8301</v>
      </c>
      <c r="Q2941" s="13" t="str">
        <f t="shared" si="325"/>
        <v>theater</v>
      </c>
      <c r="R2941" s="13" t="str">
        <f t="shared" ref="R2941:R2960" si="332">RIGHT(P2941,6)</f>
        <v>spaces</v>
      </c>
      <c r="S2941" s="6">
        <f t="shared" si="328"/>
        <v>25000</v>
      </c>
      <c r="T2941" s="10">
        <f t="shared" si="329"/>
        <v>1</v>
      </c>
    </row>
    <row r="2942" spans="1:20" ht="43.2" x14ac:dyDescent="0.3">
      <c r="A2942">
        <v>2942</v>
      </c>
      <c r="B2942" s="3" t="s">
        <v>2942</v>
      </c>
      <c r="C2942" s="3" t="s">
        <v>7052</v>
      </c>
      <c r="D2942">
        <v>200000</v>
      </c>
      <c r="E2942">
        <v>40850</v>
      </c>
      <c r="F2942" t="s">
        <v>8221</v>
      </c>
      <c r="G2942" t="s">
        <v>8229</v>
      </c>
      <c r="H2942" t="s">
        <v>8251</v>
      </c>
      <c r="I2942">
        <v>1450297080</v>
      </c>
      <c r="J2942">
        <v>1448565459</v>
      </c>
      <c r="K2942" s="11">
        <f t="shared" si="326"/>
        <v>42354.637499999997</v>
      </c>
      <c r="L2942" s="11">
        <f t="shared" si="327"/>
        <v>42334.595590277771</v>
      </c>
      <c r="M2942" t="b">
        <v>0</v>
      </c>
      <c r="N2942">
        <v>202</v>
      </c>
      <c r="O2942" t="b">
        <v>0</v>
      </c>
      <c r="P2942" s="8" t="s">
        <v>8301</v>
      </c>
      <c r="Q2942" s="13" t="str">
        <f t="shared" si="325"/>
        <v>theater</v>
      </c>
      <c r="R2942" s="13" t="str">
        <f t="shared" si="332"/>
        <v>spaces</v>
      </c>
      <c r="S2942" s="6">
        <f t="shared" si="328"/>
        <v>4.8959608323133414</v>
      </c>
      <c r="T2942" s="10">
        <f t="shared" si="329"/>
        <v>202.22772277227722</v>
      </c>
    </row>
    <row r="2943" spans="1:20" ht="43.2" x14ac:dyDescent="0.3">
      <c r="A2943">
        <v>2943</v>
      </c>
      <c r="B2943" s="3" t="s">
        <v>2943</v>
      </c>
      <c r="C2943" s="3" t="s">
        <v>7053</v>
      </c>
      <c r="D2943">
        <v>3000</v>
      </c>
      <c r="E2943">
        <v>0</v>
      </c>
      <c r="F2943" t="s">
        <v>8221</v>
      </c>
      <c r="G2943" t="s">
        <v>8224</v>
      </c>
      <c r="H2943" t="s">
        <v>8246</v>
      </c>
      <c r="I2943">
        <v>1428894380</v>
      </c>
      <c r="J2943">
        <v>1426302380</v>
      </c>
      <c r="K2943" s="11">
        <f t="shared" si="326"/>
        <v>42106.921064814807</v>
      </c>
      <c r="L2943" s="11">
        <f t="shared" si="327"/>
        <v>42076.921064814807</v>
      </c>
      <c r="M2943" t="b">
        <v>0</v>
      </c>
      <c r="N2943">
        <v>0</v>
      </c>
      <c r="O2943" t="b">
        <v>0</v>
      </c>
      <c r="P2943" s="8" t="s">
        <v>8301</v>
      </c>
      <c r="Q2943" s="13" t="str">
        <f t="shared" si="325"/>
        <v>theater</v>
      </c>
      <c r="R2943" s="13" t="str">
        <f t="shared" si="332"/>
        <v>spaces</v>
      </c>
      <c r="S2943" s="6" t="str">
        <f t="shared" si="328"/>
        <v>N/A</v>
      </c>
      <c r="T2943" s="10" t="str">
        <f t="shared" si="329"/>
        <v>N/A</v>
      </c>
    </row>
    <row r="2944" spans="1:20" ht="43.2" x14ac:dyDescent="0.3">
      <c r="A2944">
        <v>2944</v>
      </c>
      <c r="B2944" s="3" t="s">
        <v>2944</v>
      </c>
      <c r="C2944" s="3" t="s">
        <v>7054</v>
      </c>
      <c r="D2944">
        <v>10000</v>
      </c>
      <c r="E2944">
        <v>100</v>
      </c>
      <c r="F2944" t="s">
        <v>8221</v>
      </c>
      <c r="G2944" t="s">
        <v>8224</v>
      </c>
      <c r="H2944" t="s">
        <v>8246</v>
      </c>
      <c r="I2944">
        <v>1433714198</v>
      </c>
      <c r="J2944">
        <v>1431122198</v>
      </c>
      <c r="K2944" s="11">
        <f t="shared" si="326"/>
        <v>42162.705995370365</v>
      </c>
      <c r="L2944" s="11">
        <f t="shared" si="327"/>
        <v>42132.705995370365</v>
      </c>
      <c r="M2944" t="b">
        <v>0</v>
      </c>
      <c r="N2944">
        <v>1</v>
      </c>
      <c r="O2944" t="b">
        <v>0</v>
      </c>
      <c r="P2944" s="8" t="s">
        <v>8301</v>
      </c>
      <c r="Q2944" s="13" t="str">
        <f t="shared" si="325"/>
        <v>theater</v>
      </c>
      <c r="R2944" s="13" t="str">
        <f t="shared" si="332"/>
        <v>spaces</v>
      </c>
      <c r="S2944" s="6">
        <f t="shared" si="328"/>
        <v>100</v>
      </c>
      <c r="T2944" s="10">
        <f t="shared" si="329"/>
        <v>100</v>
      </c>
    </row>
    <row r="2945" spans="1:20" ht="57.6" x14ac:dyDescent="0.3">
      <c r="A2945">
        <v>2945</v>
      </c>
      <c r="B2945" s="3" t="s">
        <v>2945</v>
      </c>
      <c r="C2945" s="3" t="s">
        <v>7055</v>
      </c>
      <c r="D2945">
        <v>50000</v>
      </c>
      <c r="E2945">
        <v>0</v>
      </c>
      <c r="F2945" t="s">
        <v>8221</v>
      </c>
      <c r="G2945" t="s">
        <v>8224</v>
      </c>
      <c r="H2945" t="s">
        <v>8246</v>
      </c>
      <c r="I2945">
        <v>1432437660</v>
      </c>
      <c r="J2945">
        <v>1429845660</v>
      </c>
      <c r="K2945" s="11">
        <f t="shared" si="326"/>
        <v>42147.931250000001</v>
      </c>
      <c r="L2945" s="11">
        <f t="shared" si="327"/>
        <v>42117.931250000001</v>
      </c>
      <c r="M2945" t="b">
        <v>0</v>
      </c>
      <c r="N2945">
        <v>0</v>
      </c>
      <c r="O2945" t="b">
        <v>0</v>
      </c>
      <c r="P2945" s="8" t="s">
        <v>8301</v>
      </c>
      <c r="Q2945" s="13" t="str">
        <f t="shared" si="325"/>
        <v>theater</v>
      </c>
      <c r="R2945" s="13" t="str">
        <f t="shared" si="332"/>
        <v>spaces</v>
      </c>
      <c r="S2945" s="6" t="str">
        <f t="shared" si="328"/>
        <v>N/A</v>
      </c>
      <c r="T2945" s="10" t="str">
        <f t="shared" si="329"/>
        <v>N/A</v>
      </c>
    </row>
    <row r="2946" spans="1:20" ht="43.2" x14ac:dyDescent="0.3">
      <c r="A2946">
        <v>2946</v>
      </c>
      <c r="B2946" s="3" t="s">
        <v>2946</v>
      </c>
      <c r="C2946" s="3" t="s">
        <v>7056</v>
      </c>
      <c r="D2946">
        <v>2000</v>
      </c>
      <c r="E2946">
        <v>2</v>
      </c>
      <c r="F2946" t="s">
        <v>8221</v>
      </c>
      <c r="G2946" t="s">
        <v>8225</v>
      </c>
      <c r="H2946" t="s">
        <v>8247</v>
      </c>
      <c r="I2946">
        <v>1471265092</v>
      </c>
      <c r="J2946">
        <v>1468673092</v>
      </c>
      <c r="K2946" s="11">
        <f t="shared" si="326"/>
        <v>42597.322824074072</v>
      </c>
      <c r="L2946" s="11">
        <f t="shared" si="327"/>
        <v>42567.322824074072</v>
      </c>
      <c r="M2946" t="b">
        <v>0</v>
      </c>
      <c r="N2946">
        <v>2</v>
      </c>
      <c r="O2946" t="b">
        <v>0</v>
      </c>
      <c r="P2946" s="8" t="s">
        <v>8301</v>
      </c>
      <c r="Q2946" s="13" t="str">
        <f t="shared" si="325"/>
        <v>theater</v>
      </c>
      <c r="R2946" s="13" t="str">
        <f t="shared" si="332"/>
        <v>spaces</v>
      </c>
      <c r="S2946" s="6">
        <f t="shared" si="328"/>
        <v>1000</v>
      </c>
      <c r="T2946" s="10">
        <f t="shared" si="329"/>
        <v>1</v>
      </c>
    </row>
    <row r="2947" spans="1:20" ht="57.6" x14ac:dyDescent="0.3">
      <c r="A2947">
        <v>2947</v>
      </c>
      <c r="B2947" s="3" t="s">
        <v>2947</v>
      </c>
      <c r="C2947" s="3" t="s">
        <v>7057</v>
      </c>
      <c r="D2947">
        <v>25000</v>
      </c>
      <c r="E2947">
        <v>1072</v>
      </c>
      <c r="F2947" t="s">
        <v>8221</v>
      </c>
      <c r="G2947" t="s">
        <v>8224</v>
      </c>
      <c r="H2947" t="s">
        <v>8246</v>
      </c>
      <c r="I2947">
        <v>1480007460</v>
      </c>
      <c r="J2947">
        <v>1475760567</v>
      </c>
      <c r="K2947" s="11">
        <f t="shared" si="326"/>
        <v>42698.507638888885</v>
      </c>
      <c r="L2947" s="11">
        <f t="shared" si="327"/>
        <v>42649.353784722225</v>
      </c>
      <c r="M2947" t="b">
        <v>0</v>
      </c>
      <c r="N2947">
        <v>13</v>
      </c>
      <c r="O2947" t="b">
        <v>0</v>
      </c>
      <c r="P2947" s="8" t="s">
        <v>8301</v>
      </c>
      <c r="Q2947" s="13" t="str">
        <f t="shared" ref="Q2947:Q3010" si="333">LEFT(P2947, SEARCH("/", P2947)-1)</f>
        <v>theater</v>
      </c>
      <c r="R2947" s="13" t="str">
        <f t="shared" si="332"/>
        <v>spaces</v>
      </c>
      <c r="S2947" s="6">
        <f t="shared" si="328"/>
        <v>23.32089552238806</v>
      </c>
      <c r="T2947" s="10">
        <f t="shared" si="329"/>
        <v>82.461538461538467</v>
      </c>
    </row>
    <row r="2948" spans="1:20" ht="57.6" x14ac:dyDescent="0.3">
      <c r="A2948">
        <v>2948</v>
      </c>
      <c r="B2948" s="3" t="s">
        <v>2948</v>
      </c>
      <c r="C2948" s="3" t="s">
        <v>7058</v>
      </c>
      <c r="D2948">
        <v>500000</v>
      </c>
      <c r="E2948">
        <v>24</v>
      </c>
      <c r="F2948" t="s">
        <v>8221</v>
      </c>
      <c r="G2948" t="s">
        <v>8224</v>
      </c>
      <c r="H2948" t="s">
        <v>8246</v>
      </c>
      <c r="I2948">
        <v>1433259293</v>
      </c>
      <c r="J2948">
        <v>1428075293</v>
      </c>
      <c r="K2948" s="11">
        <f t="shared" si="326"/>
        <v>42157.440891203696</v>
      </c>
      <c r="L2948" s="11">
        <f t="shared" si="327"/>
        <v>42097.440891203696</v>
      </c>
      <c r="M2948" t="b">
        <v>0</v>
      </c>
      <c r="N2948">
        <v>9</v>
      </c>
      <c r="O2948" t="b">
        <v>0</v>
      </c>
      <c r="P2948" s="8" t="s">
        <v>8301</v>
      </c>
      <c r="Q2948" s="13" t="str">
        <f t="shared" si="333"/>
        <v>theater</v>
      </c>
      <c r="R2948" s="13" t="str">
        <f t="shared" si="332"/>
        <v>spaces</v>
      </c>
      <c r="S2948" s="6">
        <f t="shared" si="328"/>
        <v>20833.333333333332</v>
      </c>
      <c r="T2948" s="10">
        <f t="shared" si="329"/>
        <v>2.6666666666666665</v>
      </c>
    </row>
    <row r="2949" spans="1:20" ht="43.2" x14ac:dyDescent="0.3">
      <c r="A2949">
        <v>2949</v>
      </c>
      <c r="B2949" s="3" t="s">
        <v>2949</v>
      </c>
      <c r="C2949" s="3" t="s">
        <v>7059</v>
      </c>
      <c r="D2949">
        <v>1000</v>
      </c>
      <c r="E2949">
        <v>25</v>
      </c>
      <c r="F2949" t="s">
        <v>8221</v>
      </c>
      <c r="G2949" t="s">
        <v>8224</v>
      </c>
      <c r="H2949" t="s">
        <v>8246</v>
      </c>
      <c r="I2949">
        <v>1447965917</v>
      </c>
      <c r="J2949">
        <v>1445370317</v>
      </c>
      <c r="K2949" s="11">
        <f t="shared" si="326"/>
        <v>42327.656446759262</v>
      </c>
      <c r="L2949" s="11">
        <f t="shared" si="327"/>
        <v>42297.61478009259</v>
      </c>
      <c r="M2949" t="b">
        <v>0</v>
      </c>
      <c r="N2949">
        <v>2</v>
      </c>
      <c r="O2949" t="b">
        <v>0</v>
      </c>
      <c r="P2949" s="8" t="s">
        <v>8301</v>
      </c>
      <c r="Q2949" s="13" t="str">
        <f t="shared" si="333"/>
        <v>theater</v>
      </c>
      <c r="R2949" s="13" t="str">
        <f t="shared" si="332"/>
        <v>spaces</v>
      </c>
      <c r="S2949" s="6">
        <f t="shared" si="328"/>
        <v>40</v>
      </c>
      <c r="T2949" s="10">
        <f t="shared" si="329"/>
        <v>12.5</v>
      </c>
    </row>
    <row r="2950" spans="1:20" ht="43.2" x14ac:dyDescent="0.3">
      <c r="A2950">
        <v>2950</v>
      </c>
      <c r="B2950" s="3" t="s">
        <v>2950</v>
      </c>
      <c r="C2950" s="3" t="s">
        <v>7060</v>
      </c>
      <c r="D2950">
        <v>5000000</v>
      </c>
      <c r="E2950">
        <v>0</v>
      </c>
      <c r="F2950" t="s">
        <v>8221</v>
      </c>
      <c r="G2950" t="s">
        <v>8224</v>
      </c>
      <c r="H2950" t="s">
        <v>8246</v>
      </c>
      <c r="I2950">
        <v>1453538752</v>
      </c>
      <c r="J2950">
        <v>1450946752</v>
      </c>
      <c r="K2950" s="11">
        <f t="shared" si="326"/>
        <v>42392.156851851854</v>
      </c>
      <c r="L2950" s="11">
        <f t="shared" si="327"/>
        <v>42362.156851851854</v>
      </c>
      <c r="M2950" t="b">
        <v>0</v>
      </c>
      <c r="N2950">
        <v>0</v>
      </c>
      <c r="O2950" t="b">
        <v>0</v>
      </c>
      <c r="P2950" s="8" t="s">
        <v>8301</v>
      </c>
      <c r="Q2950" s="13" t="str">
        <f t="shared" si="333"/>
        <v>theater</v>
      </c>
      <c r="R2950" s="13" t="str">
        <f t="shared" si="332"/>
        <v>spaces</v>
      </c>
      <c r="S2950" s="6" t="str">
        <f t="shared" si="328"/>
        <v>N/A</v>
      </c>
      <c r="T2950" s="10" t="str">
        <f t="shared" si="329"/>
        <v>N/A</v>
      </c>
    </row>
    <row r="2951" spans="1:20" ht="57.6" x14ac:dyDescent="0.3">
      <c r="A2951">
        <v>2951</v>
      </c>
      <c r="B2951" s="3" t="s">
        <v>2951</v>
      </c>
      <c r="C2951" s="3" t="s">
        <v>7061</v>
      </c>
      <c r="D2951">
        <v>50000</v>
      </c>
      <c r="E2951">
        <v>1096</v>
      </c>
      <c r="F2951" t="s">
        <v>8220</v>
      </c>
      <c r="G2951" t="s">
        <v>8224</v>
      </c>
      <c r="H2951" t="s">
        <v>8246</v>
      </c>
      <c r="I2951">
        <v>1412536573</v>
      </c>
      <c r="J2951">
        <v>1408648573</v>
      </c>
      <c r="K2951" s="11">
        <f t="shared" si="326"/>
        <v>41917.594594907401</v>
      </c>
      <c r="L2951" s="11">
        <f t="shared" si="327"/>
        <v>41872.594594907401</v>
      </c>
      <c r="M2951" t="b">
        <v>0</v>
      </c>
      <c r="N2951">
        <v>58</v>
      </c>
      <c r="O2951" t="b">
        <v>0</v>
      </c>
      <c r="P2951" s="8" t="s">
        <v>8301</v>
      </c>
      <c r="Q2951" s="13" t="str">
        <f t="shared" si="333"/>
        <v>theater</v>
      </c>
      <c r="R2951" s="13" t="str">
        <f t="shared" si="332"/>
        <v>spaces</v>
      </c>
      <c r="S2951" s="6">
        <f t="shared" si="328"/>
        <v>45.620437956204377</v>
      </c>
      <c r="T2951" s="10">
        <f t="shared" si="329"/>
        <v>18.896551724137932</v>
      </c>
    </row>
    <row r="2952" spans="1:20" ht="43.2" x14ac:dyDescent="0.3">
      <c r="A2952">
        <v>2952</v>
      </c>
      <c r="B2952" s="3" t="s">
        <v>2952</v>
      </c>
      <c r="C2952" s="3" t="s">
        <v>7062</v>
      </c>
      <c r="D2952">
        <v>20000</v>
      </c>
      <c r="E2952">
        <v>1605</v>
      </c>
      <c r="F2952" t="s">
        <v>8220</v>
      </c>
      <c r="G2952" t="s">
        <v>8224</v>
      </c>
      <c r="H2952" t="s">
        <v>8246</v>
      </c>
      <c r="I2952">
        <v>1476676800</v>
      </c>
      <c r="J2952">
        <v>1473957239</v>
      </c>
      <c r="K2952" s="11">
        <f t="shared" si="326"/>
        <v>42659.958333333336</v>
      </c>
      <c r="L2952" s="11">
        <f t="shared" si="327"/>
        <v>42628.481932870367</v>
      </c>
      <c r="M2952" t="b">
        <v>0</v>
      </c>
      <c r="N2952">
        <v>8</v>
      </c>
      <c r="O2952" t="b">
        <v>0</v>
      </c>
      <c r="P2952" s="8" t="s">
        <v>8301</v>
      </c>
      <c r="Q2952" s="13" t="str">
        <f t="shared" si="333"/>
        <v>theater</v>
      </c>
      <c r="R2952" s="13" t="str">
        <f t="shared" si="332"/>
        <v>spaces</v>
      </c>
      <c r="S2952" s="6">
        <f t="shared" si="328"/>
        <v>12.461059190031152</v>
      </c>
      <c r="T2952" s="10">
        <f t="shared" si="329"/>
        <v>200.625</v>
      </c>
    </row>
    <row r="2953" spans="1:20" ht="43.2" x14ac:dyDescent="0.3">
      <c r="A2953">
        <v>2953</v>
      </c>
      <c r="B2953" s="3" t="s">
        <v>2953</v>
      </c>
      <c r="C2953" s="3" t="s">
        <v>7063</v>
      </c>
      <c r="D2953">
        <v>400000</v>
      </c>
      <c r="E2953">
        <v>605</v>
      </c>
      <c r="F2953" t="s">
        <v>8220</v>
      </c>
      <c r="G2953" t="s">
        <v>8224</v>
      </c>
      <c r="H2953" t="s">
        <v>8246</v>
      </c>
      <c r="I2953">
        <v>1444330821</v>
      </c>
      <c r="J2953">
        <v>1441738821</v>
      </c>
      <c r="K2953" s="11">
        <f t="shared" si="326"/>
        <v>42285.583576388883</v>
      </c>
      <c r="L2953" s="11">
        <f t="shared" si="327"/>
        <v>42255.583576388883</v>
      </c>
      <c r="M2953" t="b">
        <v>0</v>
      </c>
      <c r="N2953">
        <v>3</v>
      </c>
      <c r="O2953" t="b">
        <v>0</v>
      </c>
      <c r="P2953" s="8" t="s">
        <v>8301</v>
      </c>
      <c r="Q2953" s="13" t="str">
        <f t="shared" si="333"/>
        <v>theater</v>
      </c>
      <c r="R2953" s="13" t="str">
        <f t="shared" si="332"/>
        <v>spaces</v>
      </c>
      <c r="S2953" s="6">
        <f t="shared" si="328"/>
        <v>661.15702479338847</v>
      </c>
      <c r="T2953" s="10">
        <f t="shared" si="329"/>
        <v>201.66666666666666</v>
      </c>
    </row>
    <row r="2954" spans="1:20" ht="43.2" x14ac:dyDescent="0.3">
      <c r="A2954">
        <v>2954</v>
      </c>
      <c r="B2954" s="3" t="s">
        <v>2954</v>
      </c>
      <c r="C2954" s="3" t="s">
        <v>7064</v>
      </c>
      <c r="D2954">
        <v>15000</v>
      </c>
      <c r="E2954">
        <v>0</v>
      </c>
      <c r="F2954" t="s">
        <v>8220</v>
      </c>
      <c r="G2954" t="s">
        <v>8224</v>
      </c>
      <c r="H2954" t="s">
        <v>8246</v>
      </c>
      <c r="I2954">
        <v>1489669203</v>
      </c>
      <c r="J2954">
        <v>1487944803</v>
      </c>
      <c r="K2954" s="11">
        <f t="shared" ref="K2954:K3017" si="334">(I2954/86400)+25569+(-5/24)</f>
        <v>42810.333368055552</v>
      </c>
      <c r="L2954" s="11">
        <f t="shared" ref="L2954:L3017" si="335">(J2954/86400)+25569+(-5/24)</f>
        <v>42790.375034722216</v>
      </c>
      <c r="M2954" t="b">
        <v>0</v>
      </c>
      <c r="N2954">
        <v>0</v>
      </c>
      <c r="O2954" t="b">
        <v>0</v>
      </c>
      <c r="P2954" s="8" t="s">
        <v>8301</v>
      </c>
      <c r="Q2954" s="13" t="str">
        <f t="shared" si="333"/>
        <v>theater</v>
      </c>
      <c r="R2954" s="13" t="str">
        <f t="shared" si="332"/>
        <v>spaces</v>
      </c>
      <c r="S2954" s="6" t="str">
        <f t="shared" ref="S2954:S3017" si="336">IFERROR(D2954/E2954,"N/A")</f>
        <v>N/A</v>
      </c>
      <c r="T2954" s="10" t="str">
        <f t="shared" ref="T2954:T3017" si="337">IFERROR(E2954/N2954,"N/A")</f>
        <v>N/A</v>
      </c>
    </row>
    <row r="2955" spans="1:20" ht="28.8" x14ac:dyDescent="0.3">
      <c r="A2955">
        <v>2955</v>
      </c>
      <c r="B2955" s="3" t="s">
        <v>2955</v>
      </c>
      <c r="C2955" s="3" t="s">
        <v>7065</v>
      </c>
      <c r="D2955">
        <v>1200</v>
      </c>
      <c r="E2955">
        <v>715</v>
      </c>
      <c r="F2955" t="s">
        <v>8220</v>
      </c>
      <c r="G2955" t="s">
        <v>8224</v>
      </c>
      <c r="H2955" t="s">
        <v>8246</v>
      </c>
      <c r="I2955">
        <v>1434476849</v>
      </c>
      <c r="J2955">
        <v>1431884849</v>
      </c>
      <c r="K2955" s="11">
        <f t="shared" si="334"/>
        <v>42171.532974537033</v>
      </c>
      <c r="L2955" s="11">
        <f t="shared" si="335"/>
        <v>42141.532974537033</v>
      </c>
      <c r="M2955" t="b">
        <v>0</v>
      </c>
      <c r="N2955">
        <v>11</v>
      </c>
      <c r="O2955" t="b">
        <v>0</v>
      </c>
      <c r="P2955" s="8" t="s">
        <v>8301</v>
      </c>
      <c r="Q2955" s="13" t="str">
        <f t="shared" si="333"/>
        <v>theater</v>
      </c>
      <c r="R2955" s="13" t="str">
        <f t="shared" si="332"/>
        <v>spaces</v>
      </c>
      <c r="S2955" s="6">
        <f t="shared" si="336"/>
        <v>1.6783216783216783</v>
      </c>
      <c r="T2955" s="10">
        <f t="shared" si="337"/>
        <v>65</v>
      </c>
    </row>
    <row r="2956" spans="1:20" ht="43.2" x14ac:dyDescent="0.3">
      <c r="A2956">
        <v>2956</v>
      </c>
      <c r="B2956" s="3" t="s">
        <v>2956</v>
      </c>
      <c r="C2956" s="3" t="s">
        <v>7066</v>
      </c>
      <c r="D2956">
        <v>7900</v>
      </c>
      <c r="E2956">
        <v>1322</v>
      </c>
      <c r="F2956" t="s">
        <v>8220</v>
      </c>
      <c r="G2956" t="s">
        <v>8224</v>
      </c>
      <c r="H2956" t="s">
        <v>8246</v>
      </c>
      <c r="I2956">
        <v>1462402850</v>
      </c>
      <c r="J2956">
        <v>1459810850</v>
      </c>
      <c r="K2956" s="11">
        <f t="shared" si="334"/>
        <v>42494.750578703701</v>
      </c>
      <c r="L2956" s="11">
        <f t="shared" si="335"/>
        <v>42464.750578703701</v>
      </c>
      <c r="M2956" t="b">
        <v>0</v>
      </c>
      <c r="N2956">
        <v>20</v>
      </c>
      <c r="O2956" t="b">
        <v>0</v>
      </c>
      <c r="P2956" s="8" t="s">
        <v>8301</v>
      </c>
      <c r="Q2956" s="13" t="str">
        <f t="shared" si="333"/>
        <v>theater</v>
      </c>
      <c r="R2956" s="13" t="str">
        <f t="shared" si="332"/>
        <v>spaces</v>
      </c>
      <c r="S2956" s="6">
        <f t="shared" si="336"/>
        <v>5.9757942511346442</v>
      </c>
      <c r="T2956" s="10">
        <f t="shared" si="337"/>
        <v>66.099999999999994</v>
      </c>
    </row>
    <row r="2957" spans="1:20" ht="43.2" x14ac:dyDescent="0.3">
      <c r="A2957">
        <v>2957</v>
      </c>
      <c r="B2957" s="3" t="s">
        <v>2957</v>
      </c>
      <c r="C2957" s="3" t="s">
        <v>7067</v>
      </c>
      <c r="D2957">
        <v>15000</v>
      </c>
      <c r="E2957">
        <v>280</v>
      </c>
      <c r="F2957" t="s">
        <v>8220</v>
      </c>
      <c r="G2957" t="s">
        <v>8224</v>
      </c>
      <c r="H2957" t="s">
        <v>8246</v>
      </c>
      <c r="I2957">
        <v>1427498172</v>
      </c>
      <c r="J2957">
        <v>1422317772</v>
      </c>
      <c r="K2957" s="11">
        <f t="shared" si="334"/>
        <v>42090.761249999996</v>
      </c>
      <c r="L2957" s="11">
        <f t="shared" si="335"/>
        <v>42030.80291666666</v>
      </c>
      <c r="M2957" t="b">
        <v>0</v>
      </c>
      <c r="N2957">
        <v>3</v>
      </c>
      <c r="O2957" t="b">
        <v>0</v>
      </c>
      <c r="P2957" s="8" t="s">
        <v>8301</v>
      </c>
      <c r="Q2957" s="13" t="str">
        <f t="shared" si="333"/>
        <v>theater</v>
      </c>
      <c r="R2957" s="13" t="str">
        <f t="shared" si="332"/>
        <v>spaces</v>
      </c>
      <c r="S2957" s="6">
        <f t="shared" si="336"/>
        <v>53.571428571428569</v>
      </c>
      <c r="T2957" s="10">
        <f t="shared" si="337"/>
        <v>93.333333333333329</v>
      </c>
    </row>
    <row r="2958" spans="1:20" ht="43.2" x14ac:dyDescent="0.3">
      <c r="A2958">
        <v>2958</v>
      </c>
      <c r="B2958" s="3" t="s">
        <v>2958</v>
      </c>
      <c r="C2958" s="3" t="s">
        <v>7068</v>
      </c>
      <c r="D2958">
        <v>80000</v>
      </c>
      <c r="E2958">
        <v>0</v>
      </c>
      <c r="F2958" t="s">
        <v>8220</v>
      </c>
      <c r="G2958" t="s">
        <v>8224</v>
      </c>
      <c r="H2958" t="s">
        <v>8246</v>
      </c>
      <c r="I2958">
        <v>1462729317</v>
      </c>
      <c r="J2958">
        <v>1457548917</v>
      </c>
      <c r="K2958" s="11">
        <f t="shared" si="334"/>
        <v>42498.529131944444</v>
      </c>
      <c r="L2958" s="11">
        <f t="shared" si="335"/>
        <v>42438.570798611108</v>
      </c>
      <c r="M2958" t="b">
        <v>0</v>
      </c>
      <c r="N2958">
        <v>0</v>
      </c>
      <c r="O2958" t="b">
        <v>0</v>
      </c>
      <c r="P2958" s="8" t="s">
        <v>8301</v>
      </c>
      <c r="Q2958" s="13" t="str">
        <f t="shared" si="333"/>
        <v>theater</v>
      </c>
      <c r="R2958" s="13" t="str">
        <f t="shared" si="332"/>
        <v>spaces</v>
      </c>
      <c r="S2958" s="6" t="str">
        <f t="shared" si="336"/>
        <v>N/A</v>
      </c>
      <c r="T2958" s="10" t="str">
        <f t="shared" si="337"/>
        <v>N/A</v>
      </c>
    </row>
    <row r="2959" spans="1:20" ht="43.2" x14ac:dyDescent="0.3">
      <c r="A2959">
        <v>2959</v>
      </c>
      <c r="B2959" s="3" t="s">
        <v>2959</v>
      </c>
      <c r="C2959" s="3" t="s">
        <v>7069</v>
      </c>
      <c r="D2959">
        <v>10000</v>
      </c>
      <c r="E2959">
        <v>0</v>
      </c>
      <c r="F2959" t="s">
        <v>8220</v>
      </c>
      <c r="G2959" t="s">
        <v>8225</v>
      </c>
      <c r="H2959" t="s">
        <v>8247</v>
      </c>
      <c r="I2959">
        <v>1465258325</v>
      </c>
      <c r="J2959">
        <v>1462666325</v>
      </c>
      <c r="K2959" s="11">
        <f t="shared" si="334"/>
        <v>42527.800057870372</v>
      </c>
      <c r="L2959" s="11">
        <f t="shared" si="335"/>
        <v>42497.800057870372</v>
      </c>
      <c r="M2959" t="b">
        <v>0</v>
      </c>
      <c r="N2959">
        <v>0</v>
      </c>
      <c r="O2959" t="b">
        <v>0</v>
      </c>
      <c r="P2959" s="8" t="s">
        <v>8301</v>
      </c>
      <c r="Q2959" s="13" t="str">
        <f t="shared" si="333"/>
        <v>theater</v>
      </c>
      <c r="R2959" s="13" t="str">
        <f t="shared" si="332"/>
        <v>spaces</v>
      </c>
      <c r="S2959" s="6" t="str">
        <f t="shared" si="336"/>
        <v>N/A</v>
      </c>
      <c r="T2959" s="10" t="str">
        <f t="shared" si="337"/>
        <v>N/A</v>
      </c>
    </row>
    <row r="2960" spans="1:20" ht="43.2" x14ac:dyDescent="0.3">
      <c r="A2960">
        <v>2960</v>
      </c>
      <c r="B2960" s="3" t="s">
        <v>2960</v>
      </c>
      <c r="C2960" s="3" t="s">
        <v>7070</v>
      </c>
      <c r="D2960">
        <v>30000000</v>
      </c>
      <c r="E2960">
        <v>0</v>
      </c>
      <c r="F2960" t="s">
        <v>8220</v>
      </c>
      <c r="G2960" t="s">
        <v>8224</v>
      </c>
      <c r="H2960" t="s">
        <v>8246</v>
      </c>
      <c r="I2960">
        <v>1410459023</v>
      </c>
      <c r="J2960">
        <v>1407867023</v>
      </c>
      <c r="K2960" s="11">
        <f t="shared" si="334"/>
        <v>41893.54887731481</v>
      </c>
      <c r="L2960" s="11">
        <f t="shared" si="335"/>
        <v>41863.54887731481</v>
      </c>
      <c r="M2960" t="b">
        <v>0</v>
      </c>
      <c r="N2960">
        <v>0</v>
      </c>
      <c r="O2960" t="b">
        <v>0</v>
      </c>
      <c r="P2960" s="8" t="s">
        <v>8301</v>
      </c>
      <c r="Q2960" s="13" t="str">
        <f t="shared" si="333"/>
        <v>theater</v>
      </c>
      <c r="R2960" s="13" t="str">
        <f t="shared" si="332"/>
        <v>spaces</v>
      </c>
      <c r="S2960" s="6" t="str">
        <f t="shared" si="336"/>
        <v>N/A</v>
      </c>
      <c r="T2960" s="10" t="str">
        <f t="shared" si="337"/>
        <v>N/A</v>
      </c>
    </row>
    <row r="2961" spans="1:20" ht="43.2" x14ac:dyDescent="0.3">
      <c r="A2961">
        <v>2961</v>
      </c>
      <c r="B2961" s="3" t="s">
        <v>2961</v>
      </c>
      <c r="C2961" s="3" t="s">
        <v>7071</v>
      </c>
      <c r="D2961">
        <v>5000</v>
      </c>
      <c r="E2961">
        <v>5481</v>
      </c>
      <c r="F2961" t="s">
        <v>8219</v>
      </c>
      <c r="G2961" t="s">
        <v>8224</v>
      </c>
      <c r="H2961" t="s">
        <v>8246</v>
      </c>
      <c r="I2961">
        <v>1427342400</v>
      </c>
      <c r="J2961">
        <v>1424927159</v>
      </c>
      <c r="K2961" s="11">
        <f t="shared" si="334"/>
        <v>42088.958333333336</v>
      </c>
      <c r="L2961" s="11">
        <f t="shared" si="335"/>
        <v>42061.004155092589</v>
      </c>
      <c r="M2961" t="b">
        <v>0</v>
      </c>
      <c r="N2961">
        <v>108</v>
      </c>
      <c r="O2961" t="b">
        <v>1</v>
      </c>
      <c r="P2961" s="8" t="s">
        <v>8269</v>
      </c>
      <c r="Q2961" s="13" t="str">
        <f t="shared" si="333"/>
        <v>theater</v>
      </c>
      <c r="R2961" s="13" t="str">
        <f t="shared" ref="R2961:R2980" si="338">RIGHT(P2961,5)</f>
        <v>plays</v>
      </c>
      <c r="S2961" s="6">
        <f t="shared" si="336"/>
        <v>0.91224229155263636</v>
      </c>
      <c r="T2961" s="10">
        <f t="shared" si="337"/>
        <v>50.75</v>
      </c>
    </row>
    <row r="2962" spans="1:20" ht="43.2" x14ac:dyDescent="0.3">
      <c r="A2962">
        <v>2962</v>
      </c>
      <c r="B2962" s="3" t="s">
        <v>2962</v>
      </c>
      <c r="C2962" s="3" t="s">
        <v>7072</v>
      </c>
      <c r="D2962">
        <v>1000</v>
      </c>
      <c r="E2962">
        <v>1218</v>
      </c>
      <c r="F2962" t="s">
        <v>8219</v>
      </c>
      <c r="G2962" t="s">
        <v>8224</v>
      </c>
      <c r="H2962" t="s">
        <v>8246</v>
      </c>
      <c r="I2962">
        <v>1425193140</v>
      </c>
      <c r="J2962">
        <v>1422769906</v>
      </c>
      <c r="K2962" s="11">
        <f t="shared" si="334"/>
        <v>42064.082638888889</v>
      </c>
      <c r="L2962" s="11">
        <f t="shared" si="335"/>
        <v>42036.035949074074</v>
      </c>
      <c r="M2962" t="b">
        <v>0</v>
      </c>
      <c r="N2962">
        <v>20</v>
      </c>
      <c r="O2962" t="b">
        <v>1</v>
      </c>
      <c r="P2962" s="8" t="s">
        <v>8269</v>
      </c>
      <c r="Q2962" s="13" t="str">
        <f t="shared" si="333"/>
        <v>theater</v>
      </c>
      <c r="R2962" s="13" t="str">
        <f t="shared" si="338"/>
        <v>plays</v>
      </c>
      <c r="S2962" s="6">
        <f t="shared" si="336"/>
        <v>0.82101806239737274</v>
      </c>
      <c r="T2962" s="10">
        <f t="shared" si="337"/>
        <v>60.9</v>
      </c>
    </row>
    <row r="2963" spans="1:20" ht="57.6" x14ac:dyDescent="0.3">
      <c r="A2963">
        <v>2963</v>
      </c>
      <c r="B2963" s="3" t="s">
        <v>2963</v>
      </c>
      <c r="C2963" s="3" t="s">
        <v>7073</v>
      </c>
      <c r="D2963">
        <v>10000</v>
      </c>
      <c r="E2963">
        <v>10685</v>
      </c>
      <c r="F2963" t="s">
        <v>8219</v>
      </c>
      <c r="G2963" t="s">
        <v>8224</v>
      </c>
      <c r="H2963" t="s">
        <v>8246</v>
      </c>
      <c r="I2963">
        <v>1435835824</v>
      </c>
      <c r="J2963">
        <v>1433243824</v>
      </c>
      <c r="K2963" s="11">
        <f t="shared" si="334"/>
        <v>42187.26185185185</v>
      </c>
      <c r="L2963" s="11">
        <f t="shared" si="335"/>
        <v>42157.26185185185</v>
      </c>
      <c r="M2963" t="b">
        <v>0</v>
      </c>
      <c r="N2963">
        <v>98</v>
      </c>
      <c r="O2963" t="b">
        <v>1</v>
      </c>
      <c r="P2963" s="8" t="s">
        <v>8269</v>
      </c>
      <c r="Q2963" s="13" t="str">
        <f t="shared" si="333"/>
        <v>theater</v>
      </c>
      <c r="R2963" s="13" t="str">
        <f t="shared" si="338"/>
        <v>plays</v>
      </c>
      <c r="S2963" s="6">
        <f t="shared" si="336"/>
        <v>0.93589143659335516</v>
      </c>
      <c r="T2963" s="10">
        <f t="shared" si="337"/>
        <v>109.03061224489795</v>
      </c>
    </row>
    <row r="2964" spans="1:20" ht="43.2" x14ac:dyDescent="0.3">
      <c r="A2964">
        <v>2964</v>
      </c>
      <c r="B2964" s="3" t="s">
        <v>2964</v>
      </c>
      <c r="C2964" s="3" t="s">
        <v>7074</v>
      </c>
      <c r="D2964">
        <v>5000</v>
      </c>
      <c r="E2964">
        <v>5035.6899999999996</v>
      </c>
      <c r="F2964" t="s">
        <v>8219</v>
      </c>
      <c r="G2964" t="s">
        <v>8224</v>
      </c>
      <c r="H2964" t="s">
        <v>8246</v>
      </c>
      <c r="I2964">
        <v>1407360720</v>
      </c>
      <c r="J2964">
        <v>1404769819</v>
      </c>
      <c r="K2964" s="11">
        <f t="shared" si="334"/>
        <v>41857.688888888886</v>
      </c>
      <c r="L2964" s="11">
        <f t="shared" si="335"/>
        <v>41827.701608796291</v>
      </c>
      <c r="M2964" t="b">
        <v>0</v>
      </c>
      <c r="N2964">
        <v>196</v>
      </c>
      <c r="O2964" t="b">
        <v>1</v>
      </c>
      <c r="P2964" s="8" t="s">
        <v>8269</v>
      </c>
      <c r="Q2964" s="13" t="str">
        <f t="shared" si="333"/>
        <v>theater</v>
      </c>
      <c r="R2964" s="13" t="str">
        <f t="shared" si="338"/>
        <v>plays</v>
      </c>
      <c r="S2964" s="6">
        <f t="shared" si="336"/>
        <v>0.99291258993305787</v>
      </c>
      <c r="T2964" s="10">
        <f t="shared" si="337"/>
        <v>25.692295918367346</v>
      </c>
    </row>
    <row r="2965" spans="1:20" ht="57.6" x14ac:dyDescent="0.3">
      <c r="A2965">
        <v>2965</v>
      </c>
      <c r="B2965" s="3" t="s">
        <v>2965</v>
      </c>
      <c r="C2965" s="3" t="s">
        <v>7075</v>
      </c>
      <c r="D2965">
        <v>1500</v>
      </c>
      <c r="E2965">
        <v>1635</v>
      </c>
      <c r="F2965" t="s">
        <v>8219</v>
      </c>
      <c r="G2965" t="s">
        <v>8224</v>
      </c>
      <c r="H2965" t="s">
        <v>8246</v>
      </c>
      <c r="I2965">
        <v>1436290233</v>
      </c>
      <c r="J2965">
        <v>1433698233</v>
      </c>
      <c r="K2965" s="11">
        <f t="shared" si="334"/>
        <v>42192.521215277775</v>
      </c>
      <c r="L2965" s="11">
        <f t="shared" si="335"/>
        <v>42162.521215277775</v>
      </c>
      <c r="M2965" t="b">
        <v>0</v>
      </c>
      <c r="N2965">
        <v>39</v>
      </c>
      <c r="O2965" t="b">
        <v>1</v>
      </c>
      <c r="P2965" s="8" t="s">
        <v>8269</v>
      </c>
      <c r="Q2965" s="13" t="str">
        <f t="shared" si="333"/>
        <v>theater</v>
      </c>
      <c r="R2965" s="13" t="str">
        <f t="shared" si="338"/>
        <v>plays</v>
      </c>
      <c r="S2965" s="6">
        <f t="shared" si="336"/>
        <v>0.91743119266055051</v>
      </c>
      <c r="T2965" s="10">
        <f t="shared" si="337"/>
        <v>41.92307692307692</v>
      </c>
    </row>
    <row r="2966" spans="1:20" ht="43.2" x14ac:dyDescent="0.3">
      <c r="A2966">
        <v>2966</v>
      </c>
      <c r="B2966" s="3" t="s">
        <v>2966</v>
      </c>
      <c r="C2966" s="3" t="s">
        <v>7076</v>
      </c>
      <c r="D2966">
        <v>10000</v>
      </c>
      <c r="E2966">
        <v>11363</v>
      </c>
      <c r="F2966" t="s">
        <v>8219</v>
      </c>
      <c r="G2966" t="s">
        <v>8224</v>
      </c>
      <c r="H2966" t="s">
        <v>8246</v>
      </c>
      <c r="I2966">
        <v>1442425412</v>
      </c>
      <c r="J2966">
        <v>1439833412</v>
      </c>
      <c r="K2966" s="11">
        <f t="shared" si="334"/>
        <v>42263.530231481483</v>
      </c>
      <c r="L2966" s="11">
        <f t="shared" si="335"/>
        <v>42233.530231481483</v>
      </c>
      <c r="M2966" t="b">
        <v>0</v>
      </c>
      <c r="N2966">
        <v>128</v>
      </c>
      <c r="O2966" t="b">
        <v>1</v>
      </c>
      <c r="P2966" s="8" t="s">
        <v>8269</v>
      </c>
      <c r="Q2966" s="13" t="str">
        <f t="shared" si="333"/>
        <v>theater</v>
      </c>
      <c r="R2966" s="13" t="str">
        <f t="shared" si="338"/>
        <v>plays</v>
      </c>
      <c r="S2966" s="6">
        <f t="shared" si="336"/>
        <v>0.88004928275983452</v>
      </c>
      <c r="T2966" s="10">
        <f t="shared" si="337"/>
        <v>88.7734375</v>
      </c>
    </row>
    <row r="2967" spans="1:20" ht="43.2" x14ac:dyDescent="0.3">
      <c r="A2967">
        <v>2967</v>
      </c>
      <c r="B2967" s="3" t="s">
        <v>2967</v>
      </c>
      <c r="C2967" s="3" t="s">
        <v>7077</v>
      </c>
      <c r="D2967">
        <v>5000</v>
      </c>
      <c r="E2967">
        <v>5696</v>
      </c>
      <c r="F2967" t="s">
        <v>8219</v>
      </c>
      <c r="G2967" t="s">
        <v>8224</v>
      </c>
      <c r="H2967" t="s">
        <v>8246</v>
      </c>
      <c r="I2967">
        <v>1425872692</v>
      </c>
      <c r="J2967">
        <v>1423284292</v>
      </c>
      <c r="K2967" s="11">
        <f t="shared" si="334"/>
        <v>42071.947824074072</v>
      </c>
      <c r="L2967" s="11">
        <f t="shared" si="335"/>
        <v>42041.989490740736</v>
      </c>
      <c r="M2967" t="b">
        <v>0</v>
      </c>
      <c r="N2967">
        <v>71</v>
      </c>
      <c r="O2967" t="b">
        <v>1</v>
      </c>
      <c r="P2967" s="8" t="s">
        <v>8269</v>
      </c>
      <c r="Q2967" s="13" t="str">
        <f t="shared" si="333"/>
        <v>theater</v>
      </c>
      <c r="R2967" s="13" t="str">
        <f t="shared" si="338"/>
        <v>plays</v>
      </c>
      <c r="S2967" s="6">
        <f t="shared" si="336"/>
        <v>0.8778089887640449</v>
      </c>
      <c r="T2967" s="10">
        <f t="shared" si="337"/>
        <v>80.225352112676063</v>
      </c>
    </row>
    <row r="2968" spans="1:20" ht="28.8" x14ac:dyDescent="0.3">
      <c r="A2968">
        <v>2968</v>
      </c>
      <c r="B2968" s="3" t="s">
        <v>2968</v>
      </c>
      <c r="C2968" s="3" t="s">
        <v>7078</v>
      </c>
      <c r="D2968">
        <v>3500</v>
      </c>
      <c r="E2968">
        <v>3710</v>
      </c>
      <c r="F2968" t="s">
        <v>8219</v>
      </c>
      <c r="G2968" t="s">
        <v>8224</v>
      </c>
      <c r="H2968" t="s">
        <v>8246</v>
      </c>
      <c r="I2968">
        <v>1471406340</v>
      </c>
      <c r="J2968">
        <v>1470227660</v>
      </c>
      <c r="K2968" s="11">
        <f t="shared" si="334"/>
        <v>42598.957638888889</v>
      </c>
      <c r="L2968" s="11">
        <f t="shared" si="335"/>
        <v>42585.315509259257</v>
      </c>
      <c r="M2968" t="b">
        <v>0</v>
      </c>
      <c r="N2968">
        <v>47</v>
      </c>
      <c r="O2968" t="b">
        <v>1</v>
      </c>
      <c r="P2968" s="8" t="s">
        <v>8269</v>
      </c>
      <c r="Q2968" s="13" t="str">
        <f t="shared" si="333"/>
        <v>theater</v>
      </c>
      <c r="R2968" s="13" t="str">
        <f t="shared" si="338"/>
        <v>plays</v>
      </c>
      <c r="S2968" s="6">
        <f t="shared" si="336"/>
        <v>0.94339622641509435</v>
      </c>
      <c r="T2968" s="10">
        <f t="shared" si="337"/>
        <v>78.936170212765958</v>
      </c>
    </row>
    <row r="2969" spans="1:20" ht="43.2" x14ac:dyDescent="0.3">
      <c r="A2969">
        <v>2969</v>
      </c>
      <c r="B2969" s="3" t="s">
        <v>2969</v>
      </c>
      <c r="C2969" s="3" t="s">
        <v>7079</v>
      </c>
      <c r="D2969">
        <v>1000</v>
      </c>
      <c r="E2969">
        <v>1625</v>
      </c>
      <c r="F2969" t="s">
        <v>8219</v>
      </c>
      <c r="G2969" t="s">
        <v>8229</v>
      </c>
      <c r="H2969" t="s">
        <v>8251</v>
      </c>
      <c r="I2969">
        <v>1430693460</v>
      </c>
      <c r="J2969">
        <v>1428087153</v>
      </c>
      <c r="K2969" s="11">
        <f t="shared" si="334"/>
        <v>42127.743750000001</v>
      </c>
      <c r="L2969" s="11">
        <f t="shared" si="335"/>
        <v>42097.578159722216</v>
      </c>
      <c r="M2969" t="b">
        <v>0</v>
      </c>
      <c r="N2969">
        <v>17</v>
      </c>
      <c r="O2969" t="b">
        <v>1</v>
      </c>
      <c r="P2969" s="8" t="s">
        <v>8269</v>
      </c>
      <c r="Q2969" s="13" t="str">
        <f t="shared" si="333"/>
        <v>theater</v>
      </c>
      <c r="R2969" s="13" t="str">
        <f t="shared" si="338"/>
        <v>plays</v>
      </c>
      <c r="S2969" s="6">
        <f t="shared" si="336"/>
        <v>0.61538461538461542</v>
      </c>
      <c r="T2969" s="10">
        <f t="shared" si="337"/>
        <v>95.588235294117652</v>
      </c>
    </row>
    <row r="2970" spans="1:20" ht="43.2" x14ac:dyDescent="0.3">
      <c r="A2970">
        <v>2970</v>
      </c>
      <c r="B2970" s="3" t="s">
        <v>2970</v>
      </c>
      <c r="C2970" s="3" t="s">
        <v>7080</v>
      </c>
      <c r="D2970">
        <v>6000</v>
      </c>
      <c r="E2970">
        <v>6360</v>
      </c>
      <c r="F2970" t="s">
        <v>8219</v>
      </c>
      <c r="G2970" t="s">
        <v>8224</v>
      </c>
      <c r="H2970" t="s">
        <v>8246</v>
      </c>
      <c r="I2970">
        <v>1405699451</v>
      </c>
      <c r="J2970">
        <v>1403107451</v>
      </c>
      <c r="K2970" s="11">
        <f t="shared" si="334"/>
        <v>41838.461238425924</v>
      </c>
      <c r="L2970" s="11">
        <f t="shared" si="335"/>
        <v>41808.461238425924</v>
      </c>
      <c r="M2970" t="b">
        <v>0</v>
      </c>
      <c r="N2970">
        <v>91</v>
      </c>
      <c r="O2970" t="b">
        <v>1</v>
      </c>
      <c r="P2970" s="8" t="s">
        <v>8269</v>
      </c>
      <c r="Q2970" s="13" t="str">
        <f t="shared" si="333"/>
        <v>theater</v>
      </c>
      <c r="R2970" s="13" t="str">
        <f t="shared" si="338"/>
        <v>plays</v>
      </c>
      <c r="S2970" s="6">
        <f t="shared" si="336"/>
        <v>0.94339622641509435</v>
      </c>
      <c r="T2970" s="10">
        <f t="shared" si="337"/>
        <v>69.890109890109883</v>
      </c>
    </row>
    <row r="2971" spans="1:20" ht="43.2" x14ac:dyDescent="0.3">
      <c r="A2971">
        <v>2971</v>
      </c>
      <c r="B2971" s="3" t="s">
        <v>2971</v>
      </c>
      <c r="C2971" s="3" t="s">
        <v>7081</v>
      </c>
      <c r="D2971">
        <v>3200</v>
      </c>
      <c r="E2971">
        <v>3205</v>
      </c>
      <c r="F2971" t="s">
        <v>8219</v>
      </c>
      <c r="G2971" t="s">
        <v>8224</v>
      </c>
      <c r="H2971" t="s">
        <v>8246</v>
      </c>
      <c r="I2971">
        <v>1409500078</v>
      </c>
      <c r="J2971">
        <v>1406908078</v>
      </c>
      <c r="K2971" s="11">
        <f t="shared" si="334"/>
        <v>41882.449976851851</v>
      </c>
      <c r="L2971" s="11">
        <f t="shared" si="335"/>
        <v>41852.449976851851</v>
      </c>
      <c r="M2971" t="b">
        <v>0</v>
      </c>
      <c r="N2971">
        <v>43</v>
      </c>
      <c r="O2971" t="b">
        <v>1</v>
      </c>
      <c r="P2971" s="8" t="s">
        <v>8269</v>
      </c>
      <c r="Q2971" s="13" t="str">
        <f t="shared" si="333"/>
        <v>theater</v>
      </c>
      <c r="R2971" s="13" t="str">
        <f t="shared" si="338"/>
        <v>plays</v>
      </c>
      <c r="S2971" s="6">
        <f t="shared" si="336"/>
        <v>0.99843993759750393</v>
      </c>
      <c r="T2971" s="10">
        <f t="shared" si="337"/>
        <v>74.534883720930239</v>
      </c>
    </row>
    <row r="2972" spans="1:20" ht="28.8" x14ac:dyDescent="0.3">
      <c r="A2972">
        <v>2972</v>
      </c>
      <c r="B2972" s="3" t="s">
        <v>2972</v>
      </c>
      <c r="C2972" s="3" t="s">
        <v>7082</v>
      </c>
      <c r="D2972">
        <v>2000</v>
      </c>
      <c r="E2972">
        <v>2107</v>
      </c>
      <c r="F2972" t="s">
        <v>8219</v>
      </c>
      <c r="G2972" t="s">
        <v>8224</v>
      </c>
      <c r="H2972" t="s">
        <v>8246</v>
      </c>
      <c r="I2972">
        <v>1480899600</v>
      </c>
      <c r="J2972">
        <v>1479609520</v>
      </c>
      <c r="K2972" s="11">
        <f t="shared" si="334"/>
        <v>42708.833333333336</v>
      </c>
      <c r="L2972" s="11">
        <f t="shared" si="335"/>
        <v>42693.90185185185</v>
      </c>
      <c r="M2972" t="b">
        <v>0</v>
      </c>
      <c r="N2972">
        <v>17</v>
      </c>
      <c r="O2972" t="b">
        <v>1</v>
      </c>
      <c r="P2972" s="8" t="s">
        <v>8269</v>
      </c>
      <c r="Q2972" s="13" t="str">
        <f t="shared" si="333"/>
        <v>theater</v>
      </c>
      <c r="R2972" s="13" t="str">
        <f t="shared" si="338"/>
        <v>plays</v>
      </c>
      <c r="S2972" s="6">
        <f t="shared" si="336"/>
        <v>0.94921689606074988</v>
      </c>
      <c r="T2972" s="10">
        <f t="shared" si="337"/>
        <v>123.94117647058823</v>
      </c>
    </row>
    <row r="2973" spans="1:20" ht="43.2" x14ac:dyDescent="0.3">
      <c r="A2973">
        <v>2973</v>
      </c>
      <c r="B2973" s="3" t="s">
        <v>2973</v>
      </c>
      <c r="C2973" s="3" t="s">
        <v>7083</v>
      </c>
      <c r="D2973">
        <v>5000</v>
      </c>
      <c r="E2973">
        <v>8740</v>
      </c>
      <c r="F2973" t="s">
        <v>8219</v>
      </c>
      <c r="G2973" t="s">
        <v>8224</v>
      </c>
      <c r="H2973" t="s">
        <v>8246</v>
      </c>
      <c r="I2973">
        <v>1451620800</v>
      </c>
      <c r="J2973">
        <v>1449171508</v>
      </c>
      <c r="K2973" s="11">
        <f t="shared" si="334"/>
        <v>42369.958333333336</v>
      </c>
      <c r="L2973" s="11">
        <f t="shared" si="335"/>
        <v>42341.610046296293</v>
      </c>
      <c r="M2973" t="b">
        <v>0</v>
      </c>
      <c r="N2973">
        <v>33</v>
      </c>
      <c r="O2973" t="b">
        <v>1</v>
      </c>
      <c r="P2973" s="8" t="s">
        <v>8269</v>
      </c>
      <c r="Q2973" s="13" t="str">
        <f t="shared" si="333"/>
        <v>theater</v>
      </c>
      <c r="R2973" s="13" t="str">
        <f t="shared" si="338"/>
        <v>plays</v>
      </c>
      <c r="S2973" s="6">
        <f t="shared" si="336"/>
        <v>0.57208237986270027</v>
      </c>
      <c r="T2973" s="10">
        <f t="shared" si="337"/>
        <v>264.84848484848487</v>
      </c>
    </row>
    <row r="2974" spans="1:20" ht="57.6" x14ac:dyDescent="0.3">
      <c r="A2974">
        <v>2974</v>
      </c>
      <c r="B2974" s="3" t="s">
        <v>2974</v>
      </c>
      <c r="C2974" s="3" t="s">
        <v>7084</v>
      </c>
      <c r="D2974">
        <v>5000</v>
      </c>
      <c r="E2974">
        <v>5100</v>
      </c>
      <c r="F2974" t="s">
        <v>8219</v>
      </c>
      <c r="G2974" t="s">
        <v>8224</v>
      </c>
      <c r="H2974" t="s">
        <v>8246</v>
      </c>
      <c r="I2974">
        <v>1411695300</v>
      </c>
      <c r="J2974">
        <v>1409275671</v>
      </c>
      <c r="K2974" s="11">
        <f t="shared" si="334"/>
        <v>41907.857638888883</v>
      </c>
      <c r="L2974" s="11">
        <f t="shared" si="335"/>
        <v>41879.852673611109</v>
      </c>
      <c r="M2974" t="b">
        <v>0</v>
      </c>
      <c r="N2974">
        <v>87</v>
      </c>
      <c r="O2974" t="b">
        <v>1</v>
      </c>
      <c r="P2974" s="8" t="s">
        <v>8269</v>
      </c>
      <c r="Q2974" s="13" t="str">
        <f t="shared" si="333"/>
        <v>theater</v>
      </c>
      <c r="R2974" s="13" t="str">
        <f t="shared" si="338"/>
        <v>plays</v>
      </c>
      <c r="S2974" s="6">
        <f t="shared" si="336"/>
        <v>0.98039215686274506</v>
      </c>
      <c r="T2974" s="10">
        <f t="shared" si="337"/>
        <v>58.620689655172413</v>
      </c>
    </row>
    <row r="2975" spans="1:20" ht="43.2" x14ac:dyDescent="0.3">
      <c r="A2975">
        <v>2975</v>
      </c>
      <c r="B2975" s="3" t="s">
        <v>2975</v>
      </c>
      <c r="C2975" s="3" t="s">
        <v>7085</v>
      </c>
      <c r="D2975">
        <v>8000</v>
      </c>
      <c r="E2975">
        <v>8010</v>
      </c>
      <c r="F2975" t="s">
        <v>8219</v>
      </c>
      <c r="G2975" t="s">
        <v>8224</v>
      </c>
      <c r="H2975" t="s">
        <v>8246</v>
      </c>
      <c r="I2975">
        <v>1417057200</v>
      </c>
      <c r="J2975">
        <v>1414599886</v>
      </c>
      <c r="K2975" s="11">
        <f t="shared" si="334"/>
        <v>41969.916666666664</v>
      </c>
      <c r="L2975" s="11">
        <f t="shared" si="335"/>
        <v>41941.475532407407</v>
      </c>
      <c r="M2975" t="b">
        <v>0</v>
      </c>
      <c r="N2975">
        <v>113</v>
      </c>
      <c r="O2975" t="b">
        <v>1</v>
      </c>
      <c r="P2975" s="8" t="s">
        <v>8269</v>
      </c>
      <c r="Q2975" s="13" t="str">
        <f t="shared" si="333"/>
        <v>theater</v>
      </c>
      <c r="R2975" s="13" t="str">
        <f t="shared" si="338"/>
        <v>plays</v>
      </c>
      <c r="S2975" s="6">
        <f t="shared" si="336"/>
        <v>0.99875156054931336</v>
      </c>
      <c r="T2975" s="10">
        <f t="shared" si="337"/>
        <v>70.884955752212392</v>
      </c>
    </row>
    <row r="2976" spans="1:20" ht="43.2" x14ac:dyDescent="0.3">
      <c r="A2976">
        <v>2976</v>
      </c>
      <c r="B2976" s="3" t="s">
        <v>2976</v>
      </c>
      <c r="C2976" s="3" t="s">
        <v>7086</v>
      </c>
      <c r="D2976">
        <v>70</v>
      </c>
      <c r="E2976">
        <v>120</v>
      </c>
      <c r="F2976" t="s">
        <v>8219</v>
      </c>
      <c r="G2976" t="s">
        <v>8225</v>
      </c>
      <c r="H2976" t="s">
        <v>8247</v>
      </c>
      <c r="I2976">
        <v>1457870400</v>
      </c>
      <c r="J2976">
        <v>1456421530</v>
      </c>
      <c r="K2976" s="11">
        <f t="shared" si="334"/>
        <v>42442.291666666664</v>
      </c>
      <c r="L2976" s="11">
        <f t="shared" si="335"/>
        <v>42425.522337962961</v>
      </c>
      <c r="M2976" t="b">
        <v>0</v>
      </c>
      <c r="N2976">
        <v>14</v>
      </c>
      <c r="O2976" t="b">
        <v>1</v>
      </c>
      <c r="P2976" s="8" t="s">
        <v>8269</v>
      </c>
      <c r="Q2976" s="13" t="str">
        <f t="shared" si="333"/>
        <v>theater</v>
      </c>
      <c r="R2976" s="13" t="str">
        <f t="shared" si="338"/>
        <v>plays</v>
      </c>
      <c r="S2976" s="6">
        <f t="shared" si="336"/>
        <v>0.58333333333333337</v>
      </c>
      <c r="T2976" s="10">
        <f t="shared" si="337"/>
        <v>8.5714285714285712</v>
      </c>
    </row>
    <row r="2977" spans="1:20" ht="57.6" x14ac:dyDescent="0.3">
      <c r="A2977">
        <v>2977</v>
      </c>
      <c r="B2977" s="3" t="s">
        <v>2977</v>
      </c>
      <c r="C2977" s="3" t="s">
        <v>7087</v>
      </c>
      <c r="D2977">
        <v>3000</v>
      </c>
      <c r="E2977">
        <v>3407</v>
      </c>
      <c r="F2977" t="s">
        <v>8219</v>
      </c>
      <c r="G2977" t="s">
        <v>8224</v>
      </c>
      <c r="H2977" t="s">
        <v>8246</v>
      </c>
      <c r="I2977">
        <v>1427076840</v>
      </c>
      <c r="J2977">
        <v>1421960934</v>
      </c>
      <c r="K2977" s="11">
        <f t="shared" si="334"/>
        <v>42085.884722222218</v>
      </c>
      <c r="L2977" s="11">
        <f t="shared" si="335"/>
        <v>42026.672847222224</v>
      </c>
      <c r="M2977" t="b">
        <v>0</v>
      </c>
      <c r="N2977">
        <v>30</v>
      </c>
      <c r="O2977" t="b">
        <v>1</v>
      </c>
      <c r="P2977" s="8" t="s">
        <v>8269</v>
      </c>
      <c r="Q2977" s="13" t="str">
        <f t="shared" si="333"/>
        <v>theater</v>
      </c>
      <c r="R2977" s="13" t="str">
        <f t="shared" si="338"/>
        <v>plays</v>
      </c>
      <c r="S2977" s="6">
        <f t="shared" si="336"/>
        <v>0.8805400645729381</v>
      </c>
      <c r="T2977" s="10">
        <f t="shared" si="337"/>
        <v>113.56666666666666</v>
      </c>
    </row>
    <row r="2978" spans="1:20" ht="57.6" x14ac:dyDescent="0.3">
      <c r="A2978">
        <v>2978</v>
      </c>
      <c r="B2978" s="3" t="s">
        <v>2978</v>
      </c>
      <c r="C2978" s="3" t="s">
        <v>7088</v>
      </c>
      <c r="D2978">
        <v>750</v>
      </c>
      <c r="E2978">
        <v>971</v>
      </c>
      <c r="F2978" t="s">
        <v>8219</v>
      </c>
      <c r="G2978" t="s">
        <v>8224</v>
      </c>
      <c r="H2978" t="s">
        <v>8246</v>
      </c>
      <c r="I2978">
        <v>1413784740</v>
      </c>
      <c r="J2978">
        <v>1412954547</v>
      </c>
      <c r="K2978" s="11">
        <f t="shared" si="334"/>
        <v>41932.040972222218</v>
      </c>
      <c r="L2978" s="11">
        <f t="shared" si="335"/>
        <v>41922.432256944441</v>
      </c>
      <c r="M2978" t="b">
        <v>0</v>
      </c>
      <c r="N2978">
        <v>16</v>
      </c>
      <c r="O2978" t="b">
        <v>1</v>
      </c>
      <c r="P2978" s="8" t="s">
        <v>8269</v>
      </c>
      <c r="Q2978" s="13" t="str">
        <f t="shared" si="333"/>
        <v>theater</v>
      </c>
      <c r="R2978" s="13" t="str">
        <f t="shared" si="338"/>
        <v>plays</v>
      </c>
      <c r="S2978" s="6">
        <f t="shared" si="336"/>
        <v>0.77239958805355302</v>
      </c>
      <c r="T2978" s="10">
        <f t="shared" si="337"/>
        <v>60.6875</v>
      </c>
    </row>
    <row r="2979" spans="1:20" ht="43.2" x14ac:dyDescent="0.3">
      <c r="A2979">
        <v>2979</v>
      </c>
      <c r="B2979" s="3" t="s">
        <v>2979</v>
      </c>
      <c r="C2979" s="3" t="s">
        <v>7089</v>
      </c>
      <c r="D2979">
        <v>5000</v>
      </c>
      <c r="E2979">
        <v>5070</v>
      </c>
      <c r="F2979" t="s">
        <v>8219</v>
      </c>
      <c r="G2979" t="s">
        <v>8224</v>
      </c>
      <c r="H2979" t="s">
        <v>8246</v>
      </c>
      <c r="I2979">
        <v>1420524000</v>
      </c>
      <c r="J2979">
        <v>1419104823</v>
      </c>
      <c r="K2979" s="11">
        <f t="shared" si="334"/>
        <v>42010.041666666664</v>
      </c>
      <c r="L2979" s="11">
        <f t="shared" si="335"/>
        <v>41993.616006944438</v>
      </c>
      <c r="M2979" t="b">
        <v>0</v>
      </c>
      <c r="N2979">
        <v>46</v>
      </c>
      <c r="O2979" t="b">
        <v>1</v>
      </c>
      <c r="P2979" s="8" t="s">
        <v>8269</v>
      </c>
      <c r="Q2979" s="13" t="str">
        <f t="shared" si="333"/>
        <v>theater</v>
      </c>
      <c r="R2979" s="13" t="str">
        <f t="shared" si="338"/>
        <v>plays</v>
      </c>
      <c r="S2979" s="6">
        <f t="shared" si="336"/>
        <v>0.98619329388560162</v>
      </c>
      <c r="T2979" s="10">
        <f t="shared" si="337"/>
        <v>110.21739130434783</v>
      </c>
    </row>
    <row r="2980" spans="1:20" ht="43.2" x14ac:dyDescent="0.3">
      <c r="A2980">
        <v>2980</v>
      </c>
      <c r="B2980" s="3" t="s">
        <v>2980</v>
      </c>
      <c r="C2980" s="3" t="s">
        <v>7090</v>
      </c>
      <c r="D2980">
        <v>3000</v>
      </c>
      <c r="E2980">
        <v>3275</v>
      </c>
      <c r="F2980" t="s">
        <v>8219</v>
      </c>
      <c r="G2980" t="s">
        <v>8224</v>
      </c>
      <c r="H2980" t="s">
        <v>8246</v>
      </c>
      <c r="I2980">
        <v>1440381600</v>
      </c>
      <c r="J2980">
        <v>1438639130</v>
      </c>
      <c r="K2980" s="11">
        <f t="shared" si="334"/>
        <v>42239.874999999993</v>
      </c>
      <c r="L2980" s="11">
        <f t="shared" si="335"/>
        <v>42219.70752314815</v>
      </c>
      <c r="M2980" t="b">
        <v>0</v>
      </c>
      <c r="N2980">
        <v>24</v>
      </c>
      <c r="O2980" t="b">
        <v>1</v>
      </c>
      <c r="P2980" s="8" t="s">
        <v>8269</v>
      </c>
      <c r="Q2980" s="13" t="str">
        <f t="shared" si="333"/>
        <v>theater</v>
      </c>
      <c r="R2980" s="13" t="str">
        <f t="shared" si="338"/>
        <v>plays</v>
      </c>
      <c r="S2980" s="6">
        <f t="shared" si="336"/>
        <v>0.91603053435114501</v>
      </c>
      <c r="T2980" s="10">
        <f t="shared" si="337"/>
        <v>136.45833333333334</v>
      </c>
    </row>
    <row r="2981" spans="1:20" ht="57.6" x14ac:dyDescent="0.3">
      <c r="A2981">
        <v>2981</v>
      </c>
      <c r="B2981" s="3" t="s">
        <v>2981</v>
      </c>
      <c r="C2981" s="3" t="s">
        <v>7091</v>
      </c>
      <c r="D2981">
        <v>4000</v>
      </c>
      <c r="E2981">
        <v>5157</v>
      </c>
      <c r="F2981" t="s">
        <v>8219</v>
      </c>
      <c r="G2981" t="s">
        <v>8241</v>
      </c>
      <c r="H2981" t="s">
        <v>8249</v>
      </c>
      <c r="I2981">
        <v>1443014756</v>
      </c>
      <c r="J2981">
        <v>1439126756</v>
      </c>
      <c r="K2981" s="11">
        <f t="shared" si="334"/>
        <v>42270.351342592585</v>
      </c>
      <c r="L2981" s="11">
        <f t="shared" si="335"/>
        <v>42225.351342592585</v>
      </c>
      <c r="M2981" t="b">
        <v>1</v>
      </c>
      <c r="N2981">
        <v>97</v>
      </c>
      <c r="O2981" t="b">
        <v>1</v>
      </c>
      <c r="P2981" s="8" t="s">
        <v>8301</v>
      </c>
      <c r="Q2981" s="13" t="str">
        <f t="shared" si="333"/>
        <v>theater</v>
      </c>
      <c r="R2981" s="13" t="str">
        <f t="shared" ref="R2981:R3012" si="339">RIGHT(P2981,6)</f>
        <v>spaces</v>
      </c>
      <c r="S2981" s="6">
        <f t="shared" si="336"/>
        <v>0.77564475470234628</v>
      </c>
      <c r="T2981" s="10">
        <f t="shared" si="337"/>
        <v>53.164948453608247</v>
      </c>
    </row>
    <row r="2982" spans="1:20" ht="28.8" x14ac:dyDescent="0.3">
      <c r="A2982">
        <v>2982</v>
      </c>
      <c r="B2982" s="3" t="s">
        <v>2982</v>
      </c>
      <c r="C2982" s="3" t="s">
        <v>7092</v>
      </c>
      <c r="D2982">
        <v>5000</v>
      </c>
      <c r="E2982">
        <v>5103</v>
      </c>
      <c r="F2982" t="s">
        <v>8219</v>
      </c>
      <c r="G2982" t="s">
        <v>8225</v>
      </c>
      <c r="H2982" t="s">
        <v>8247</v>
      </c>
      <c r="I2982">
        <v>1455208143</v>
      </c>
      <c r="J2982">
        <v>1452616143</v>
      </c>
      <c r="K2982" s="11">
        <f t="shared" si="334"/>
        <v>42411.478506944441</v>
      </c>
      <c r="L2982" s="11">
        <f t="shared" si="335"/>
        <v>42381.478506944441</v>
      </c>
      <c r="M2982" t="b">
        <v>1</v>
      </c>
      <c r="N2982">
        <v>59</v>
      </c>
      <c r="O2982" t="b">
        <v>1</v>
      </c>
      <c r="P2982" s="8" t="s">
        <v>8301</v>
      </c>
      <c r="Q2982" s="13" t="str">
        <f t="shared" si="333"/>
        <v>theater</v>
      </c>
      <c r="R2982" s="13" t="str">
        <f t="shared" si="339"/>
        <v>spaces</v>
      </c>
      <c r="S2982" s="6">
        <f t="shared" si="336"/>
        <v>0.97981579463060942</v>
      </c>
      <c r="T2982" s="10">
        <f t="shared" si="337"/>
        <v>86.491525423728817</v>
      </c>
    </row>
    <row r="2983" spans="1:20" ht="43.2" x14ac:dyDescent="0.3">
      <c r="A2983">
        <v>2983</v>
      </c>
      <c r="B2983" s="3" t="s">
        <v>2983</v>
      </c>
      <c r="C2983" s="3" t="s">
        <v>7093</v>
      </c>
      <c r="D2983">
        <v>116000</v>
      </c>
      <c r="E2983">
        <v>169985.91</v>
      </c>
      <c r="F2983" t="s">
        <v>8219</v>
      </c>
      <c r="G2983" t="s">
        <v>8224</v>
      </c>
      <c r="H2983" t="s">
        <v>8246</v>
      </c>
      <c r="I2983">
        <v>1415722236</v>
      </c>
      <c r="J2983">
        <v>1410534636</v>
      </c>
      <c r="K2983" s="11">
        <f t="shared" si="334"/>
        <v>41954.465694444443</v>
      </c>
      <c r="L2983" s="11">
        <f t="shared" si="335"/>
        <v>41894.424027777779</v>
      </c>
      <c r="M2983" t="b">
        <v>1</v>
      </c>
      <c r="N2983">
        <v>1095</v>
      </c>
      <c r="O2983" t="b">
        <v>1</v>
      </c>
      <c r="P2983" s="8" t="s">
        <v>8301</v>
      </c>
      <c r="Q2983" s="13" t="str">
        <f t="shared" si="333"/>
        <v>theater</v>
      </c>
      <c r="R2983" s="13" t="str">
        <f t="shared" si="339"/>
        <v>spaces</v>
      </c>
      <c r="S2983" s="6">
        <f t="shared" si="336"/>
        <v>0.68240950088157304</v>
      </c>
      <c r="T2983" s="10">
        <f t="shared" si="337"/>
        <v>155.23827397260274</v>
      </c>
    </row>
    <row r="2984" spans="1:20" ht="57.6" x14ac:dyDescent="0.3">
      <c r="A2984">
        <v>2984</v>
      </c>
      <c r="B2984" s="3" t="s">
        <v>2984</v>
      </c>
      <c r="C2984" s="3" t="s">
        <v>7094</v>
      </c>
      <c r="D2984">
        <v>25000</v>
      </c>
      <c r="E2984">
        <v>25088</v>
      </c>
      <c r="F2984" t="s">
        <v>8219</v>
      </c>
      <c r="G2984" t="s">
        <v>8224</v>
      </c>
      <c r="H2984" t="s">
        <v>8246</v>
      </c>
      <c r="I2984">
        <v>1472020881</v>
      </c>
      <c r="J2984">
        <v>1469428881</v>
      </c>
      <c r="K2984" s="11">
        <f t="shared" si="334"/>
        <v>42606.070381944439</v>
      </c>
      <c r="L2984" s="11">
        <f t="shared" si="335"/>
        <v>42576.070381944439</v>
      </c>
      <c r="M2984" t="b">
        <v>1</v>
      </c>
      <c r="N2984">
        <v>218</v>
      </c>
      <c r="O2984" t="b">
        <v>1</v>
      </c>
      <c r="P2984" s="8" t="s">
        <v>8301</v>
      </c>
      <c r="Q2984" s="13" t="str">
        <f t="shared" si="333"/>
        <v>theater</v>
      </c>
      <c r="R2984" s="13" t="str">
        <f t="shared" si="339"/>
        <v>spaces</v>
      </c>
      <c r="S2984" s="6">
        <f t="shared" si="336"/>
        <v>0.99649234693877553</v>
      </c>
      <c r="T2984" s="10">
        <f t="shared" si="337"/>
        <v>115.08256880733946</v>
      </c>
    </row>
    <row r="2985" spans="1:20" ht="57.6" x14ac:dyDescent="0.3">
      <c r="A2985">
        <v>2985</v>
      </c>
      <c r="B2985" s="3" t="s">
        <v>2985</v>
      </c>
      <c r="C2985" s="3" t="s">
        <v>7095</v>
      </c>
      <c r="D2985">
        <v>10000</v>
      </c>
      <c r="E2985">
        <v>12165</v>
      </c>
      <c r="F2985" t="s">
        <v>8219</v>
      </c>
      <c r="G2985" t="s">
        <v>8228</v>
      </c>
      <c r="H2985" t="s">
        <v>8250</v>
      </c>
      <c r="I2985">
        <v>1477886400</v>
      </c>
      <c r="J2985">
        <v>1476228128</v>
      </c>
      <c r="K2985" s="11">
        <f t="shared" si="334"/>
        <v>42673.958333333336</v>
      </c>
      <c r="L2985" s="11">
        <f t="shared" si="335"/>
        <v>42654.765370370369</v>
      </c>
      <c r="M2985" t="b">
        <v>0</v>
      </c>
      <c r="N2985">
        <v>111</v>
      </c>
      <c r="O2985" t="b">
        <v>1</v>
      </c>
      <c r="P2985" s="8" t="s">
        <v>8301</v>
      </c>
      <c r="Q2985" s="13" t="str">
        <f t="shared" si="333"/>
        <v>theater</v>
      </c>
      <c r="R2985" s="13" t="str">
        <f t="shared" si="339"/>
        <v>spaces</v>
      </c>
      <c r="S2985" s="6">
        <f t="shared" si="336"/>
        <v>0.82203041512535968</v>
      </c>
      <c r="T2985" s="10">
        <f t="shared" si="337"/>
        <v>109.5945945945946</v>
      </c>
    </row>
    <row r="2986" spans="1:20" ht="43.2" x14ac:dyDescent="0.3">
      <c r="A2986">
        <v>2986</v>
      </c>
      <c r="B2986" s="3" t="s">
        <v>2986</v>
      </c>
      <c r="C2986" s="3" t="s">
        <v>7096</v>
      </c>
      <c r="D2986">
        <v>2400</v>
      </c>
      <c r="E2986">
        <v>2532</v>
      </c>
      <c r="F2986" t="s">
        <v>8219</v>
      </c>
      <c r="G2986" t="s">
        <v>8225</v>
      </c>
      <c r="H2986" t="s">
        <v>8247</v>
      </c>
      <c r="I2986">
        <v>1462100406</v>
      </c>
      <c r="J2986">
        <v>1456920006</v>
      </c>
      <c r="K2986" s="11">
        <f t="shared" si="334"/>
        <v>42491.250069444439</v>
      </c>
      <c r="L2986" s="11">
        <f t="shared" si="335"/>
        <v>42431.29173611111</v>
      </c>
      <c r="M2986" t="b">
        <v>0</v>
      </c>
      <c r="N2986">
        <v>56</v>
      </c>
      <c r="O2986" t="b">
        <v>1</v>
      </c>
      <c r="P2986" s="8" t="s">
        <v>8301</v>
      </c>
      <c r="Q2986" s="13" t="str">
        <f t="shared" si="333"/>
        <v>theater</v>
      </c>
      <c r="R2986" s="13" t="str">
        <f t="shared" si="339"/>
        <v>spaces</v>
      </c>
      <c r="S2986" s="6">
        <f t="shared" si="336"/>
        <v>0.94786729857819907</v>
      </c>
      <c r="T2986" s="10">
        <f t="shared" si="337"/>
        <v>45.214285714285715</v>
      </c>
    </row>
    <row r="2987" spans="1:20" ht="57.6" x14ac:dyDescent="0.3">
      <c r="A2987">
        <v>2987</v>
      </c>
      <c r="B2987" s="3" t="s">
        <v>2987</v>
      </c>
      <c r="C2987" s="3" t="s">
        <v>7097</v>
      </c>
      <c r="D2987">
        <v>25000</v>
      </c>
      <c r="E2987">
        <v>27600.2</v>
      </c>
      <c r="F2987" t="s">
        <v>8219</v>
      </c>
      <c r="G2987" t="s">
        <v>8224</v>
      </c>
      <c r="H2987" t="s">
        <v>8246</v>
      </c>
      <c r="I2987">
        <v>1476316800</v>
      </c>
      <c r="J2987">
        <v>1473837751</v>
      </c>
      <c r="K2987" s="11">
        <f t="shared" si="334"/>
        <v>42655.791666666664</v>
      </c>
      <c r="L2987" s="11">
        <f t="shared" si="335"/>
        <v>42627.098969907405</v>
      </c>
      <c r="M2987" t="b">
        <v>0</v>
      </c>
      <c r="N2987">
        <v>265</v>
      </c>
      <c r="O2987" t="b">
        <v>1</v>
      </c>
      <c r="P2987" s="8" t="s">
        <v>8301</v>
      </c>
      <c r="Q2987" s="13" t="str">
        <f t="shared" si="333"/>
        <v>theater</v>
      </c>
      <c r="R2987" s="13" t="str">
        <f t="shared" si="339"/>
        <v>spaces</v>
      </c>
      <c r="S2987" s="6">
        <f t="shared" si="336"/>
        <v>0.9057905377497264</v>
      </c>
      <c r="T2987" s="10">
        <f t="shared" si="337"/>
        <v>104.15169811320754</v>
      </c>
    </row>
    <row r="2988" spans="1:20" ht="43.2" x14ac:dyDescent="0.3">
      <c r="A2988">
        <v>2988</v>
      </c>
      <c r="B2988" s="3" t="s">
        <v>2988</v>
      </c>
      <c r="C2988" s="3" t="s">
        <v>7098</v>
      </c>
      <c r="D2988">
        <v>1000</v>
      </c>
      <c r="E2988">
        <v>1000</v>
      </c>
      <c r="F2988" t="s">
        <v>8219</v>
      </c>
      <c r="G2988" t="s">
        <v>8225</v>
      </c>
      <c r="H2988" t="s">
        <v>8247</v>
      </c>
      <c r="I2988">
        <v>1466412081</v>
      </c>
      <c r="J2988">
        <v>1463820081</v>
      </c>
      <c r="K2988" s="11">
        <f t="shared" si="334"/>
        <v>42541.153715277775</v>
      </c>
      <c r="L2988" s="11">
        <f t="shared" si="335"/>
        <v>42511.153715277775</v>
      </c>
      <c r="M2988" t="b">
        <v>0</v>
      </c>
      <c r="N2988">
        <v>28</v>
      </c>
      <c r="O2988" t="b">
        <v>1</v>
      </c>
      <c r="P2988" s="8" t="s">
        <v>8301</v>
      </c>
      <c r="Q2988" s="13" t="str">
        <f t="shared" si="333"/>
        <v>theater</v>
      </c>
      <c r="R2988" s="13" t="str">
        <f t="shared" si="339"/>
        <v>spaces</v>
      </c>
      <c r="S2988" s="6">
        <f t="shared" si="336"/>
        <v>1</v>
      </c>
      <c r="T2988" s="10">
        <f t="shared" si="337"/>
        <v>35.714285714285715</v>
      </c>
    </row>
    <row r="2989" spans="1:20" x14ac:dyDescent="0.3">
      <c r="A2989">
        <v>2989</v>
      </c>
      <c r="B2989" s="3" t="s">
        <v>2989</v>
      </c>
      <c r="C2989" s="3" t="s">
        <v>7099</v>
      </c>
      <c r="D2989">
        <v>20000</v>
      </c>
      <c r="E2989">
        <v>35307</v>
      </c>
      <c r="F2989" t="s">
        <v>8219</v>
      </c>
      <c r="G2989" t="s">
        <v>8224</v>
      </c>
      <c r="H2989" t="s">
        <v>8246</v>
      </c>
      <c r="I2989">
        <v>1450673940</v>
      </c>
      <c r="J2989">
        <v>1448756962</v>
      </c>
      <c r="K2989" s="11">
        <f t="shared" si="334"/>
        <v>42358.999305555553</v>
      </c>
      <c r="L2989" s="11">
        <f t="shared" si="335"/>
        <v>42336.812060185184</v>
      </c>
      <c r="M2989" t="b">
        <v>0</v>
      </c>
      <c r="N2989">
        <v>364</v>
      </c>
      <c r="O2989" t="b">
        <v>1</v>
      </c>
      <c r="P2989" s="8" t="s">
        <v>8301</v>
      </c>
      <c r="Q2989" s="13" t="str">
        <f t="shared" si="333"/>
        <v>theater</v>
      </c>
      <c r="R2989" s="13" t="str">
        <f t="shared" si="339"/>
        <v>spaces</v>
      </c>
      <c r="S2989" s="6">
        <f t="shared" si="336"/>
        <v>0.56645990879995467</v>
      </c>
      <c r="T2989" s="10">
        <f t="shared" si="337"/>
        <v>96.997252747252745</v>
      </c>
    </row>
    <row r="2990" spans="1:20" ht="43.2" x14ac:dyDescent="0.3">
      <c r="A2990">
        <v>2990</v>
      </c>
      <c r="B2990" s="3" t="s">
        <v>2990</v>
      </c>
      <c r="C2990" s="3" t="s">
        <v>7100</v>
      </c>
      <c r="D2990">
        <v>10000</v>
      </c>
      <c r="E2990">
        <v>10000</v>
      </c>
      <c r="F2990" t="s">
        <v>8219</v>
      </c>
      <c r="G2990" t="s">
        <v>8224</v>
      </c>
      <c r="H2990" t="s">
        <v>8246</v>
      </c>
      <c r="I2990">
        <v>1452174420</v>
      </c>
      <c r="J2990">
        <v>1449150420</v>
      </c>
      <c r="K2990" s="11">
        <f t="shared" si="334"/>
        <v>42376.365972222215</v>
      </c>
      <c r="L2990" s="11">
        <f t="shared" si="335"/>
        <v>42341.365972222215</v>
      </c>
      <c r="M2990" t="b">
        <v>0</v>
      </c>
      <c r="N2990">
        <v>27</v>
      </c>
      <c r="O2990" t="b">
        <v>1</v>
      </c>
      <c r="P2990" s="8" t="s">
        <v>8301</v>
      </c>
      <c r="Q2990" s="13" t="str">
        <f t="shared" si="333"/>
        <v>theater</v>
      </c>
      <c r="R2990" s="13" t="str">
        <f t="shared" si="339"/>
        <v>spaces</v>
      </c>
      <c r="S2990" s="6">
        <f t="shared" si="336"/>
        <v>1</v>
      </c>
      <c r="T2990" s="10">
        <f t="shared" si="337"/>
        <v>370.37037037037038</v>
      </c>
    </row>
    <row r="2991" spans="1:20" ht="43.2" x14ac:dyDescent="0.3">
      <c r="A2991">
        <v>2991</v>
      </c>
      <c r="B2991" s="3" t="s">
        <v>2991</v>
      </c>
      <c r="C2991" s="3" t="s">
        <v>7101</v>
      </c>
      <c r="D2991">
        <v>8500</v>
      </c>
      <c r="E2991">
        <v>8780</v>
      </c>
      <c r="F2991" t="s">
        <v>8219</v>
      </c>
      <c r="G2991" t="s">
        <v>8224</v>
      </c>
      <c r="H2991" t="s">
        <v>8246</v>
      </c>
      <c r="I2991">
        <v>1485547530</v>
      </c>
      <c r="J2991">
        <v>1483646730</v>
      </c>
      <c r="K2991" s="11">
        <f t="shared" si="334"/>
        <v>42762.628819444442</v>
      </c>
      <c r="L2991" s="11">
        <f t="shared" si="335"/>
        <v>42740.628819444442</v>
      </c>
      <c r="M2991" t="b">
        <v>0</v>
      </c>
      <c r="N2991">
        <v>93</v>
      </c>
      <c r="O2991" t="b">
        <v>1</v>
      </c>
      <c r="P2991" s="8" t="s">
        <v>8301</v>
      </c>
      <c r="Q2991" s="13" t="str">
        <f t="shared" si="333"/>
        <v>theater</v>
      </c>
      <c r="R2991" s="13" t="str">
        <f t="shared" si="339"/>
        <v>spaces</v>
      </c>
      <c r="S2991" s="6">
        <f t="shared" si="336"/>
        <v>0.96810933940774491</v>
      </c>
      <c r="T2991" s="10">
        <f t="shared" si="337"/>
        <v>94.408602150537632</v>
      </c>
    </row>
    <row r="2992" spans="1:20" ht="43.2" x14ac:dyDescent="0.3">
      <c r="A2992">
        <v>2992</v>
      </c>
      <c r="B2992" s="3" t="s">
        <v>2992</v>
      </c>
      <c r="C2992" s="3" t="s">
        <v>7102</v>
      </c>
      <c r="D2992">
        <v>3000</v>
      </c>
      <c r="E2992">
        <v>3135</v>
      </c>
      <c r="F2992" t="s">
        <v>8219</v>
      </c>
      <c r="G2992" t="s">
        <v>8224</v>
      </c>
      <c r="H2992" t="s">
        <v>8246</v>
      </c>
      <c r="I2992">
        <v>1476037510</v>
      </c>
      <c r="J2992">
        <v>1473445510</v>
      </c>
      <c r="K2992" s="11">
        <f t="shared" si="334"/>
        <v>42652.559143518512</v>
      </c>
      <c r="L2992" s="11">
        <f t="shared" si="335"/>
        <v>42622.559143518512</v>
      </c>
      <c r="M2992" t="b">
        <v>0</v>
      </c>
      <c r="N2992">
        <v>64</v>
      </c>
      <c r="O2992" t="b">
        <v>1</v>
      </c>
      <c r="P2992" s="8" t="s">
        <v>8301</v>
      </c>
      <c r="Q2992" s="13" t="str">
        <f t="shared" si="333"/>
        <v>theater</v>
      </c>
      <c r="R2992" s="13" t="str">
        <f t="shared" si="339"/>
        <v>spaces</v>
      </c>
      <c r="S2992" s="6">
        <f t="shared" si="336"/>
        <v>0.9569377990430622</v>
      </c>
      <c r="T2992" s="10">
        <f t="shared" si="337"/>
        <v>48.984375</v>
      </c>
    </row>
    <row r="2993" spans="1:20" x14ac:dyDescent="0.3">
      <c r="A2993">
        <v>2993</v>
      </c>
      <c r="B2993" s="3" t="s">
        <v>2993</v>
      </c>
      <c r="C2993" s="3" t="s">
        <v>7103</v>
      </c>
      <c r="D2993">
        <v>1000</v>
      </c>
      <c r="E2993">
        <v>1003</v>
      </c>
      <c r="F2993" t="s">
        <v>8219</v>
      </c>
      <c r="G2993" t="s">
        <v>8224</v>
      </c>
      <c r="H2993" t="s">
        <v>8246</v>
      </c>
      <c r="I2993">
        <v>1455998867</v>
      </c>
      <c r="J2993">
        <v>1453406867</v>
      </c>
      <c r="K2993" s="11">
        <f t="shared" si="334"/>
        <v>42420.63040509259</v>
      </c>
      <c r="L2993" s="11">
        <f t="shared" si="335"/>
        <v>42390.63040509259</v>
      </c>
      <c r="M2993" t="b">
        <v>0</v>
      </c>
      <c r="N2993">
        <v>22</v>
      </c>
      <c r="O2993" t="b">
        <v>1</v>
      </c>
      <c r="P2993" s="8" t="s">
        <v>8301</v>
      </c>
      <c r="Q2993" s="13" t="str">
        <f t="shared" si="333"/>
        <v>theater</v>
      </c>
      <c r="R2993" s="13" t="str">
        <f t="shared" si="339"/>
        <v>spaces</v>
      </c>
      <c r="S2993" s="6">
        <f t="shared" si="336"/>
        <v>0.99700897308075775</v>
      </c>
      <c r="T2993" s="10">
        <f t="shared" si="337"/>
        <v>45.590909090909093</v>
      </c>
    </row>
    <row r="2994" spans="1:20" ht="43.2" x14ac:dyDescent="0.3">
      <c r="A2994">
        <v>2994</v>
      </c>
      <c r="B2994" s="3" t="s">
        <v>2994</v>
      </c>
      <c r="C2994" s="3" t="s">
        <v>7104</v>
      </c>
      <c r="D2994">
        <v>300</v>
      </c>
      <c r="E2994">
        <v>1373.24</v>
      </c>
      <c r="F2994" t="s">
        <v>8219</v>
      </c>
      <c r="G2994" t="s">
        <v>8225</v>
      </c>
      <c r="H2994" t="s">
        <v>8247</v>
      </c>
      <c r="I2994">
        <v>1412335772</v>
      </c>
      <c r="J2994">
        <v>1409743772</v>
      </c>
      <c r="K2994" s="11">
        <f t="shared" si="334"/>
        <v>41915.270509259259</v>
      </c>
      <c r="L2994" s="11">
        <f t="shared" si="335"/>
        <v>41885.270509259259</v>
      </c>
      <c r="M2994" t="b">
        <v>0</v>
      </c>
      <c r="N2994">
        <v>59</v>
      </c>
      <c r="O2994" t="b">
        <v>1</v>
      </c>
      <c r="P2994" s="8" t="s">
        <v>8301</v>
      </c>
      <c r="Q2994" s="13" t="str">
        <f t="shared" si="333"/>
        <v>theater</v>
      </c>
      <c r="R2994" s="13" t="str">
        <f t="shared" si="339"/>
        <v>spaces</v>
      </c>
      <c r="S2994" s="6">
        <f t="shared" si="336"/>
        <v>0.21846144883632868</v>
      </c>
      <c r="T2994" s="10">
        <f t="shared" si="337"/>
        <v>23.275254237288134</v>
      </c>
    </row>
    <row r="2995" spans="1:20" ht="43.2" x14ac:dyDescent="0.3">
      <c r="A2995">
        <v>2995</v>
      </c>
      <c r="B2995" s="3" t="s">
        <v>2995</v>
      </c>
      <c r="C2995" s="3" t="s">
        <v>7105</v>
      </c>
      <c r="D2995">
        <v>15000</v>
      </c>
      <c r="E2995">
        <v>15744</v>
      </c>
      <c r="F2995" t="s">
        <v>8219</v>
      </c>
      <c r="G2995" t="s">
        <v>8224</v>
      </c>
      <c r="H2995" t="s">
        <v>8246</v>
      </c>
      <c r="I2995">
        <v>1484841471</v>
      </c>
      <c r="J2995">
        <v>1482249471</v>
      </c>
      <c r="K2995" s="11">
        <f t="shared" si="334"/>
        <v>42754.456840277773</v>
      </c>
      <c r="L2995" s="11">
        <f t="shared" si="335"/>
        <v>42724.456840277773</v>
      </c>
      <c r="M2995" t="b">
        <v>0</v>
      </c>
      <c r="N2995">
        <v>249</v>
      </c>
      <c r="O2995" t="b">
        <v>1</v>
      </c>
      <c r="P2995" s="8" t="s">
        <v>8301</v>
      </c>
      <c r="Q2995" s="13" t="str">
        <f t="shared" si="333"/>
        <v>theater</v>
      </c>
      <c r="R2995" s="13" t="str">
        <f t="shared" si="339"/>
        <v>spaces</v>
      </c>
      <c r="S2995" s="6">
        <f t="shared" si="336"/>
        <v>0.9527439024390244</v>
      </c>
      <c r="T2995" s="10">
        <f t="shared" si="337"/>
        <v>63.2289156626506</v>
      </c>
    </row>
    <row r="2996" spans="1:20" ht="28.8" x14ac:dyDescent="0.3">
      <c r="A2996">
        <v>2996</v>
      </c>
      <c r="B2996" s="3" t="s">
        <v>2996</v>
      </c>
      <c r="C2996" s="3" t="s">
        <v>7106</v>
      </c>
      <c r="D2996">
        <v>35000</v>
      </c>
      <c r="E2996">
        <v>60180</v>
      </c>
      <c r="F2996" t="s">
        <v>8219</v>
      </c>
      <c r="G2996" t="s">
        <v>8224</v>
      </c>
      <c r="H2996" t="s">
        <v>8246</v>
      </c>
      <c r="I2996">
        <v>1432677240</v>
      </c>
      <c r="J2996">
        <v>1427493240</v>
      </c>
      <c r="K2996" s="11">
        <f t="shared" si="334"/>
        <v>42150.704166666663</v>
      </c>
      <c r="L2996" s="11">
        <f t="shared" si="335"/>
        <v>42090.704166666663</v>
      </c>
      <c r="M2996" t="b">
        <v>0</v>
      </c>
      <c r="N2996">
        <v>392</v>
      </c>
      <c r="O2996" t="b">
        <v>1</v>
      </c>
      <c r="P2996" s="8" t="s">
        <v>8301</v>
      </c>
      <c r="Q2996" s="13" t="str">
        <f t="shared" si="333"/>
        <v>theater</v>
      </c>
      <c r="R2996" s="13" t="str">
        <f t="shared" si="339"/>
        <v>spaces</v>
      </c>
      <c r="S2996" s="6">
        <f t="shared" si="336"/>
        <v>0.58158856763044198</v>
      </c>
      <c r="T2996" s="10">
        <f t="shared" si="337"/>
        <v>153.5204081632653</v>
      </c>
    </row>
    <row r="2997" spans="1:20" ht="43.2" x14ac:dyDescent="0.3">
      <c r="A2997">
        <v>2997</v>
      </c>
      <c r="B2997" s="3" t="s">
        <v>2997</v>
      </c>
      <c r="C2997" s="3" t="s">
        <v>7107</v>
      </c>
      <c r="D2997">
        <v>10000</v>
      </c>
      <c r="E2997">
        <v>10373</v>
      </c>
      <c r="F2997" t="s">
        <v>8219</v>
      </c>
      <c r="G2997" t="s">
        <v>8224</v>
      </c>
      <c r="H2997" t="s">
        <v>8246</v>
      </c>
      <c r="I2997">
        <v>1488171540</v>
      </c>
      <c r="J2997">
        <v>1486661793</v>
      </c>
      <c r="K2997" s="11">
        <f t="shared" si="334"/>
        <v>42792.999305555553</v>
      </c>
      <c r="L2997" s="11">
        <f t="shared" si="335"/>
        <v>42775.525381944441</v>
      </c>
      <c r="M2997" t="b">
        <v>0</v>
      </c>
      <c r="N2997">
        <v>115</v>
      </c>
      <c r="O2997" t="b">
        <v>1</v>
      </c>
      <c r="P2997" s="8" t="s">
        <v>8301</v>
      </c>
      <c r="Q2997" s="13" t="str">
        <f t="shared" si="333"/>
        <v>theater</v>
      </c>
      <c r="R2997" s="13" t="str">
        <f t="shared" si="339"/>
        <v>spaces</v>
      </c>
      <c r="S2997" s="6">
        <f t="shared" si="336"/>
        <v>0.96404126096596932</v>
      </c>
      <c r="T2997" s="10">
        <f t="shared" si="337"/>
        <v>90.2</v>
      </c>
    </row>
    <row r="2998" spans="1:20" ht="43.2" x14ac:dyDescent="0.3">
      <c r="A2998">
        <v>2998</v>
      </c>
      <c r="B2998" s="3" t="s">
        <v>2998</v>
      </c>
      <c r="C2998" s="3" t="s">
        <v>7108</v>
      </c>
      <c r="D2998">
        <v>50000</v>
      </c>
      <c r="E2998">
        <v>51514.5</v>
      </c>
      <c r="F2998" t="s">
        <v>8219</v>
      </c>
      <c r="G2998" t="s">
        <v>8224</v>
      </c>
      <c r="H2998" t="s">
        <v>8246</v>
      </c>
      <c r="I2998">
        <v>1402892700</v>
      </c>
      <c r="J2998">
        <v>1400474329</v>
      </c>
      <c r="K2998" s="11">
        <f t="shared" si="334"/>
        <v>41805.975694444445</v>
      </c>
      <c r="L2998" s="11">
        <f t="shared" si="335"/>
        <v>41777.985289351847</v>
      </c>
      <c r="M2998" t="b">
        <v>0</v>
      </c>
      <c r="N2998">
        <v>433</v>
      </c>
      <c r="O2998" t="b">
        <v>1</v>
      </c>
      <c r="P2998" s="8" t="s">
        <v>8301</v>
      </c>
      <c r="Q2998" s="13" t="str">
        <f t="shared" si="333"/>
        <v>theater</v>
      </c>
      <c r="R2998" s="13" t="str">
        <f t="shared" si="339"/>
        <v>spaces</v>
      </c>
      <c r="S2998" s="6">
        <f t="shared" si="336"/>
        <v>0.97060051053586849</v>
      </c>
      <c r="T2998" s="10">
        <f t="shared" si="337"/>
        <v>118.97113163972287</v>
      </c>
    </row>
    <row r="2999" spans="1:20" ht="43.2" x14ac:dyDescent="0.3">
      <c r="A2999">
        <v>2999</v>
      </c>
      <c r="B2999" s="3" t="s">
        <v>2999</v>
      </c>
      <c r="C2999" s="3" t="s">
        <v>7109</v>
      </c>
      <c r="D2999">
        <v>1350</v>
      </c>
      <c r="E2999">
        <v>1605</v>
      </c>
      <c r="F2999" t="s">
        <v>8219</v>
      </c>
      <c r="G2999" t="s">
        <v>8224</v>
      </c>
      <c r="H2999" t="s">
        <v>8246</v>
      </c>
      <c r="I2999">
        <v>1488333600</v>
      </c>
      <c r="J2999">
        <v>1487094360</v>
      </c>
      <c r="K2999" s="11">
        <f t="shared" si="334"/>
        <v>42794.874999999993</v>
      </c>
      <c r="L2999" s="11">
        <f t="shared" si="335"/>
        <v>42780.531944444439</v>
      </c>
      <c r="M2999" t="b">
        <v>0</v>
      </c>
      <c r="N2999">
        <v>20</v>
      </c>
      <c r="O2999" t="b">
        <v>1</v>
      </c>
      <c r="P2999" s="8" t="s">
        <v>8301</v>
      </c>
      <c r="Q2999" s="13" t="str">
        <f t="shared" si="333"/>
        <v>theater</v>
      </c>
      <c r="R2999" s="13" t="str">
        <f t="shared" si="339"/>
        <v>spaces</v>
      </c>
      <c r="S2999" s="6">
        <f t="shared" si="336"/>
        <v>0.84112149532710279</v>
      </c>
      <c r="T2999" s="10">
        <f t="shared" si="337"/>
        <v>80.25</v>
      </c>
    </row>
    <row r="3000" spans="1:20" ht="43.2" x14ac:dyDescent="0.3">
      <c r="A3000">
        <v>3000</v>
      </c>
      <c r="B3000" s="3" t="s">
        <v>3000</v>
      </c>
      <c r="C3000" s="3" t="s">
        <v>7110</v>
      </c>
      <c r="D3000">
        <v>500</v>
      </c>
      <c r="E3000">
        <v>500</v>
      </c>
      <c r="F3000" t="s">
        <v>8219</v>
      </c>
      <c r="G3000" t="s">
        <v>8224</v>
      </c>
      <c r="H3000" t="s">
        <v>8246</v>
      </c>
      <c r="I3000">
        <v>1485885600</v>
      </c>
      <c r="J3000">
        <v>1484682670</v>
      </c>
      <c r="K3000" s="11">
        <f t="shared" si="334"/>
        <v>42766.541666666664</v>
      </c>
      <c r="L3000" s="11">
        <f t="shared" si="335"/>
        <v>42752.61886574074</v>
      </c>
      <c r="M3000" t="b">
        <v>0</v>
      </c>
      <c r="N3000">
        <v>8</v>
      </c>
      <c r="O3000" t="b">
        <v>1</v>
      </c>
      <c r="P3000" s="8" t="s">
        <v>8301</v>
      </c>
      <c r="Q3000" s="13" t="str">
        <f t="shared" si="333"/>
        <v>theater</v>
      </c>
      <c r="R3000" s="13" t="str">
        <f t="shared" si="339"/>
        <v>spaces</v>
      </c>
      <c r="S3000" s="6">
        <f t="shared" si="336"/>
        <v>1</v>
      </c>
      <c r="T3000" s="10">
        <f t="shared" si="337"/>
        <v>62.5</v>
      </c>
    </row>
    <row r="3001" spans="1:20" ht="43.2" x14ac:dyDescent="0.3">
      <c r="A3001">
        <v>3001</v>
      </c>
      <c r="B3001" s="3" t="s">
        <v>3001</v>
      </c>
      <c r="C3001" s="3" t="s">
        <v>7111</v>
      </c>
      <c r="D3001">
        <v>7214</v>
      </c>
      <c r="E3001">
        <v>22991.01</v>
      </c>
      <c r="F3001" t="s">
        <v>8219</v>
      </c>
      <c r="G3001" t="s">
        <v>8224</v>
      </c>
      <c r="H3001" t="s">
        <v>8246</v>
      </c>
      <c r="I3001">
        <v>1468445382</v>
      </c>
      <c r="J3001">
        <v>1465853382</v>
      </c>
      <c r="K3001" s="11">
        <f t="shared" si="334"/>
        <v>42564.687291666669</v>
      </c>
      <c r="L3001" s="11">
        <f t="shared" si="335"/>
        <v>42534.687291666669</v>
      </c>
      <c r="M3001" t="b">
        <v>0</v>
      </c>
      <c r="N3001">
        <v>175</v>
      </c>
      <c r="O3001" t="b">
        <v>1</v>
      </c>
      <c r="P3001" s="8" t="s">
        <v>8301</v>
      </c>
      <c r="Q3001" s="13" t="str">
        <f t="shared" si="333"/>
        <v>theater</v>
      </c>
      <c r="R3001" s="13" t="str">
        <f t="shared" si="339"/>
        <v>spaces</v>
      </c>
      <c r="S3001" s="6">
        <f t="shared" si="336"/>
        <v>0.31377481894009879</v>
      </c>
      <c r="T3001" s="10">
        <f t="shared" si="337"/>
        <v>131.37719999999999</v>
      </c>
    </row>
    <row r="3002" spans="1:20" ht="28.8" x14ac:dyDescent="0.3">
      <c r="A3002">
        <v>3002</v>
      </c>
      <c r="B3002" s="3" t="s">
        <v>3002</v>
      </c>
      <c r="C3002" s="3" t="s">
        <v>7112</v>
      </c>
      <c r="D3002">
        <v>7000</v>
      </c>
      <c r="E3002">
        <v>7595.43</v>
      </c>
      <c r="F3002" t="s">
        <v>8219</v>
      </c>
      <c r="G3002" t="s">
        <v>8224</v>
      </c>
      <c r="H3002" t="s">
        <v>8246</v>
      </c>
      <c r="I3002">
        <v>1356552252</v>
      </c>
      <c r="J3002">
        <v>1353960252</v>
      </c>
      <c r="K3002" s="11">
        <f t="shared" si="334"/>
        <v>41269.627916666665</v>
      </c>
      <c r="L3002" s="11">
        <f t="shared" si="335"/>
        <v>41239.627916666665</v>
      </c>
      <c r="M3002" t="b">
        <v>0</v>
      </c>
      <c r="N3002">
        <v>104</v>
      </c>
      <c r="O3002" t="b">
        <v>1</v>
      </c>
      <c r="P3002" s="8" t="s">
        <v>8301</v>
      </c>
      <c r="Q3002" s="13" t="str">
        <f t="shared" si="333"/>
        <v>theater</v>
      </c>
      <c r="R3002" s="13" t="str">
        <f t="shared" si="339"/>
        <v>spaces</v>
      </c>
      <c r="S3002" s="6">
        <f t="shared" si="336"/>
        <v>0.92160680830446728</v>
      </c>
      <c r="T3002" s="10">
        <f t="shared" si="337"/>
        <v>73.032980769230775</v>
      </c>
    </row>
    <row r="3003" spans="1:20" ht="43.2" x14ac:dyDescent="0.3">
      <c r="A3003">
        <v>3003</v>
      </c>
      <c r="B3003" s="3" t="s">
        <v>3003</v>
      </c>
      <c r="C3003" s="3" t="s">
        <v>7113</v>
      </c>
      <c r="D3003">
        <v>3000</v>
      </c>
      <c r="E3003">
        <v>3035</v>
      </c>
      <c r="F3003" t="s">
        <v>8219</v>
      </c>
      <c r="G3003" t="s">
        <v>8224</v>
      </c>
      <c r="H3003" t="s">
        <v>8246</v>
      </c>
      <c r="I3003">
        <v>1456811940</v>
      </c>
      <c r="J3003">
        <v>1454098976</v>
      </c>
      <c r="K3003" s="11">
        <f t="shared" si="334"/>
        <v>42430.040972222218</v>
      </c>
      <c r="L3003" s="11">
        <f t="shared" si="335"/>
        <v>42398.640925925924</v>
      </c>
      <c r="M3003" t="b">
        <v>0</v>
      </c>
      <c r="N3003">
        <v>17</v>
      </c>
      <c r="O3003" t="b">
        <v>1</v>
      </c>
      <c r="P3003" s="8" t="s">
        <v>8301</v>
      </c>
      <c r="Q3003" s="13" t="str">
        <f t="shared" si="333"/>
        <v>theater</v>
      </c>
      <c r="R3003" s="13" t="str">
        <f t="shared" si="339"/>
        <v>spaces</v>
      </c>
      <c r="S3003" s="6">
        <f t="shared" si="336"/>
        <v>0.98846787479406917</v>
      </c>
      <c r="T3003" s="10">
        <f t="shared" si="337"/>
        <v>178.52941176470588</v>
      </c>
    </row>
    <row r="3004" spans="1:20" ht="57.6" x14ac:dyDescent="0.3">
      <c r="A3004">
        <v>3004</v>
      </c>
      <c r="B3004" s="3" t="s">
        <v>3004</v>
      </c>
      <c r="C3004" s="3" t="s">
        <v>7114</v>
      </c>
      <c r="D3004">
        <v>40000</v>
      </c>
      <c r="E3004">
        <v>45126</v>
      </c>
      <c r="F3004" t="s">
        <v>8219</v>
      </c>
      <c r="G3004" t="s">
        <v>8224</v>
      </c>
      <c r="H3004" t="s">
        <v>8246</v>
      </c>
      <c r="I3004">
        <v>1416089324</v>
      </c>
      <c r="J3004">
        <v>1413493724</v>
      </c>
      <c r="K3004" s="11">
        <f t="shared" si="334"/>
        <v>41958.714398148142</v>
      </c>
      <c r="L3004" s="11">
        <f t="shared" si="335"/>
        <v>41928.672731481478</v>
      </c>
      <c r="M3004" t="b">
        <v>0</v>
      </c>
      <c r="N3004">
        <v>277</v>
      </c>
      <c r="O3004" t="b">
        <v>1</v>
      </c>
      <c r="P3004" s="8" t="s">
        <v>8301</v>
      </c>
      <c r="Q3004" s="13" t="str">
        <f t="shared" si="333"/>
        <v>theater</v>
      </c>
      <c r="R3004" s="13" t="str">
        <f t="shared" si="339"/>
        <v>spaces</v>
      </c>
      <c r="S3004" s="6">
        <f t="shared" si="336"/>
        <v>0.88640694943048348</v>
      </c>
      <c r="T3004" s="10">
        <f t="shared" si="337"/>
        <v>162.90974729241879</v>
      </c>
    </row>
    <row r="3005" spans="1:20" ht="43.2" x14ac:dyDescent="0.3">
      <c r="A3005">
        <v>3005</v>
      </c>
      <c r="B3005" s="3" t="s">
        <v>3005</v>
      </c>
      <c r="C3005" s="3" t="s">
        <v>7115</v>
      </c>
      <c r="D3005">
        <v>10600</v>
      </c>
      <c r="E3005">
        <v>12772.6</v>
      </c>
      <c r="F3005" t="s">
        <v>8219</v>
      </c>
      <c r="G3005" t="s">
        <v>8224</v>
      </c>
      <c r="H3005" t="s">
        <v>8246</v>
      </c>
      <c r="I3005">
        <v>1412611905</v>
      </c>
      <c r="J3005">
        <v>1410019905</v>
      </c>
      <c r="K3005" s="11">
        <f t="shared" si="334"/>
        <v>41918.466493055552</v>
      </c>
      <c r="L3005" s="11">
        <f t="shared" si="335"/>
        <v>41888.466493055552</v>
      </c>
      <c r="M3005" t="b">
        <v>0</v>
      </c>
      <c r="N3005">
        <v>118</v>
      </c>
      <c r="O3005" t="b">
        <v>1</v>
      </c>
      <c r="P3005" s="8" t="s">
        <v>8301</v>
      </c>
      <c r="Q3005" s="13" t="str">
        <f t="shared" si="333"/>
        <v>theater</v>
      </c>
      <c r="R3005" s="13" t="str">
        <f t="shared" si="339"/>
        <v>spaces</v>
      </c>
      <c r="S3005" s="6">
        <f t="shared" si="336"/>
        <v>0.82990150791538131</v>
      </c>
      <c r="T3005" s="10">
        <f t="shared" si="337"/>
        <v>108.24237288135593</v>
      </c>
    </row>
    <row r="3006" spans="1:20" ht="28.8" x14ac:dyDescent="0.3">
      <c r="A3006">
        <v>3006</v>
      </c>
      <c r="B3006" s="3" t="s">
        <v>3006</v>
      </c>
      <c r="C3006" s="3" t="s">
        <v>7116</v>
      </c>
      <c r="D3006">
        <v>8000</v>
      </c>
      <c r="E3006">
        <v>8620</v>
      </c>
      <c r="F3006" t="s">
        <v>8219</v>
      </c>
      <c r="G3006" t="s">
        <v>8229</v>
      </c>
      <c r="H3006" t="s">
        <v>8251</v>
      </c>
      <c r="I3006">
        <v>1418580591</v>
      </c>
      <c r="J3006">
        <v>1415988591</v>
      </c>
      <c r="K3006" s="11">
        <f t="shared" si="334"/>
        <v>41987.54850694444</v>
      </c>
      <c r="L3006" s="11">
        <f t="shared" si="335"/>
        <v>41957.54850694444</v>
      </c>
      <c r="M3006" t="b">
        <v>0</v>
      </c>
      <c r="N3006">
        <v>97</v>
      </c>
      <c r="O3006" t="b">
        <v>1</v>
      </c>
      <c r="P3006" s="8" t="s">
        <v>8301</v>
      </c>
      <c r="Q3006" s="13" t="str">
        <f t="shared" si="333"/>
        <v>theater</v>
      </c>
      <c r="R3006" s="13" t="str">
        <f t="shared" si="339"/>
        <v>spaces</v>
      </c>
      <c r="S3006" s="6">
        <f t="shared" si="336"/>
        <v>0.92807424593967514</v>
      </c>
      <c r="T3006" s="10">
        <f t="shared" si="337"/>
        <v>88.865979381443296</v>
      </c>
    </row>
    <row r="3007" spans="1:20" ht="28.8" x14ac:dyDescent="0.3">
      <c r="A3007">
        <v>3007</v>
      </c>
      <c r="B3007" s="3" t="s">
        <v>3007</v>
      </c>
      <c r="C3007" s="3" t="s">
        <v>7117</v>
      </c>
      <c r="D3007">
        <v>600</v>
      </c>
      <c r="E3007">
        <v>1080</v>
      </c>
      <c r="F3007" t="s">
        <v>8219</v>
      </c>
      <c r="G3007" t="s">
        <v>8224</v>
      </c>
      <c r="H3007" t="s">
        <v>8246</v>
      </c>
      <c r="I3007">
        <v>1429938683</v>
      </c>
      <c r="J3007">
        <v>1428124283</v>
      </c>
      <c r="K3007" s="11">
        <f t="shared" si="334"/>
        <v>42119.007905092592</v>
      </c>
      <c r="L3007" s="11">
        <f t="shared" si="335"/>
        <v>42098.007905092592</v>
      </c>
      <c r="M3007" t="b">
        <v>0</v>
      </c>
      <c r="N3007">
        <v>20</v>
      </c>
      <c r="O3007" t="b">
        <v>1</v>
      </c>
      <c r="P3007" s="8" t="s">
        <v>8301</v>
      </c>
      <c r="Q3007" s="13" t="str">
        <f t="shared" si="333"/>
        <v>theater</v>
      </c>
      <c r="R3007" s="13" t="str">
        <f t="shared" si="339"/>
        <v>spaces</v>
      </c>
      <c r="S3007" s="6">
        <f t="shared" si="336"/>
        <v>0.55555555555555558</v>
      </c>
      <c r="T3007" s="10">
        <f t="shared" si="337"/>
        <v>54</v>
      </c>
    </row>
    <row r="3008" spans="1:20" ht="43.2" x14ac:dyDescent="0.3">
      <c r="A3008">
        <v>3008</v>
      </c>
      <c r="B3008" s="3" t="s">
        <v>3008</v>
      </c>
      <c r="C3008" s="3" t="s">
        <v>7118</v>
      </c>
      <c r="D3008">
        <v>3000</v>
      </c>
      <c r="E3008">
        <v>3035</v>
      </c>
      <c r="F3008" t="s">
        <v>8219</v>
      </c>
      <c r="G3008" t="s">
        <v>8224</v>
      </c>
      <c r="H3008" t="s">
        <v>8246</v>
      </c>
      <c r="I3008">
        <v>1453352719</v>
      </c>
      <c r="J3008">
        <v>1450760719</v>
      </c>
      <c r="K3008" s="11">
        <f t="shared" si="334"/>
        <v>42390.003692129627</v>
      </c>
      <c r="L3008" s="11">
        <f t="shared" si="335"/>
        <v>42360.003692129627</v>
      </c>
      <c r="M3008" t="b">
        <v>0</v>
      </c>
      <c r="N3008">
        <v>26</v>
      </c>
      <c r="O3008" t="b">
        <v>1</v>
      </c>
      <c r="P3008" s="8" t="s">
        <v>8301</v>
      </c>
      <c r="Q3008" s="13" t="str">
        <f t="shared" si="333"/>
        <v>theater</v>
      </c>
      <c r="R3008" s="13" t="str">
        <f t="shared" si="339"/>
        <v>spaces</v>
      </c>
      <c r="S3008" s="6">
        <f t="shared" si="336"/>
        <v>0.98846787479406917</v>
      </c>
      <c r="T3008" s="10">
        <f t="shared" si="337"/>
        <v>116.73076923076923</v>
      </c>
    </row>
    <row r="3009" spans="1:20" ht="43.2" x14ac:dyDescent="0.3">
      <c r="A3009">
        <v>3009</v>
      </c>
      <c r="B3009" s="3" t="s">
        <v>3009</v>
      </c>
      <c r="C3009" s="3" t="s">
        <v>7119</v>
      </c>
      <c r="D3009">
        <v>25000</v>
      </c>
      <c r="E3009">
        <v>29939</v>
      </c>
      <c r="F3009" t="s">
        <v>8219</v>
      </c>
      <c r="G3009" t="s">
        <v>8224</v>
      </c>
      <c r="H3009" t="s">
        <v>8246</v>
      </c>
      <c r="I3009">
        <v>1417012840</v>
      </c>
      <c r="J3009">
        <v>1414417240</v>
      </c>
      <c r="K3009" s="11">
        <f t="shared" si="334"/>
        <v>41969.403240740743</v>
      </c>
      <c r="L3009" s="11">
        <f t="shared" si="335"/>
        <v>41939.361574074072</v>
      </c>
      <c r="M3009" t="b">
        <v>0</v>
      </c>
      <c r="N3009">
        <v>128</v>
      </c>
      <c r="O3009" t="b">
        <v>1</v>
      </c>
      <c r="P3009" s="8" t="s">
        <v>8301</v>
      </c>
      <c r="Q3009" s="13" t="str">
        <f t="shared" si="333"/>
        <v>theater</v>
      </c>
      <c r="R3009" s="13" t="str">
        <f t="shared" si="339"/>
        <v>spaces</v>
      </c>
      <c r="S3009" s="6">
        <f t="shared" si="336"/>
        <v>0.83503123016800829</v>
      </c>
      <c r="T3009" s="10">
        <f t="shared" si="337"/>
        <v>233.8984375</v>
      </c>
    </row>
    <row r="3010" spans="1:20" ht="43.2" x14ac:dyDescent="0.3">
      <c r="A3010">
        <v>3010</v>
      </c>
      <c r="B3010" s="3" t="s">
        <v>3010</v>
      </c>
      <c r="C3010" s="3" t="s">
        <v>7120</v>
      </c>
      <c r="D3010">
        <v>1500</v>
      </c>
      <c r="E3010">
        <v>2370</v>
      </c>
      <c r="F3010" t="s">
        <v>8219</v>
      </c>
      <c r="G3010" t="s">
        <v>8224</v>
      </c>
      <c r="H3010" t="s">
        <v>8246</v>
      </c>
      <c r="I3010">
        <v>1424548719</v>
      </c>
      <c r="J3010">
        <v>1419364719</v>
      </c>
      <c r="K3010" s="11">
        <f t="shared" si="334"/>
        <v>42056.624062499999</v>
      </c>
      <c r="L3010" s="11">
        <f t="shared" si="335"/>
        <v>41996.624062499999</v>
      </c>
      <c r="M3010" t="b">
        <v>0</v>
      </c>
      <c r="N3010">
        <v>15</v>
      </c>
      <c r="O3010" t="b">
        <v>1</v>
      </c>
      <c r="P3010" s="8" t="s">
        <v>8301</v>
      </c>
      <c r="Q3010" s="13" t="str">
        <f t="shared" si="333"/>
        <v>theater</v>
      </c>
      <c r="R3010" s="13" t="str">
        <f t="shared" si="339"/>
        <v>spaces</v>
      </c>
      <c r="S3010" s="6">
        <f t="shared" si="336"/>
        <v>0.63291139240506333</v>
      </c>
      <c r="T3010" s="10">
        <f t="shared" si="337"/>
        <v>158</v>
      </c>
    </row>
    <row r="3011" spans="1:20" ht="43.2" x14ac:dyDescent="0.3">
      <c r="A3011">
        <v>3011</v>
      </c>
      <c r="B3011" s="3" t="s">
        <v>3011</v>
      </c>
      <c r="C3011" s="3" t="s">
        <v>7121</v>
      </c>
      <c r="D3011">
        <v>300</v>
      </c>
      <c r="E3011">
        <v>371</v>
      </c>
      <c r="F3011" t="s">
        <v>8219</v>
      </c>
      <c r="G3011" t="s">
        <v>8227</v>
      </c>
      <c r="H3011" t="s">
        <v>8249</v>
      </c>
      <c r="I3011">
        <v>1450911540</v>
      </c>
      <c r="J3011">
        <v>1448536516</v>
      </c>
      <c r="K3011" s="11">
        <f t="shared" si="334"/>
        <v>42361.749305555553</v>
      </c>
      <c r="L3011" s="11">
        <f t="shared" si="335"/>
        <v>42334.260601851849</v>
      </c>
      <c r="M3011" t="b">
        <v>0</v>
      </c>
      <c r="N3011">
        <v>25</v>
      </c>
      <c r="O3011" t="b">
        <v>1</v>
      </c>
      <c r="P3011" s="8" t="s">
        <v>8301</v>
      </c>
      <c r="Q3011" s="13" t="str">
        <f t="shared" ref="Q3011:Q3074" si="340">LEFT(P3011, SEARCH("/", P3011)-1)</f>
        <v>theater</v>
      </c>
      <c r="R3011" s="13" t="str">
        <f t="shared" si="339"/>
        <v>spaces</v>
      </c>
      <c r="S3011" s="6">
        <f t="shared" si="336"/>
        <v>0.80862533692722371</v>
      </c>
      <c r="T3011" s="10">
        <f t="shared" si="337"/>
        <v>14.84</v>
      </c>
    </row>
    <row r="3012" spans="1:20" ht="43.2" x14ac:dyDescent="0.3">
      <c r="A3012">
        <v>3012</v>
      </c>
      <c r="B3012" s="3" t="s">
        <v>3012</v>
      </c>
      <c r="C3012" s="3" t="s">
        <v>7122</v>
      </c>
      <c r="D3012">
        <v>4000</v>
      </c>
      <c r="E3012">
        <v>4685</v>
      </c>
      <c r="F3012" t="s">
        <v>8219</v>
      </c>
      <c r="G3012" t="s">
        <v>8224</v>
      </c>
      <c r="H3012" t="s">
        <v>8246</v>
      </c>
      <c r="I3012">
        <v>1423587130</v>
      </c>
      <c r="J3012">
        <v>1421772730</v>
      </c>
      <c r="K3012" s="11">
        <f t="shared" si="334"/>
        <v>42045.494560185187</v>
      </c>
      <c r="L3012" s="11">
        <f t="shared" si="335"/>
        <v>42024.494560185187</v>
      </c>
      <c r="M3012" t="b">
        <v>0</v>
      </c>
      <c r="N3012">
        <v>55</v>
      </c>
      <c r="O3012" t="b">
        <v>1</v>
      </c>
      <c r="P3012" s="8" t="s">
        <v>8301</v>
      </c>
      <c r="Q3012" s="13" t="str">
        <f t="shared" si="340"/>
        <v>theater</v>
      </c>
      <c r="R3012" s="13" t="str">
        <f t="shared" si="339"/>
        <v>spaces</v>
      </c>
      <c r="S3012" s="6">
        <f t="shared" si="336"/>
        <v>0.85378868729989332</v>
      </c>
      <c r="T3012" s="10">
        <f t="shared" si="337"/>
        <v>85.181818181818187</v>
      </c>
    </row>
    <row r="3013" spans="1:20" ht="43.2" x14ac:dyDescent="0.3">
      <c r="A3013">
        <v>3013</v>
      </c>
      <c r="B3013" s="3" t="s">
        <v>3013</v>
      </c>
      <c r="C3013" s="3" t="s">
        <v>7123</v>
      </c>
      <c r="D3013">
        <v>10000</v>
      </c>
      <c r="E3013">
        <v>15696</v>
      </c>
      <c r="F3013" t="s">
        <v>8219</v>
      </c>
      <c r="G3013" t="s">
        <v>8224</v>
      </c>
      <c r="H3013" t="s">
        <v>8246</v>
      </c>
      <c r="I3013">
        <v>1434917049</v>
      </c>
      <c r="J3013">
        <v>1432325049</v>
      </c>
      <c r="K3013" s="11">
        <f t="shared" si="334"/>
        <v>42176.627881944441</v>
      </c>
      <c r="L3013" s="11">
        <f t="shared" si="335"/>
        <v>42146.627881944441</v>
      </c>
      <c r="M3013" t="b">
        <v>0</v>
      </c>
      <c r="N3013">
        <v>107</v>
      </c>
      <c r="O3013" t="b">
        <v>1</v>
      </c>
      <c r="P3013" s="8" t="s">
        <v>8301</v>
      </c>
      <c r="Q3013" s="13" t="str">
        <f t="shared" si="340"/>
        <v>theater</v>
      </c>
      <c r="R3013" s="13" t="str">
        <f t="shared" ref="R3013:R3044" si="341">RIGHT(P3013,6)</f>
        <v>spaces</v>
      </c>
      <c r="S3013" s="6">
        <f t="shared" si="336"/>
        <v>0.63710499490316008</v>
      </c>
      <c r="T3013" s="10">
        <f t="shared" si="337"/>
        <v>146.69158878504672</v>
      </c>
    </row>
    <row r="3014" spans="1:20" ht="43.2" x14ac:dyDescent="0.3">
      <c r="A3014">
        <v>3014</v>
      </c>
      <c r="B3014" s="3" t="s">
        <v>3014</v>
      </c>
      <c r="C3014" s="3" t="s">
        <v>7124</v>
      </c>
      <c r="D3014">
        <v>25000</v>
      </c>
      <c r="E3014">
        <v>28276</v>
      </c>
      <c r="F3014" t="s">
        <v>8219</v>
      </c>
      <c r="G3014" t="s">
        <v>8224</v>
      </c>
      <c r="H3014" t="s">
        <v>8246</v>
      </c>
      <c r="I3014">
        <v>1415163600</v>
      </c>
      <c r="J3014">
        <v>1412737080</v>
      </c>
      <c r="K3014" s="11">
        <f t="shared" si="334"/>
        <v>41948</v>
      </c>
      <c r="L3014" s="11">
        <f t="shared" si="335"/>
        <v>41919.915277777771</v>
      </c>
      <c r="M3014" t="b">
        <v>0</v>
      </c>
      <c r="N3014">
        <v>557</v>
      </c>
      <c r="O3014" t="b">
        <v>1</v>
      </c>
      <c r="P3014" s="8" t="s">
        <v>8301</v>
      </c>
      <c r="Q3014" s="13" t="str">
        <f t="shared" si="340"/>
        <v>theater</v>
      </c>
      <c r="R3014" s="13" t="str">
        <f t="shared" si="341"/>
        <v>spaces</v>
      </c>
      <c r="S3014" s="6">
        <f t="shared" si="336"/>
        <v>0.88414202857547042</v>
      </c>
      <c r="T3014" s="10">
        <f t="shared" si="337"/>
        <v>50.764811490125673</v>
      </c>
    </row>
    <row r="3015" spans="1:20" ht="43.2" x14ac:dyDescent="0.3">
      <c r="A3015">
        <v>3015</v>
      </c>
      <c r="B3015" s="3" t="s">
        <v>3015</v>
      </c>
      <c r="C3015" s="3" t="s">
        <v>7125</v>
      </c>
      <c r="D3015">
        <v>3400</v>
      </c>
      <c r="E3015">
        <v>3508</v>
      </c>
      <c r="F3015" t="s">
        <v>8219</v>
      </c>
      <c r="G3015" t="s">
        <v>8224</v>
      </c>
      <c r="H3015" t="s">
        <v>8246</v>
      </c>
      <c r="I3015">
        <v>1402459200</v>
      </c>
      <c r="J3015">
        <v>1401125238</v>
      </c>
      <c r="K3015" s="11">
        <f t="shared" si="334"/>
        <v>41800.958333333328</v>
      </c>
      <c r="L3015" s="11">
        <f t="shared" si="335"/>
        <v>41785.518958333334</v>
      </c>
      <c r="M3015" t="b">
        <v>0</v>
      </c>
      <c r="N3015">
        <v>40</v>
      </c>
      <c r="O3015" t="b">
        <v>1</v>
      </c>
      <c r="P3015" s="8" t="s">
        <v>8301</v>
      </c>
      <c r="Q3015" s="13" t="str">
        <f t="shared" si="340"/>
        <v>theater</v>
      </c>
      <c r="R3015" s="13" t="str">
        <f t="shared" si="341"/>
        <v>spaces</v>
      </c>
      <c r="S3015" s="6">
        <f t="shared" si="336"/>
        <v>0.96921322690992018</v>
      </c>
      <c r="T3015" s="10">
        <f t="shared" si="337"/>
        <v>87.7</v>
      </c>
    </row>
    <row r="3016" spans="1:20" ht="57.6" x14ac:dyDescent="0.3">
      <c r="A3016">
        <v>3016</v>
      </c>
      <c r="B3016" s="3" t="s">
        <v>3016</v>
      </c>
      <c r="C3016" s="3" t="s">
        <v>7126</v>
      </c>
      <c r="D3016">
        <v>8500</v>
      </c>
      <c r="E3016">
        <v>8722</v>
      </c>
      <c r="F3016" t="s">
        <v>8219</v>
      </c>
      <c r="G3016" t="s">
        <v>8224</v>
      </c>
      <c r="H3016" t="s">
        <v>8246</v>
      </c>
      <c r="I3016">
        <v>1405688952</v>
      </c>
      <c r="J3016">
        <v>1400504952</v>
      </c>
      <c r="K3016" s="11">
        <f t="shared" si="334"/>
        <v>41838.339722222219</v>
      </c>
      <c r="L3016" s="11">
        <f t="shared" si="335"/>
        <v>41778.339722222219</v>
      </c>
      <c r="M3016" t="b">
        <v>0</v>
      </c>
      <c r="N3016">
        <v>36</v>
      </c>
      <c r="O3016" t="b">
        <v>1</v>
      </c>
      <c r="P3016" s="8" t="s">
        <v>8301</v>
      </c>
      <c r="Q3016" s="13" t="str">
        <f t="shared" si="340"/>
        <v>theater</v>
      </c>
      <c r="R3016" s="13" t="str">
        <f t="shared" si="341"/>
        <v>spaces</v>
      </c>
      <c r="S3016" s="6">
        <f t="shared" si="336"/>
        <v>0.97454712221967443</v>
      </c>
      <c r="T3016" s="10">
        <f t="shared" si="337"/>
        <v>242.27777777777777</v>
      </c>
    </row>
    <row r="3017" spans="1:20" ht="43.2" x14ac:dyDescent="0.3">
      <c r="A3017">
        <v>3017</v>
      </c>
      <c r="B3017" s="3" t="s">
        <v>3017</v>
      </c>
      <c r="C3017" s="3" t="s">
        <v>7127</v>
      </c>
      <c r="D3017">
        <v>22000</v>
      </c>
      <c r="E3017">
        <v>23285</v>
      </c>
      <c r="F3017" t="s">
        <v>8219</v>
      </c>
      <c r="G3017" t="s">
        <v>8224</v>
      </c>
      <c r="H3017" t="s">
        <v>8246</v>
      </c>
      <c r="I3017">
        <v>1408566243</v>
      </c>
      <c r="J3017">
        <v>1405974243</v>
      </c>
      <c r="K3017" s="11">
        <f t="shared" si="334"/>
        <v>41871.641701388886</v>
      </c>
      <c r="L3017" s="11">
        <f t="shared" si="335"/>
        <v>41841.641701388886</v>
      </c>
      <c r="M3017" t="b">
        <v>0</v>
      </c>
      <c r="N3017">
        <v>159</v>
      </c>
      <c r="O3017" t="b">
        <v>1</v>
      </c>
      <c r="P3017" s="8" t="s">
        <v>8301</v>
      </c>
      <c r="Q3017" s="13" t="str">
        <f t="shared" si="340"/>
        <v>theater</v>
      </c>
      <c r="R3017" s="13" t="str">
        <f t="shared" si="341"/>
        <v>spaces</v>
      </c>
      <c r="S3017" s="6">
        <f t="shared" si="336"/>
        <v>0.94481425810607689</v>
      </c>
      <c r="T3017" s="10">
        <f t="shared" si="337"/>
        <v>146.44654088050314</v>
      </c>
    </row>
    <row r="3018" spans="1:20" ht="43.2" x14ac:dyDescent="0.3">
      <c r="A3018">
        <v>3018</v>
      </c>
      <c r="B3018" s="3" t="s">
        <v>3018</v>
      </c>
      <c r="C3018" s="3" t="s">
        <v>7128</v>
      </c>
      <c r="D3018">
        <v>4200</v>
      </c>
      <c r="E3018">
        <v>4230</v>
      </c>
      <c r="F3018" t="s">
        <v>8219</v>
      </c>
      <c r="G3018" t="s">
        <v>8230</v>
      </c>
      <c r="H3018" t="s">
        <v>8249</v>
      </c>
      <c r="I3018">
        <v>1437429600</v>
      </c>
      <c r="J3018">
        <v>1433747376</v>
      </c>
      <c r="K3018" s="11">
        <f t="shared" ref="K3018:K3081" si="342">(I3018/86400)+25569+(-5/24)</f>
        <v>42205.708333333336</v>
      </c>
      <c r="L3018" s="11">
        <f t="shared" ref="L3018:L3081" si="343">(J3018/86400)+25569+(-5/24)</f>
        <v>42163.09</v>
      </c>
      <c r="M3018" t="b">
        <v>0</v>
      </c>
      <c r="N3018">
        <v>41</v>
      </c>
      <c r="O3018" t="b">
        <v>1</v>
      </c>
      <c r="P3018" s="8" t="s">
        <v>8301</v>
      </c>
      <c r="Q3018" s="13" t="str">
        <f t="shared" si="340"/>
        <v>theater</v>
      </c>
      <c r="R3018" s="13" t="str">
        <f t="shared" si="341"/>
        <v>spaces</v>
      </c>
      <c r="S3018" s="6">
        <f t="shared" ref="S3018:S3081" si="344">IFERROR(D3018/E3018,"N/A")</f>
        <v>0.99290780141843971</v>
      </c>
      <c r="T3018" s="10">
        <f t="shared" ref="T3018:T3081" si="345">IFERROR(E3018/N3018,"N/A")</f>
        <v>103.17073170731707</v>
      </c>
    </row>
    <row r="3019" spans="1:20" ht="43.2" x14ac:dyDescent="0.3">
      <c r="A3019">
        <v>3019</v>
      </c>
      <c r="B3019" s="3" t="s">
        <v>3019</v>
      </c>
      <c r="C3019" s="3" t="s">
        <v>7129</v>
      </c>
      <c r="D3019">
        <v>15000</v>
      </c>
      <c r="E3019">
        <v>18185</v>
      </c>
      <c r="F3019" t="s">
        <v>8219</v>
      </c>
      <c r="G3019" t="s">
        <v>8224</v>
      </c>
      <c r="H3019" t="s">
        <v>8246</v>
      </c>
      <c r="I3019">
        <v>1401159600</v>
      </c>
      <c r="J3019">
        <v>1398801620</v>
      </c>
      <c r="K3019" s="11">
        <f t="shared" si="342"/>
        <v>41785.916666666664</v>
      </c>
      <c r="L3019" s="11">
        <f t="shared" si="343"/>
        <v>41758.625231481477</v>
      </c>
      <c r="M3019" t="b">
        <v>0</v>
      </c>
      <c r="N3019">
        <v>226</v>
      </c>
      <c r="O3019" t="b">
        <v>1</v>
      </c>
      <c r="P3019" s="8" t="s">
        <v>8301</v>
      </c>
      <c r="Q3019" s="13" t="str">
        <f t="shared" si="340"/>
        <v>theater</v>
      </c>
      <c r="R3019" s="13" t="str">
        <f t="shared" si="341"/>
        <v>spaces</v>
      </c>
      <c r="S3019" s="6">
        <f t="shared" si="344"/>
        <v>0.82485565026120433</v>
      </c>
      <c r="T3019" s="10">
        <f t="shared" si="345"/>
        <v>80.464601769911511</v>
      </c>
    </row>
    <row r="3020" spans="1:20" ht="43.2" x14ac:dyDescent="0.3">
      <c r="A3020">
        <v>3020</v>
      </c>
      <c r="B3020" s="3" t="s">
        <v>3020</v>
      </c>
      <c r="C3020" s="3" t="s">
        <v>7130</v>
      </c>
      <c r="D3020">
        <v>7000</v>
      </c>
      <c r="E3020">
        <v>7040</v>
      </c>
      <c r="F3020" t="s">
        <v>8219</v>
      </c>
      <c r="G3020" t="s">
        <v>8224</v>
      </c>
      <c r="H3020" t="s">
        <v>8246</v>
      </c>
      <c r="I3020">
        <v>1439583533</v>
      </c>
      <c r="J3020">
        <v>1434399533</v>
      </c>
      <c r="K3020" s="11">
        <f t="shared" si="342"/>
        <v>42230.638113425921</v>
      </c>
      <c r="L3020" s="11">
        <f t="shared" si="343"/>
        <v>42170.638113425921</v>
      </c>
      <c r="M3020" t="b">
        <v>0</v>
      </c>
      <c r="N3020">
        <v>30</v>
      </c>
      <c r="O3020" t="b">
        <v>1</v>
      </c>
      <c r="P3020" s="8" t="s">
        <v>8301</v>
      </c>
      <c r="Q3020" s="13" t="str">
        <f t="shared" si="340"/>
        <v>theater</v>
      </c>
      <c r="R3020" s="13" t="str">
        <f t="shared" si="341"/>
        <v>spaces</v>
      </c>
      <c r="S3020" s="6">
        <f t="shared" si="344"/>
        <v>0.99431818181818177</v>
      </c>
      <c r="T3020" s="10">
        <f t="shared" si="345"/>
        <v>234.66666666666666</v>
      </c>
    </row>
    <row r="3021" spans="1:20" ht="43.2" x14ac:dyDescent="0.3">
      <c r="A3021">
        <v>3021</v>
      </c>
      <c r="B3021" s="3" t="s">
        <v>3021</v>
      </c>
      <c r="C3021" s="3" t="s">
        <v>7131</v>
      </c>
      <c r="D3021">
        <v>4500</v>
      </c>
      <c r="E3021">
        <v>5221</v>
      </c>
      <c r="F3021" t="s">
        <v>8219</v>
      </c>
      <c r="G3021" t="s">
        <v>8224</v>
      </c>
      <c r="H3021" t="s">
        <v>8246</v>
      </c>
      <c r="I3021">
        <v>1479794340</v>
      </c>
      <c r="J3021">
        <v>1476715869</v>
      </c>
      <c r="K3021" s="11">
        <f t="shared" si="342"/>
        <v>42696.040972222218</v>
      </c>
      <c r="L3021" s="11">
        <f t="shared" si="343"/>
        <v>42660.410520833328</v>
      </c>
      <c r="M3021" t="b">
        <v>0</v>
      </c>
      <c r="N3021">
        <v>103</v>
      </c>
      <c r="O3021" t="b">
        <v>1</v>
      </c>
      <c r="P3021" s="8" t="s">
        <v>8301</v>
      </c>
      <c r="Q3021" s="13" t="str">
        <f t="shared" si="340"/>
        <v>theater</v>
      </c>
      <c r="R3021" s="13" t="str">
        <f t="shared" si="341"/>
        <v>spaces</v>
      </c>
      <c r="S3021" s="6">
        <f t="shared" si="344"/>
        <v>0.86190384983719592</v>
      </c>
      <c r="T3021" s="10">
        <f t="shared" si="345"/>
        <v>50.689320388349515</v>
      </c>
    </row>
    <row r="3022" spans="1:20" ht="43.2" x14ac:dyDescent="0.3">
      <c r="A3022">
        <v>3022</v>
      </c>
      <c r="B3022" s="3" t="s">
        <v>3022</v>
      </c>
      <c r="C3022" s="3" t="s">
        <v>7132</v>
      </c>
      <c r="D3022">
        <v>10000</v>
      </c>
      <c r="E3022">
        <v>10088</v>
      </c>
      <c r="F3022" t="s">
        <v>8219</v>
      </c>
      <c r="G3022" t="s">
        <v>8224</v>
      </c>
      <c r="H3022" t="s">
        <v>8246</v>
      </c>
      <c r="I3022">
        <v>1472338409</v>
      </c>
      <c r="J3022">
        <v>1468450409</v>
      </c>
      <c r="K3022" s="11">
        <f t="shared" si="342"/>
        <v>42609.745474537034</v>
      </c>
      <c r="L3022" s="11">
        <f t="shared" si="343"/>
        <v>42564.745474537034</v>
      </c>
      <c r="M3022" t="b">
        <v>0</v>
      </c>
      <c r="N3022">
        <v>62</v>
      </c>
      <c r="O3022" t="b">
        <v>1</v>
      </c>
      <c r="P3022" s="8" t="s">
        <v>8301</v>
      </c>
      <c r="Q3022" s="13" t="str">
        <f t="shared" si="340"/>
        <v>theater</v>
      </c>
      <c r="R3022" s="13" t="str">
        <f t="shared" si="341"/>
        <v>spaces</v>
      </c>
      <c r="S3022" s="6">
        <f t="shared" si="344"/>
        <v>0.99127676447264079</v>
      </c>
      <c r="T3022" s="10">
        <f t="shared" si="345"/>
        <v>162.70967741935485</v>
      </c>
    </row>
    <row r="3023" spans="1:20" ht="57.6" x14ac:dyDescent="0.3">
      <c r="A3023">
        <v>3023</v>
      </c>
      <c r="B3023" s="3" t="s">
        <v>3023</v>
      </c>
      <c r="C3023" s="3" t="s">
        <v>7133</v>
      </c>
      <c r="D3023">
        <v>700</v>
      </c>
      <c r="E3023">
        <v>721</v>
      </c>
      <c r="F3023" t="s">
        <v>8219</v>
      </c>
      <c r="G3023" t="s">
        <v>8225</v>
      </c>
      <c r="H3023" t="s">
        <v>8247</v>
      </c>
      <c r="I3023">
        <v>1434039186</v>
      </c>
      <c r="J3023">
        <v>1430151186</v>
      </c>
      <c r="K3023" s="11">
        <f t="shared" si="342"/>
        <v>42166.467430555553</v>
      </c>
      <c r="L3023" s="11">
        <f t="shared" si="343"/>
        <v>42121.467430555553</v>
      </c>
      <c r="M3023" t="b">
        <v>0</v>
      </c>
      <c r="N3023">
        <v>6</v>
      </c>
      <c r="O3023" t="b">
        <v>1</v>
      </c>
      <c r="P3023" s="8" t="s">
        <v>8301</v>
      </c>
      <c r="Q3023" s="13" t="str">
        <f t="shared" si="340"/>
        <v>theater</v>
      </c>
      <c r="R3023" s="13" t="str">
        <f t="shared" si="341"/>
        <v>spaces</v>
      </c>
      <c r="S3023" s="6">
        <f t="shared" si="344"/>
        <v>0.970873786407767</v>
      </c>
      <c r="T3023" s="10">
        <f t="shared" si="345"/>
        <v>120.16666666666667</v>
      </c>
    </row>
    <row r="3024" spans="1:20" ht="43.2" x14ac:dyDescent="0.3">
      <c r="A3024">
        <v>3024</v>
      </c>
      <c r="B3024" s="3" t="s">
        <v>3024</v>
      </c>
      <c r="C3024" s="3" t="s">
        <v>7134</v>
      </c>
      <c r="D3024">
        <v>5000</v>
      </c>
      <c r="E3024">
        <v>12321</v>
      </c>
      <c r="F3024" t="s">
        <v>8219</v>
      </c>
      <c r="G3024" t="s">
        <v>8224</v>
      </c>
      <c r="H3024" t="s">
        <v>8246</v>
      </c>
      <c r="I3024">
        <v>1349567475</v>
      </c>
      <c r="J3024">
        <v>1346975475</v>
      </c>
      <c r="K3024" s="11">
        <f t="shared" si="342"/>
        <v>41188.785590277774</v>
      </c>
      <c r="L3024" s="11">
        <f t="shared" si="343"/>
        <v>41158.785590277774</v>
      </c>
      <c r="M3024" t="b">
        <v>0</v>
      </c>
      <c r="N3024">
        <v>182</v>
      </c>
      <c r="O3024" t="b">
        <v>1</v>
      </c>
      <c r="P3024" s="8" t="s">
        <v>8301</v>
      </c>
      <c r="Q3024" s="13" t="str">
        <f t="shared" si="340"/>
        <v>theater</v>
      </c>
      <c r="R3024" s="13" t="str">
        <f t="shared" si="341"/>
        <v>spaces</v>
      </c>
      <c r="S3024" s="6">
        <f t="shared" si="344"/>
        <v>0.40581121662202746</v>
      </c>
      <c r="T3024" s="10">
        <f t="shared" si="345"/>
        <v>67.697802197802204</v>
      </c>
    </row>
    <row r="3025" spans="1:20" ht="43.2" x14ac:dyDescent="0.3">
      <c r="A3025">
        <v>3025</v>
      </c>
      <c r="B3025" s="3" t="s">
        <v>3025</v>
      </c>
      <c r="C3025" s="3" t="s">
        <v>7135</v>
      </c>
      <c r="D3025">
        <v>2500</v>
      </c>
      <c r="E3025">
        <v>7555</v>
      </c>
      <c r="F3025" t="s">
        <v>8219</v>
      </c>
      <c r="G3025" t="s">
        <v>8225</v>
      </c>
      <c r="H3025" t="s">
        <v>8247</v>
      </c>
      <c r="I3025">
        <v>1401465600</v>
      </c>
      <c r="J3025">
        <v>1399032813</v>
      </c>
      <c r="K3025" s="11">
        <f t="shared" si="342"/>
        <v>41789.458333333328</v>
      </c>
      <c r="L3025" s="11">
        <f t="shared" si="343"/>
        <v>41761.301076388889</v>
      </c>
      <c r="M3025" t="b">
        <v>0</v>
      </c>
      <c r="N3025">
        <v>145</v>
      </c>
      <c r="O3025" t="b">
        <v>1</v>
      </c>
      <c r="P3025" s="8" t="s">
        <v>8301</v>
      </c>
      <c r="Q3025" s="13" t="str">
        <f t="shared" si="340"/>
        <v>theater</v>
      </c>
      <c r="R3025" s="13" t="str">
        <f t="shared" si="341"/>
        <v>spaces</v>
      </c>
      <c r="S3025" s="6">
        <f t="shared" si="344"/>
        <v>0.33090668431502318</v>
      </c>
      <c r="T3025" s="10">
        <f t="shared" si="345"/>
        <v>52.103448275862071</v>
      </c>
    </row>
    <row r="3026" spans="1:20" ht="57.6" x14ac:dyDescent="0.3">
      <c r="A3026">
        <v>3026</v>
      </c>
      <c r="B3026" s="3" t="s">
        <v>3026</v>
      </c>
      <c r="C3026" s="3" t="s">
        <v>7136</v>
      </c>
      <c r="D3026">
        <v>900</v>
      </c>
      <c r="E3026">
        <v>1290</v>
      </c>
      <c r="F3026" t="s">
        <v>8219</v>
      </c>
      <c r="G3026" t="s">
        <v>8225</v>
      </c>
      <c r="H3026" t="s">
        <v>8247</v>
      </c>
      <c r="I3026">
        <v>1488538892</v>
      </c>
      <c r="J3026">
        <v>1487329292</v>
      </c>
      <c r="K3026" s="11">
        <f t="shared" si="342"/>
        <v>42797.251064814809</v>
      </c>
      <c r="L3026" s="11">
        <f t="shared" si="343"/>
        <v>42783.251064814809</v>
      </c>
      <c r="M3026" t="b">
        <v>0</v>
      </c>
      <c r="N3026">
        <v>25</v>
      </c>
      <c r="O3026" t="b">
        <v>1</v>
      </c>
      <c r="P3026" s="8" t="s">
        <v>8301</v>
      </c>
      <c r="Q3026" s="13" t="str">
        <f t="shared" si="340"/>
        <v>theater</v>
      </c>
      <c r="R3026" s="13" t="str">
        <f t="shared" si="341"/>
        <v>spaces</v>
      </c>
      <c r="S3026" s="6">
        <f t="shared" si="344"/>
        <v>0.69767441860465118</v>
      </c>
      <c r="T3026" s="10">
        <f t="shared" si="345"/>
        <v>51.6</v>
      </c>
    </row>
    <row r="3027" spans="1:20" ht="43.2" x14ac:dyDescent="0.3">
      <c r="A3027">
        <v>3027</v>
      </c>
      <c r="B3027" s="3" t="s">
        <v>3027</v>
      </c>
      <c r="C3027" s="3" t="s">
        <v>7137</v>
      </c>
      <c r="D3027">
        <v>40000</v>
      </c>
      <c r="E3027">
        <v>52576</v>
      </c>
      <c r="F3027" t="s">
        <v>8219</v>
      </c>
      <c r="G3027" t="s">
        <v>8224</v>
      </c>
      <c r="H3027" t="s">
        <v>8246</v>
      </c>
      <c r="I3027">
        <v>1426866851</v>
      </c>
      <c r="J3027">
        <v>1424278451</v>
      </c>
      <c r="K3027" s="11">
        <f t="shared" si="342"/>
        <v>42083.454293981478</v>
      </c>
      <c r="L3027" s="11">
        <f t="shared" si="343"/>
        <v>42053.49596064815</v>
      </c>
      <c r="M3027" t="b">
        <v>0</v>
      </c>
      <c r="N3027">
        <v>320</v>
      </c>
      <c r="O3027" t="b">
        <v>1</v>
      </c>
      <c r="P3027" s="8" t="s">
        <v>8301</v>
      </c>
      <c r="Q3027" s="13" t="str">
        <f t="shared" si="340"/>
        <v>theater</v>
      </c>
      <c r="R3027" s="13" t="str">
        <f t="shared" si="341"/>
        <v>spaces</v>
      </c>
      <c r="S3027" s="6">
        <f t="shared" si="344"/>
        <v>0.76080340839926963</v>
      </c>
      <c r="T3027" s="10">
        <f t="shared" si="345"/>
        <v>164.3</v>
      </c>
    </row>
    <row r="3028" spans="1:20" ht="28.8" x14ac:dyDescent="0.3">
      <c r="A3028">
        <v>3028</v>
      </c>
      <c r="B3028" s="3" t="s">
        <v>3028</v>
      </c>
      <c r="C3028" s="3" t="s">
        <v>7138</v>
      </c>
      <c r="D3028">
        <v>5000</v>
      </c>
      <c r="E3028">
        <v>8401</v>
      </c>
      <c r="F3028" t="s">
        <v>8219</v>
      </c>
      <c r="G3028" t="s">
        <v>8224</v>
      </c>
      <c r="H3028" t="s">
        <v>8246</v>
      </c>
      <c r="I3028">
        <v>1471242025</v>
      </c>
      <c r="J3028">
        <v>1468650025</v>
      </c>
      <c r="K3028" s="11">
        <f t="shared" si="342"/>
        <v>42597.055844907409</v>
      </c>
      <c r="L3028" s="11">
        <f t="shared" si="343"/>
        <v>42567.055844907409</v>
      </c>
      <c r="M3028" t="b">
        <v>0</v>
      </c>
      <c r="N3028">
        <v>99</v>
      </c>
      <c r="O3028" t="b">
        <v>1</v>
      </c>
      <c r="P3028" s="8" t="s">
        <v>8301</v>
      </c>
      <c r="Q3028" s="13" t="str">
        <f t="shared" si="340"/>
        <v>theater</v>
      </c>
      <c r="R3028" s="13" t="str">
        <f t="shared" si="341"/>
        <v>spaces</v>
      </c>
      <c r="S3028" s="6">
        <f t="shared" si="344"/>
        <v>0.5951672419950006</v>
      </c>
      <c r="T3028" s="10">
        <f t="shared" si="345"/>
        <v>84.858585858585855</v>
      </c>
    </row>
    <row r="3029" spans="1:20" ht="43.2" x14ac:dyDescent="0.3">
      <c r="A3029">
        <v>3029</v>
      </c>
      <c r="B3029" s="3" t="s">
        <v>3029</v>
      </c>
      <c r="C3029" s="3" t="s">
        <v>7139</v>
      </c>
      <c r="D3029">
        <v>30000</v>
      </c>
      <c r="E3029">
        <v>32903</v>
      </c>
      <c r="F3029" t="s">
        <v>8219</v>
      </c>
      <c r="G3029" t="s">
        <v>8224</v>
      </c>
      <c r="H3029" t="s">
        <v>8246</v>
      </c>
      <c r="I3029">
        <v>1416285300</v>
      </c>
      <c r="J3029">
        <v>1413824447</v>
      </c>
      <c r="K3029" s="11">
        <f t="shared" si="342"/>
        <v>41960.982638888883</v>
      </c>
      <c r="L3029" s="11">
        <f t="shared" si="343"/>
        <v>41932.500543981478</v>
      </c>
      <c r="M3029" t="b">
        <v>0</v>
      </c>
      <c r="N3029">
        <v>348</v>
      </c>
      <c r="O3029" t="b">
        <v>1</v>
      </c>
      <c r="P3029" s="8" t="s">
        <v>8301</v>
      </c>
      <c r="Q3029" s="13" t="str">
        <f t="shared" si="340"/>
        <v>theater</v>
      </c>
      <c r="R3029" s="13" t="str">
        <f t="shared" si="341"/>
        <v>spaces</v>
      </c>
      <c r="S3029" s="6">
        <f t="shared" si="344"/>
        <v>0.9117709631340607</v>
      </c>
      <c r="T3029" s="10">
        <f t="shared" si="345"/>
        <v>94.548850574712645</v>
      </c>
    </row>
    <row r="3030" spans="1:20" ht="43.2" x14ac:dyDescent="0.3">
      <c r="A3030">
        <v>3030</v>
      </c>
      <c r="B3030" s="3" t="s">
        <v>3030</v>
      </c>
      <c r="C3030" s="3" t="s">
        <v>7140</v>
      </c>
      <c r="D3030">
        <v>1750</v>
      </c>
      <c r="E3030">
        <v>1867</v>
      </c>
      <c r="F3030" t="s">
        <v>8219</v>
      </c>
      <c r="G3030" t="s">
        <v>8224</v>
      </c>
      <c r="H3030" t="s">
        <v>8246</v>
      </c>
      <c r="I3030">
        <v>1442426171</v>
      </c>
      <c r="J3030">
        <v>1439834171</v>
      </c>
      <c r="K3030" s="11">
        <f t="shared" si="342"/>
        <v>42263.5390162037</v>
      </c>
      <c r="L3030" s="11">
        <f t="shared" si="343"/>
        <v>42233.5390162037</v>
      </c>
      <c r="M3030" t="b">
        <v>0</v>
      </c>
      <c r="N3030">
        <v>41</v>
      </c>
      <c r="O3030" t="b">
        <v>1</v>
      </c>
      <c r="P3030" s="8" t="s">
        <v>8301</v>
      </c>
      <c r="Q3030" s="13" t="str">
        <f t="shared" si="340"/>
        <v>theater</v>
      </c>
      <c r="R3030" s="13" t="str">
        <f t="shared" si="341"/>
        <v>spaces</v>
      </c>
      <c r="S3030" s="6">
        <f t="shared" si="344"/>
        <v>0.93733261917514732</v>
      </c>
      <c r="T3030" s="10">
        <f t="shared" si="345"/>
        <v>45.536585365853661</v>
      </c>
    </row>
    <row r="3031" spans="1:20" ht="72" x14ac:dyDescent="0.3">
      <c r="A3031">
        <v>3031</v>
      </c>
      <c r="B3031" s="3" t="s">
        <v>3031</v>
      </c>
      <c r="C3031" s="3" t="s">
        <v>7141</v>
      </c>
      <c r="D3031">
        <v>1500</v>
      </c>
      <c r="E3031">
        <v>1500</v>
      </c>
      <c r="F3031" t="s">
        <v>8219</v>
      </c>
      <c r="G3031" t="s">
        <v>8224</v>
      </c>
      <c r="H3031" t="s">
        <v>8246</v>
      </c>
      <c r="I3031">
        <v>1476479447</v>
      </c>
      <c r="J3031">
        <v>1471295447</v>
      </c>
      <c r="K3031" s="11">
        <f t="shared" si="342"/>
        <v>42657.674155092587</v>
      </c>
      <c r="L3031" s="11">
        <f t="shared" si="343"/>
        <v>42597.674155092587</v>
      </c>
      <c r="M3031" t="b">
        <v>0</v>
      </c>
      <c r="N3031">
        <v>29</v>
      </c>
      <c r="O3031" t="b">
        <v>1</v>
      </c>
      <c r="P3031" s="8" t="s">
        <v>8301</v>
      </c>
      <c r="Q3031" s="13" t="str">
        <f t="shared" si="340"/>
        <v>theater</v>
      </c>
      <c r="R3031" s="13" t="str">
        <f t="shared" si="341"/>
        <v>spaces</v>
      </c>
      <c r="S3031" s="6">
        <f t="shared" si="344"/>
        <v>1</v>
      </c>
      <c r="T3031" s="10">
        <f t="shared" si="345"/>
        <v>51.724137931034484</v>
      </c>
    </row>
    <row r="3032" spans="1:20" ht="43.2" x14ac:dyDescent="0.3">
      <c r="A3032">
        <v>3032</v>
      </c>
      <c r="B3032" s="3" t="s">
        <v>3032</v>
      </c>
      <c r="C3032" s="3" t="s">
        <v>7142</v>
      </c>
      <c r="D3032">
        <v>1000</v>
      </c>
      <c r="E3032">
        <v>1272</v>
      </c>
      <c r="F3032" t="s">
        <v>8219</v>
      </c>
      <c r="G3032" t="s">
        <v>8224</v>
      </c>
      <c r="H3032" t="s">
        <v>8246</v>
      </c>
      <c r="I3032">
        <v>1441933459</v>
      </c>
      <c r="J3032">
        <v>1439341459</v>
      </c>
      <c r="K3032" s="11">
        <f t="shared" si="342"/>
        <v>42257.836331018516</v>
      </c>
      <c r="L3032" s="11">
        <f t="shared" si="343"/>
        <v>42227.836331018516</v>
      </c>
      <c r="M3032" t="b">
        <v>0</v>
      </c>
      <c r="N3032">
        <v>25</v>
      </c>
      <c r="O3032" t="b">
        <v>1</v>
      </c>
      <c r="P3032" s="8" t="s">
        <v>8301</v>
      </c>
      <c r="Q3032" s="13" t="str">
        <f t="shared" si="340"/>
        <v>theater</v>
      </c>
      <c r="R3032" s="13" t="str">
        <f t="shared" si="341"/>
        <v>spaces</v>
      </c>
      <c r="S3032" s="6">
        <f t="shared" si="344"/>
        <v>0.78616352201257866</v>
      </c>
      <c r="T3032" s="10">
        <f t="shared" si="345"/>
        <v>50.88</v>
      </c>
    </row>
    <row r="3033" spans="1:20" ht="43.2" x14ac:dyDescent="0.3">
      <c r="A3033">
        <v>3033</v>
      </c>
      <c r="B3033" s="3" t="s">
        <v>3033</v>
      </c>
      <c r="C3033" s="3" t="s">
        <v>7143</v>
      </c>
      <c r="D3033">
        <v>3000</v>
      </c>
      <c r="E3033">
        <v>4396</v>
      </c>
      <c r="F3033" t="s">
        <v>8219</v>
      </c>
      <c r="G3033" t="s">
        <v>8224</v>
      </c>
      <c r="H3033" t="s">
        <v>8246</v>
      </c>
      <c r="I3033">
        <v>1471487925</v>
      </c>
      <c r="J3033">
        <v>1468895925</v>
      </c>
      <c r="K3033" s="11">
        <f t="shared" si="342"/>
        <v>42599.901909722219</v>
      </c>
      <c r="L3033" s="11">
        <f t="shared" si="343"/>
        <v>42569.901909722219</v>
      </c>
      <c r="M3033" t="b">
        <v>0</v>
      </c>
      <c r="N3033">
        <v>23</v>
      </c>
      <c r="O3033" t="b">
        <v>1</v>
      </c>
      <c r="P3033" s="8" t="s">
        <v>8301</v>
      </c>
      <c r="Q3033" s="13" t="str">
        <f t="shared" si="340"/>
        <v>theater</v>
      </c>
      <c r="R3033" s="13" t="str">
        <f t="shared" si="341"/>
        <v>spaces</v>
      </c>
      <c r="S3033" s="6">
        <f t="shared" si="344"/>
        <v>0.68243858052775253</v>
      </c>
      <c r="T3033" s="10">
        <f t="shared" si="345"/>
        <v>191.13043478260869</v>
      </c>
    </row>
    <row r="3034" spans="1:20" ht="72" x14ac:dyDescent="0.3">
      <c r="A3034">
        <v>3034</v>
      </c>
      <c r="B3034" s="3" t="s">
        <v>3034</v>
      </c>
      <c r="C3034" s="3" t="s">
        <v>7144</v>
      </c>
      <c r="D3034">
        <v>100000</v>
      </c>
      <c r="E3034">
        <v>112536</v>
      </c>
      <c r="F3034" t="s">
        <v>8219</v>
      </c>
      <c r="G3034" t="s">
        <v>8224</v>
      </c>
      <c r="H3034" t="s">
        <v>8246</v>
      </c>
      <c r="I3034">
        <v>1477972740</v>
      </c>
      <c r="J3034">
        <v>1475326255</v>
      </c>
      <c r="K3034" s="11">
        <f t="shared" si="342"/>
        <v>42674.957638888889</v>
      </c>
      <c r="L3034" s="11">
        <f t="shared" si="343"/>
        <v>42644.327025462961</v>
      </c>
      <c r="M3034" t="b">
        <v>0</v>
      </c>
      <c r="N3034">
        <v>1260</v>
      </c>
      <c r="O3034" t="b">
        <v>1</v>
      </c>
      <c r="P3034" s="8" t="s">
        <v>8301</v>
      </c>
      <c r="Q3034" s="13" t="str">
        <f t="shared" si="340"/>
        <v>theater</v>
      </c>
      <c r="R3034" s="13" t="str">
        <f t="shared" si="341"/>
        <v>spaces</v>
      </c>
      <c r="S3034" s="6">
        <f t="shared" si="344"/>
        <v>0.88860453543754891</v>
      </c>
      <c r="T3034" s="10">
        <f t="shared" si="345"/>
        <v>89.314285714285717</v>
      </c>
    </row>
    <row r="3035" spans="1:20" ht="28.8" x14ac:dyDescent="0.3">
      <c r="A3035">
        <v>3035</v>
      </c>
      <c r="B3035" s="3" t="s">
        <v>3035</v>
      </c>
      <c r="C3035" s="3" t="s">
        <v>7145</v>
      </c>
      <c r="D3035">
        <v>25000</v>
      </c>
      <c r="E3035">
        <v>27196.71</v>
      </c>
      <c r="F3035" t="s">
        <v>8219</v>
      </c>
      <c r="G3035" t="s">
        <v>8224</v>
      </c>
      <c r="H3035" t="s">
        <v>8246</v>
      </c>
      <c r="I3035">
        <v>1367674009</v>
      </c>
      <c r="J3035">
        <v>1365082009</v>
      </c>
      <c r="K3035" s="11">
        <f t="shared" si="342"/>
        <v>41398.351956018516</v>
      </c>
      <c r="L3035" s="11">
        <f t="shared" si="343"/>
        <v>41368.351956018516</v>
      </c>
      <c r="M3035" t="b">
        <v>0</v>
      </c>
      <c r="N3035">
        <v>307</v>
      </c>
      <c r="O3035" t="b">
        <v>1</v>
      </c>
      <c r="P3035" s="8" t="s">
        <v>8301</v>
      </c>
      <c r="Q3035" s="13" t="str">
        <f t="shared" si="340"/>
        <v>theater</v>
      </c>
      <c r="R3035" s="13" t="str">
        <f t="shared" si="341"/>
        <v>spaces</v>
      </c>
      <c r="S3035" s="6">
        <f t="shared" si="344"/>
        <v>0.91922883319342674</v>
      </c>
      <c r="T3035" s="10">
        <f t="shared" si="345"/>
        <v>88.588631921824103</v>
      </c>
    </row>
    <row r="3036" spans="1:20" ht="43.2" x14ac:dyDescent="0.3">
      <c r="A3036">
        <v>3036</v>
      </c>
      <c r="B3036" s="3" t="s">
        <v>3036</v>
      </c>
      <c r="C3036" s="3" t="s">
        <v>7146</v>
      </c>
      <c r="D3036">
        <v>25000</v>
      </c>
      <c r="E3036">
        <v>31683</v>
      </c>
      <c r="F3036" t="s">
        <v>8219</v>
      </c>
      <c r="G3036" t="s">
        <v>8224</v>
      </c>
      <c r="H3036" t="s">
        <v>8246</v>
      </c>
      <c r="I3036">
        <v>1376654340</v>
      </c>
      <c r="J3036">
        <v>1373568644</v>
      </c>
      <c r="K3036" s="11">
        <f t="shared" si="342"/>
        <v>41502.290972222218</v>
      </c>
      <c r="L3036" s="11">
        <f t="shared" si="343"/>
        <v>41466.576898148145</v>
      </c>
      <c r="M3036" t="b">
        <v>0</v>
      </c>
      <c r="N3036">
        <v>329</v>
      </c>
      <c r="O3036" t="b">
        <v>1</v>
      </c>
      <c r="P3036" s="8" t="s">
        <v>8301</v>
      </c>
      <c r="Q3036" s="13" t="str">
        <f t="shared" si="340"/>
        <v>theater</v>
      </c>
      <c r="R3036" s="13" t="str">
        <f t="shared" si="341"/>
        <v>spaces</v>
      </c>
      <c r="S3036" s="6">
        <f t="shared" si="344"/>
        <v>0.78906669191680079</v>
      </c>
      <c r="T3036" s="10">
        <f t="shared" si="345"/>
        <v>96.300911854103347</v>
      </c>
    </row>
    <row r="3037" spans="1:20" ht="57.6" x14ac:dyDescent="0.3">
      <c r="A3037">
        <v>3037</v>
      </c>
      <c r="B3037" s="3" t="s">
        <v>3037</v>
      </c>
      <c r="C3037" s="3" t="s">
        <v>7147</v>
      </c>
      <c r="D3037">
        <v>500</v>
      </c>
      <c r="E3037">
        <v>1066</v>
      </c>
      <c r="F3037" t="s">
        <v>8219</v>
      </c>
      <c r="G3037" t="s">
        <v>8224</v>
      </c>
      <c r="H3037" t="s">
        <v>8246</v>
      </c>
      <c r="I3037">
        <v>1285995540</v>
      </c>
      <c r="J3037">
        <v>1279574773</v>
      </c>
      <c r="K3037" s="11">
        <f t="shared" si="342"/>
        <v>40452.999305555553</v>
      </c>
      <c r="L3037" s="11">
        <f t="shared" si="343"/>
        <v>40378.684872685182</v>
      </c>
      <c r="M3037" t="b">
        <v>0</v>
      </c>
      <c r="N3037">
        <v>32</v>
      </c>
      <c r="O3037" t="b">
        <v>1</v>
      </c>
      <c r="P3037" s="8" t="s">
        <v>8301</v>
      </c>
      <c r="Q3037" s="13" t="str">
        <f t="shared" si="340"/>
        <v>theater</v>
      </c>
      <c r="R3037" s="13" t="str">
        <f t="shared" si="341"/>
        <v>spaces</v>
      </c>
      <c r="S3037" s="6">
        <f t="shared" si="344"/>
        <v>0.46904315196998125</v>
      </c>
      <c r="T3037" s="10">
        <f t="shared" si="345"/>
        <v>33.3125</v>
      </c>
    </row>
    <row r="3038" spans="1:20" ht="43.2" x14ac:dyDescent="0.3">
      <c r="A3038">
        <v>3038</v>
      </c>
      <c r="B3038" s="3" t="s">
        <v>3038</v>
      </c>
      <c r="C3038" s="3" t="s">
        <v>7148</v>
      </c>
      <c r="D3038">
        <v>1000</v>
      </c>
      <c r="E3038">
        <v>1005</v>
      </c>
      <c r="F3038" t="s">
        <v>8219</v>
      </c>
      <c r="G3038" t="s">
        <v>8224</v>
      </c>
      <c r="H3038" t="s">
        <v>8246</v>
      </c>
      <c r="I3038">
        <v>1457071397</v>
      </c>
      <c r="J3038">
        <v>1451887397</v>
      </c>
      <c r="K3038" s="11">
        <f t="shared" si="342"/>
        <v>42433.043946759259</v>
      </c>
      <c r="L3038" s="11">
        <f t="shared" si="343"/>
        <v>42373.043946759259</v>
      </c>
      <c r="M3038" t="b">
        <v>0</v>
      </c>
      <c r="N3038">
        <v>27</v>
      </c>
      <c r="O3038" t="b">
        <v>1</v>
      </c>
      <c r="P3038" s="8" t="s">
        <v>8301</v>
      </c>
      <c r="Q3038" s="13" t="str">
        <f t="shared" si="340"/>
        <v>theater</v>
      </c>
      <c r="R3038" s="13" t="str">
        <f t="shared" si="341"/>
        <v>spaces</v>
      </c>
      <c r="S3038" s="6">
        <f t="shared" si="344"/>
        <v>0.99502487562189057</v>
      </c>
      <c r="T3038" s="10">
        <f t="shared" si="345"/>
        <v>37.222222222222221</v>
      </c>
    </row>
    <row r="3039" spans="1:20" ht="43.2" x14ac:dyDescent="0.3">
      <c r="A3039">
        <v>3039</v>
      </c>
      <c r="B3039" s="3" t="s">
        <v>3039</v>
      </c>
      <c r="C3039" s="3" t="s">
        <v>7149</v>
      </c>
      <c r="D3039">
        <v>20000</v>
      </c>
      <c r="E3039">
        <v>21742.78</v>
      </c>
      <c r="F3039" t="s">
        <v>8219</v>
      </c>
      <c r="G3039" t="s">
        <v>8224</v>
      </c>
      <c r="H3039" t="s">
        <v>8246</v>
      </c>
      <c r="I3039">
        <v>1388303940</v>
      </c>
      <c r="J3039">
        <v>1386011038</v>
      </c>
      <c r="K3039" s="11">
        <f t="shared" si="342"/>
        <v>41637.124305555553</v>
      </c>
      <c r="L3039" s="11">
        <f t="shared" si="343"/>
        <v>41610.586087962962</v>
      </c>
      <c r="M3039" t="b">
        <v>0</v>
      </c>
      <c r="N3039">
        <v>236</v>
      </c>
      <c r="O3039" t="b">
        <v>1</v>
      </c>
      <c r="P3039" s="8" t="s">
        <v>8301</v>
      </c>
      <c r="Q3039" s="13" t="str">
        <f t="shared" si="340"/>
        <v>theater</v>
      </c>
      <c r="R3039" s="13" t="str">
        <f t="shared" si="341"/>
        <v>spaces</v>
      </c>
      <c r="S3039" s="6">
        <f t="shared" si="344"/>
        <v>0.9198455763246467</v>
      </c>
      <c r="T3039" s="10">
        <f t="shared" si="345"/>
        <v>92.130423728813554</v>
      </c>
    </row>
    <row r="3040" spans="1:20" ht="43.2" x14ac:dyDescent="0.3">
      <c r="A3040">
        <v>3040</v>
      </c>
      <c r="B3040" s="3" t="s">
        <v>3040</v>
      </c>
      <c r="C3040" s="3" t="s">
        <v>7150</v>
      </c>
      <c r="D3040">
        <v>3000</v>
      </c>
      <c r="E3040">
        <v>3225</v>
      </c>
      <c r="F3040" t="s">
        <v>8219</v>
      </c>
      <c r="G3040" t="s">
        <v>8224</v>
      </c>
      <c r="H3040" t="s">
        <v>8246</v>
      </c>
      <c r="I3040">
        <v>1435359600</v>
      </c>
      <c r="J3040">
        <v>1434999621</v>
      </c>
      <c r="K3040" s="11">
        <f t="shared" si="342"/>
        <v>42181.749999999993</v>
      </c>
      <c r="L3040" s="11">
        <f t="shared" si="343"/>
        <v>42177.583576388883</v>
      </c>
      <c r="M3040" t="b">
        <v>0</v>
      </c>
      <c r="N3040">
        <v>42</v>
      </c>
      <c r="O3040" t="b">
        <v>1</v>
      </c>
      <c r="P3040" s="8" t="s">
        <v>8301</v>
      </c>
      <c r="Q3040" s="13" t="str">
        <f t="shared" si="340"/>
        <v>theater</v>
      </c>
      <c r="R3040" s="13" t="str">
        <f t="shared" si="341"/>
        <v>spaces</v>
      </c>
      <c r="S3040" s="6">
        <f t="shared" si="344"/>
        <v>0.93023255813953487</v>
      </c>
      <c r="T3040" s="10">
        <f t="shared" si="345"/>
        <v>76.785714285714292</v>
      </c>
    </row>
    <row r="3041" spans="1:20" ht="28.8" x14ac:dyDescent="0.3">
      <c r="A3041">
        <v>3041</v>
      </c>
      <c r="B3041" s="3" t="s">
        <v>3041</v>
      </c>
      <c r="C3041" s="3" t="s">
        <v>7151</v>
      </c>
      <c r="D3041">
        <v>8300</v>
      </c>
      <c r="E3041">
        <v>9170</v>
      </c>
      <c r="F3041" t="s">
        <v>8219</v>
      </c>
      <c r="G3041" t="s">
        <v>8224</v>
      </c>
      <c r="H3041" t="s">
        <v>8246</v>
      </c>
      <c r="I3041">
        <v>1453323048</v>
      </c>
      <c r="J3041">
        <v>1450731048</v>
      </c>
      <c r="K3041" s="11">
        <f t="shared" si="342"/>
        <v>42389.660277777781</v>
      </c>
      <c r="L3041" s="11">
        <f t="shared" si="343"/>
        <v>42359.660277777781</v>
      </c>
      <c r="M3041" t="b">
        <v>0</v>
      </c>
      <c r="N3041">
        <v>95</v>
      </c>
      <c r="O3041" t="b">
        <v>1</v>
      </c>
      <c r="P3041" s="8" t="s">
        <v>8301</v>
      </c>
      <c r="Q3041" s="13" t="str">
        <f t="shared" si="340"/>
        <v>theater</v>
      </c>
      <c r="R3041" s="13" t="str">
        <f t="shared" si="341"/>
        <v>spaces</v>
      </c>
      <c r="S3041" s="6">
        <f t="shared" si="344"/>
        <v>0.90512540894220284</v>
      </c>
      <c r="T3041" s="10">
        <f t="shared" si="345"/>
        <v>96.526315789473685</v>
      </c>
    </row>
    <row r="3042" spans="1:20" ht="57.6" x14ac:dyDescent="0.3">
      <c r="A3042">
        <v>3042</v>
      </c>
      <c r="B3042" s="3" t="s">
        <v>3042</v>
      </c>
      <c r="C3042" s="3" t="s">
        <v>7152</v>
      </c>
      <c r="D3042">
        <v>1500</v>
      </c>
      <c r="E3042">
        <v>1920</v>
      </c>
      <c r="F3042" t="s">
        <v>8219</v>
      </c>
      <c r="G3042" t="s">
        <v>8225</v>
      </c>
      <c r="H3042" t="s">
        <v>8247</v>
      </c>
      <c r="I3042">
        <v>1444149047</v>
      </c>
      <c r="J3042">
        <v>1441557047</v>
      </c>
      <c r="K3042" s="11">
        <f t="shared" si="342"/>
        <v>42283.479710648149</v>
      </c>
      <c r="L3042" s="11">
        <f t="shared" si="343"/>
        <v>42253.479710648149</v>
      </c>
      <c r="M3042" t="b">
        <v>0</v>
      </c>
      <c r="N3042">
        <v>37</v>
      </c>
      <c r="O3042" t="b">
        <v>1</v>
      </c>
      <c r="P3042" s="8" t="s">
        <v>8301</v>
      </c>
      <c r="Q3042" s="13" t="str">
        <f t="shared" si="340"/>
        <v>theater</v>
      </c>
      <c r="R3042" s="13" t="str">
        <f t="shared" si="341"/>
        <v>spaces</v>
      </c>
      <c r="S3042" s="6">
        <f t="shared" si="344"/>
        <v>0.78125</v>
      </c>
      <c r="T3042" s="10">
        <f t="shared" si="345"/>
        <v>51.891891891891895</v>
      </c>
    </row>
    <row r="3043" spans="1:20" ht="43.2" x14ac:dyDescent="0.3">
      <c r="A3043">
        <v>3043</v>
      </c>
      <c r="B3043" s="3" t="s">
        <v>3043</v>
      </c>
      <c r="C3043" s="3" t="s">
        <v>7153</v>
      </c>
      <c r="D3043">
        <v>15000</v>
      </c>
      <c r="E3043">
        <v>16501</v>
      </c>
      <c r="F3043" t="s">
        <v>8219</v>
      </c>
      <c r="G3043" t="s">
        <v>8229</v>
      </c>
      <c r="H3043" t="s">
        <v>8251</v>
      </c>
      <c r="I3043">
        <v>1429152600</v>
      </c>
      <c r="J3043">
        <v>1426815699</v>
      </c>
      <c r="K3043" s="11">
        <f t="shared" si="342"/>
        <v>42109.909722222219</v>
      </c>
      <c r="L3043" s="11">
        <f t="shared" si="343"/>
        <v>42082.862256944441</v>
      </c>
      <c r="M3043" t="b">
        <v>0</v>
      </c>
      <c r="N3043">
        <v>128</v>
      </c>
      <c r="O3043" t="b">
        <v>1</v>
      </c>
      <c r="P3043" s="8" t="s">
        <v>8301</v>
      </c>
      <c r="Q3043" s="13" t="str">
        <f t="shared" si="340"/>
        <v>theater</v>
      </c>
      <c r="R3043" s="13" t="str">
        <f t="shared" si="341"/>
        <v>spaces</v>
      </c>
      <c r="S3043" s="6">
        <f t="shared" si="344"/>
        <v>0.9090358160111508</v>
      </c>
      <c r="T3043" s="10">
        <f t="shared" si="345"/>
        <v>128.9140625</v>
      </c>
    </row>
    <row r="3044" spans="1:20" ht="43.2" x14ac:dyDescent="0.3">
      <c r="A3044">
        <v>3044</v>
      </c>
      <c r="B3044" s="3" t="s">
        <v>3044</v>
      </c>
      <c r="C3044" s="3" t="s">
        <v>7154</v>
      </c>
      <c r="D3044">
        <v>12000</v>
      </c>
      <c r="E3044">
        <v>13121</v>
      </c>
      <c r="F3044" t="s">
        <v>8219</v>
      </c>
      <c r="G3044" t="s">
        <v>8224</v>
      </c>
      <c r="H3044" t="s">
        <v>8246</v>
      </c>
      <c r="I3044">
        <v>1454433998</v>
      </c>
      <c r="J3044">
        <v>1453137998</v>
      </c>
      <c r="K3044" s="11">
        <f t="shared" si="342"/>
        <v>42402.518495370365</v>
      </c>
      <c r="L3044" s="11">
        <f t="shared" si="343"/>
        <v>42387.518495370365</v>
      </c>
      <c r="M3044" t="b">
        <v>0</v>
      </c>
      <c r="N3044">
        <v>156</v>
      </c>
      <c r="O3044" t="b">
        <v>1</v>
      </c>
      <c r="P3044" s="8" t="s">
        <v>8301</v>
      </c>
      <c r="Q3044" s="13" t="str">
        <f t="shared" si="340"/>
        <v>theater</v>
      </c>
      <c r="R3044" s="13" t="str">
        <f t="shared" si="341"/>
        <v>spaces</v>
      </c>
      <c r="S3044" s="6">
        <f t="shared" si="344"/>
        <v>0.91456443868607573</v>
      </c>
      <c r="T3044" s="10">
        <f t="shared" si="345"/>
        <v>84.108974358974365</v>
      </c>
    </row>
    <row r="3045" spans="1:20" ht="43.2" x14ac:dyDescent="0.3">
      <c r="A3045">
        <v>3045</v>
      </c>
      <c r="B3045" s="3" t="s">
        <v>3045</v>
      </c>
      <c r="C3045" s="3" t="s">
        <v>7155</v>
      </c>
      <c r="D3045">
        <v>4000</v>
      </c>
      <c r="E3045">
        <v>5308.26</v>
      </c>
      <c r="F3045" t="s">
        <v>8219</v>
      </c>
      <c r="G3045" t="s">
        <v>8224</v>
      </c>
      <c r="H3045" t="s">
        <v>8246</v>
      </c>
      <c r="I3045">
        <v>1408679055</v>
      </c>
      <c r="J3045">
        <v>1406087055</v>
      </c>
      <c r="K3045" s="11">
        <f t="shared" si="342"/>
        <v>41872.947395833333</v>
      </c>
      <c r="L3045" s="11">
        <f t="shared" si="343"/>
        <v>41842.947395833333</v>
      </c>
      <c r="M3045" t="b">
        <v>0</v>
      </c>
      <c r="N3045">
        <v>64</v>
      </c>
      <c r="O3045" t="b">
        <v>1</v>
      </c>
      <c r="P3045" s="8" t="s">
        <v>8301</v>
      </c>
      <c r="Q3045" s="13" t="str">
        <f t="shared" si="340"/>
        <v>theater</v>
      </c>
      <c r="R3045" s="13" t="str">
        <f t="shared" ref="R3045:R3076" si="346">RIGHT(P3045,6)</f>
        <v>spaces</v>
      </c>
      <c r="S3045" s="6">
        <f t="shared" si="344"/>
        <v>0.75354259211116259</v>
      </c>
      <c r="T3045" s="10">
        <f t="shared" si="345"/>
        <v>82.941562500000003</v>
      </c>
    </row>
    <row r="3046" spans="1:20" ht="57.6" x14ac:dyDescent="0.3">
      <c r="A3046">
        <v>3046</v>
      </c>
      <c r="B3046" s="3" t="s">
        <v>3046</v>
      </c>
      <c r="C3046" s="3" t="s">
        <v>7156</v>
      </c>
      <c r="D3046">
        <v>7900</v>
      </c>
      <c r="E3046">
        <v>15077</v>
      </c>
      <c r="F3046" t="s">
        <v>8219</v>
      </c>
      <c r="G3046" t="s">
        <v>8224</v>
      </c>
      <c r="H3046" t="s">
        <v>8246</v>
      </c>
      <c r="I3046">
        <v>1410324720</v>
      </c>
      <c r="J3046">
        <v>1407784586</v>
      </c>
      <c r="K3046" s="11">
        <f t="shared" si="342"/>
        <v>41891.994444444441</v>
      </c>
      <c r="L3046" s="11">
        <f t="shared" si="343"/>
        <v>41862.59474537037</v>
      </c>
      <c r="M3046" t="b">
        <v>0</v>
      </c>
      <c r="N3046">
        <v>58</v>
      </c>
      <c r="O3046" t="b">
        <v>1</v>
      </c>
      <c r="P3046" s="8" t="s">
        <v>8301</v>
      </c>
      <c r="Q3046" s="13" t="str">
        <f t="shared" si="340"/>
        <v>theater</v>
      </c>
      <c r="R3046" s="13" t="str">
        <f t="shared" si="346"/>
        <v>spaces</v>
      </c>
      <c r="S3046" s="6">
        <f t="shared" si="344"/>
        <v>0.52397691848510974</v>
      </c>
      <c r="T3046" s="10">
        <f t="shared" si="345"/>
        <v>259.94827586206895</v>
      </c>
    </row>
    <row r="3047" spans="1:20" ht="43.2" x14ac:dyDescent="0.3">
      <c r="A3047">
        <v>3047</v>
      </c>
      <c r="B3047" s="3" t="s">
        <v>3047</v>
      </c>
      <c r="C3047" s="3" t="s">
        <v>7157</v>
      </c>
      <c r="D3047">
        <v>500</v>
      </c>
      <c r="E3047">
        <v>745</v>
      </c>
      <c r="F3047" t="s">
        <v>8219</v>
      </c>
      <c r="G3047" t="s">
        <v>8224</v>
      </c>
      <c r="H3047" t="s">
        <v>8246</v>
      </c>
      <c r="I3047">
        <v>1461762960</v>
      </c>
      <c r="J3047">
        <v>1457999054</v>
      </c>
      <c r="K3047" s="11">
        <f t="shared" si="342"/>
        <v>42487.344444444439</v>
      </c>
      <c r="L3047" s="11">
        <f t="shared" si="343"/>
        <v>42443.780717592592</v>
      </c>
      <c r="M3047" t="b">
        <v>0</v>
      </c>
      <c r="N3047">
        <v>20</v>
      </c>
      <c r="O3047" t="b">
        <v>1</v>
      </c>
      <c r="P3047" s="8" t="s">
        <v>8301</v>
      </c>
      <c r="Q3047" s="13" t="str">
        <f t="shared" si="340"/>
        <v>theater</v>
      </c>
      <c r="R3047" s="13" t="str">
        <f t="shared" si="346"/>
        <v>spaces</v>
      </c>
      <c r="S3047" s="6">
        <f t="shared" si="344"/>
        <v>0.67114093959731547</v>
      </c>
      <c r="T3047" s="10">
        <f t="shared" si="345"/>
        <v>37.25</v>
      </c>
    </row>
    <row r="3048" spans="1:20" ht="43.2" x14ac:dyDescent="0.3">
      <c r="A3048">
        <v>3048</v>
      </c>
      <c r="B3048" s="3" t="s">
        <v>3048</v>
      </c>
      <c r="C3048" s="3" t="s">
        <v>7158</v>
      </c>
      <c r="D3048">
        <v>5000</v>
      </c>
      <c r="E3048">
        <v>8320</v>
      </c>
      <c r="F3048" t="s">
        <v>8219</v>
      </c>
      <c r="G3048" t="s">
        <v>8224</v>
      </c>
      <c r="H3048" t="s">
        <v>8246</v>
      </c>
      <c r="I3048">
        <v>1420060920</v>
      </c>
      <c r="J3048">
        <v>1417556262</v>
      </c>
      <c r="K3048" s="11">
        <f t="shared" si="342"/>
        <v>42004.681944444441</v>
      </c>
      <c r="L3048" s="11">
        <f t="shared" si="343"/>
        <v>41975.692847222221</v>
      </c>
      <c r="M3048" t="b">
        <v>0</v>
      </c>
      <c r="N3048">
        <v>47</v>
      </c>
      <c r="O3048" t="b">
        <v>1</v>
      </c>
      <c r="P3048" s="8" t="s">
        <v>8301</v>
      </c>
      <c r="Q3048" s="13" t="str">
        <f t="shared" si="340"/>
        <v>theater</v>
      </c>
      <c r="R3048" s="13" t="str">
        <f t="shared" si="346"/>
        <v>spaces</v>
      </c>
      <c r="S3048" s="6">
        <f t="shared" si="344"/>
        <v>0.60096153846153844</v>
      </c>
      <c r="T3048" s="10">
        <f t="shared" si="345"/>
        <v>177.02127659574469</v>
      </c>
    </row>
    <row r="3049" spans="1:20" ht="57.6" x14ac:dyDescent="0.3">
      <c r="A3049">
        <v>3049</v>
      </c>
      <c r="B3049" s="3" t="s">
        <v>3049</v>
      </c>
      <c r="C3049" s="3" t="s">
        <v>7159</v>
      </c>
      <c r="D3049">
        <v>3750</v>
      </c>
      <c r="E3049">
        <v>4000</v>
      </c>
      <c r="F3049" t="s">
        <v>8219</v>
      </c>
      <c r="G3049" t="s">
        <v>8224</v>
      </c>
      <c r="H3049" t="s">
        <v>8246</v>
      </c>
      <c r="I3049">
        <v>1434241255</v>
      </c>
      <c r="J3049">
        <v>1431649255</v>
      </c>
      <c r="K3049" s="11">
        <f t="shared" si="342"/>
        <v>42168.806192129625</v>
      </c>
      <c r="L3049" s="11">
        <f t="shared" si="343"/>
        <v>42138.806192129625</v>
      </c>
      <c r="M3049" t="b">
        <v>0</v>
      </c>
      <c r="N3049">
        <v>54</v>
      </c>
      <c r="O3049" t="b">
        <v>1</v>
      </c>
      <c r="P3049" s="8" t="s">
        <v>8301</v>
      </c>
      <c r="Q3049" s="13" t="str">
        <f t="shared" si="340"/>
        <v>theater</v>
      </c>
      <c r="R3049" s="13" t="str">
        <f t="shared" si="346"/>
        <v>spaces</v>
      </c>
      <c r="S3049" s="6">
        <f t="shared" si="344"/>
        <v>0.9375</v>
      </c>
      <c r="T3049" s="10">
        <f t="shared" si="345"/>
        <v>74.074074074074076</v>
      </c>
    </row>
    <row r="3050" spans="1:20" ht="28.8" x14ac:dyDescent="0.3">
      <c r="A3050">
        <v>3050</v>
      </c>
      <c r="B3050" s="3" t="s">
        <v>3050</v>
      </c>
      <c r="C3050" s="3" t="s">
        <v>7160</v>
      </c>
      <c r="D3050">
        <v>600</v>
      </c>
      <c r="E3050">
        <v>636</v>
      </c>
      <c r="F3050" t="s">
        <v>8219</v>
      </c>
      <c r="G3050" t="s">
        <v>8224</v>
      </c>
      <c r="H3050" t="s">
        <v>8246</v>
      </c>
      <c r="I3050">
        <v>1462420960</v>
      </c>
      <c r="J3050">
        <v>1459828960</v>
      </c>
      <c r="K3050" s="11">
        <f t="shared" si="342"/>
        <v>42494.960185185184</v>
      </c>
      <c r="L3050" s="11">
        <f t="shared" si="343"/>
        <v>42464.960185185184</v>
      </c>
      <c r="M3050" t="b">
        <v>0</v>
      </c>
      <c r="N3050">
        <v>9</v>
      </c>
      <c r="O3050" t="b">
        <v>1</v>
      </c>
      <c r="P3050" s="8" t="s">
        <v>8301</v>
      </c>
      <c r="Q3050" s="13" t="str">
        <f t="shared" si="340"/>
        <v>theater</v>
      </c>
      <c r="R3050" s="13" t="str">
        <f t="shared" si="346"/>
        <v>spaces</v>
      </c>
      <c r="S3050" s="6">
        <f t="shared" si="344"/>
        <v>0.94339622641509435</v>
      </c>
      <c r="T3050" s="10">
        <f t="shared" si="345"/>
        <v>70.666666666666671</v>
      </c>
    </row>
    <row r="3051" spans="1:20" ht="57.6" x14ac:dyDescent="0.3">
      <c r="A3051">
        <v>3051</v>
      </c>
      <c r="B3051" s="3" t="s">
        <v>3051</v>
      </c>
      <c r="C3051" s="3" t="s">
        <v>7161</v>
      </c>
      <c r="D3051">
        <v>3500</v>
      </c>
      <c r="E3051">
        <v>827</v>
      </c>
      <c r="F3051" t="s">
        <v>8221</v>
      </c>
      <c r="G3051" t="s">
        <v>8225</v>
      </c>
      <c r="H3051" t="s">
        <v>8247</v>
      </c>
      <c r="I3051">
        <v>1486547945</v>
      </c>
      <c r="J3051">
        <v>1483955945</v>
      </c>
      <c r="K3051" s="11">
        <f t="shared" si="342"/>
        <v>42774.207696759258</v>
      </c>
      <c r="L3051" s="11">
        <f t="shared" si="343"/>
        <v>42744.207696759258</v>
      </c>
      <c r="M3051" t="b">
        <v>1</v>
      </c>
      <c r="N3051">
        <v>35</v>
      </c>
      <c r="O3051" t="b">
        <v>0</v>
      </c>
      <c r="P3051" s="8" t="s">
        <v>8301</v>
      </c>
      <c r="Q3051" s="13" t="str">
        <f t="shared" si="340"/>
        <v>theater</v>
      </c>
      <c r="R3051" s="13" t="str">
        <f t="shared" si="346"/>
        <v>spaces</v>
      </c>
      <c r="S3051" s="6">
        <f t="shared" si="344"/>
        <v>4.2321644498186215</v>
      </c>
      <c r="T3051" s="10">
        <f t="shared" si="345"/>
        <v>23.62857142857143</v>
      </c>
    </row>
    <row r="3052" spans="1:20" ht="43.2" x14ac:dyDescent="0.3">
      <c r="A3052">
        <v>3052</v>
      </c>
      <c r="B3052" s="3" t="s">
        <v>3052</v>
      </c>
      <c r="C3052" s="3" t="s">
        <v>7162</v>
      </c>
      <c r="D3052">
        <v>50000</v>
      </c>
      <c r="E3052">
        <v>75</v>
      </c>
      <c r="F3052" t="s">
        <v>8221</v>
      </c>
      <c r="G3052" t="s">
        <v>8224</v>
      </c>
      <c r="H3052" t="s">
        <v>8246</v>
      </c>
      <c r="I3052">
        <v>1432828740</v>
      </c>
      <c r="J3052">
        <v>1430237094</v>
      </c>
      <c r="K3052" s="11">
        <f t="shared" si="342"/>
        <v>42152.457638888889</v>
      </c>
      <c r="L3052" s="11">
        <f t="shared" si="343"/>
        <v>42122.461736111109</v>
      </c>
      <c r="M3052" t="b">
        <v>0</v>
      </c>
      <c r="N3052">
        <v>2</v>
      </c>
      <c r="O3052" t="b">
        <v>0</v>
      </c>
      <c r="P3052" s="8" t="s">
        <v>8301</v>
      </c>
      <c r="Q3052" s="13" t="str">
        <f t="shared" si="340"/>
        <v>theater</v>
      </c>
      <c r="R3052" s="13" t="str">
        <f t="shared" si="346"/>
        <v>spaces</v>
      </c>
      <c r="S3052" s="6">
        <f t="shared" si="344"/>
        <v>666.66666666666663</v>
      </c>
      <c r="T3052" s="10">
        <f t="shared" si="345"/>
        <v>37.5</v>
      </c>
    </row>
    <row r="3053" spans="1:20" ht="57.6" x14ac:dyDescent="0.3">
      <c r="A3053">
        <v>3053</v>
      </c>
      <c r="B3053" s="3" t="s">
        <v>3053</v>
      </c>
      <c r="C3053" s="3" t="s">
        <v>7163</v>
      </c>
      <c r="D3053">
        <v>10000</v>
      </c>
      <c r="E3053">
        <v>40</v>
      </c>
      <c r="F3053" t="s">
        <v>8221</v>
      </c>
      <c r="G3053" t="s">
        <v>8224</v>
      </c>
      <c r="H3053" t="s">
        <v>8246</v>
      </c>
      <c r="I3053">
        <v>1412222340</v>
      </c>
      <c r="J3053">
        <v>1407781013</v>
      </c>
      <c r="K3053" s="11">
        <f t="shared" si="342"/>
        <v>41913.957638888889</v>
      </c>
      <c r="L3053" s="11">
        <f t="shared" si="343"/>
        <v>41862.553391203699</v>
      </c>
      <c r="M3053" t="b">
        <v>0</v>
      </c>
      <c r="N3053">
        <v>3</v>
      </c>
      <c r="O3053" t="b">
        <v>0</v>
      </c>
      <c r="P3053" s="8" t="s">
        <v>8301</v>
      </c>
      <c r="Q3053" s="13" t="str">
        <f t="shared" si="340"/>
        <v>theater</v>
      </c>
      <c r="R3053" s="13" t="str">
        <f t="shared" si="346"/>
        <v>spaces</v>
      </c>
      <c r="S3053" s="6">
        <f t="shared" si="344"/>
        <v>250</v>
      </c>
      <c r="T3053" s="10">
        <f t="shared" si="345"/>
        <v>13.333333333333334</v>
      </c>
    </row>
    <row r="3054" spans="1:20" ht="43.2" x14ac:dyDescent="0.3">
      <c r="A3054">
        <v>3054</v>
      </c>
      <c r="B3054" s="3" t="s">
        <v>3054</v>
      </c>
      <c r="C3054" s="3" t="s">
        <v>7164</v>
      </c>
      <c r="D3054">
        <v>300</v>
      </c>
      <c r="E3054">
        <v>0</v>
      </c>
      <c r="F3054" t="s">
        <v>8221</v>
      </c>
      <c r="G3054" t="s">
        <v>8224</v>
      </c>
      <c r="H3054" t="s">
        <v>8246</v>
      </c>
      <c r="I3054">
        <v>1425258240</v>
      </c>
      <c r="J3054">
        <v>1422043154</v>
      </c>
      <c r="K3054" s="11">
        <f t="shared" si="342"/>
        <v>42064.836111111108</v>
      </c>
      <c r="L3054" s="11">
        <f t="shared" si="343"/>
        <v>42027.624467592592</v>
      </c>
      <c r="M3054" t="b">
        <v>0</v>
      </c>
      <c r="N3054">
        <v>0</v>
      </c>
      <c r="O3054" t="b">
        <v>0</v>
      </c>
      <c r="P3054" s="8" t="s">
        <v>8301</v>
      </c>
      <c r="Q3054" s="13" t="str">
        <f t="shared" si="340"/>
        <v>theater</v>
      </c>
      <c r="R3054" s="13" t="str">
        <f t="shared" si="346"/>
        <v>spaces</v>
      </c>
      <c r="S3054" s="6" t="str">
        <f t="shared" si="344"/>
        <v>N/A</v>
      </c>
      <c r="T3054" s="10" t="str">
        <f t="shared" si="345"/>
        <v>N/A</v>
      </c>
    </row>
    <row r="3055" spans="1:20" ht="43.2" x14ac:dyDescent="0.3">
      <c r="A3055">
        <v>3055</v>
      </c>
      <c r="B3055" s="3" t="s">
        <v>3055</v>
      </c>
      <c r="C3055" s="3" t="s">
        <v>7165</v>
      </c>
      <c r="D3055">
        <v>20000</v>
      </c>
      <c r="E3055">
        <v>1</v>
      </c>
      <c r="F3055" t="s">
        <v>8221</v>
      </c>
      <c r="G3055" t="s">
        <v>8224</v>
      </c>
      <c r="H3055" t="s">
        <v>8246</v>
      </c>
      <c r="I3055">
        <v>1420844390</v>
      </c>
      <c r="J3055">
        <v>1415660390</v>
      </c>
      <c r="K3055" s="11">
        <f t="shared" si="342"/>
        <v>42013.749884259254</v>
      </c>
      <c r="L3055" s="11">
        <f t="shared" si="343"/>
        <v>41953.749884259254</v>
      </c>
      <c r="M3055" t="b">
        <v>0</v>
      </c>
      <c r="N3055">
        <v>1</v>
      </c>
      <c r="O3055" t="b">
        <v>0</v>
      </c>
      <c r="P3055" s="8" t="s">
        <v>8301</v>
      </c>
      <c r="Q3055" s="13" t="str">
        <f t="shared" si="340"/>
        <v>theater</v>
      </c>
      <c r="R3055" s="13" t="str">
        <f t="shared" si="346"/>
        <v>spaces</v>
      </c>
      <c r="S3055" s="6">
        <f t="shared" si="344"/>
        <v>20000</v>
      </c>
      <c r="T3055" s="10">
        <f t="shared" si="345"/>
        <v>1</v>
      </c>
    </row>
    <row r="3056" spans="1:20" ht="43.2" x14ac:dyDescent="0.3">
      <c r="A3056">
        <v>3056</v>
      </c>
      <c r="B3056" s="3" t="s">
        <v>3056</v>
      </c>
      <c r="C3056" s="3" t="s">
        <v>7166</v>
      </c>
      <c r="D3056">
        <v>25000</v>
      </c>
      <c r="E3056">
        <v>0</v>
      </c>
      <c r="F3056" t="s">
        <v>8221</v>
      </c>
      <c r="G3056" t="s">
        <v>8224</v>
      </c>
      <c r="H3056" t="s">
        <v>8246</v>
      </c>
      <c r="I3056">
        <v>1412003784</v>
      </c>
      <c r="J3056">
        <v>1406819784</v>
      </c>
      <c r="K3056" s="11">
        <f t="shared" si="342"/>
        <v>41911.428055555552</v>
      </c>
      <c r="L3056" s="11">
        <f t="shared" si="343"/>
        <v>41851.428055555552</v>
      </c>
      <c r="M3056" t="b">
        <v>0</v>
      </c>
      <c r="N3056">
        <v>0</v>
      </c>
      <c r="O3056" t="b">
        <v>0</v>
      </c>
      <c r="P3056" s="8" t="s">
        <v>8301</v>
      </c>
      <c r="Q3056" s="13" t="str">
        <f t="shared" si="340"/>
        <v>theater</v>
      </c>
      <c r="R3056" s="13" t="str">
        <f t="shared" si="346"/>
        <v>spaces</v>
      </c>
      <c r="S3056" s="6" t="str">
        <f t="shared" si="344"/>
        <v>N/A</v>
      </c>
      <c r="T3056" s="10" t="str">
        <f t="shared" si="345"/>
        <v>N/A</v>
      </c>
    </row>
    <row r="3057" spans="1:20" ht="43.2" x14ac:dyDescent="0.3">
      <c r="A3057">
        <v>3057</v>
      </c>
      <c r="B3057" s="3" t="s">
        <v>3057</v>
      </c>
      <c r="C3057" s="3" t="s">
        <v>7167</v>
      </c>
      <c r="D3057">
        <v>50000</v>
      </c>
      <c r="E3057">
        <v>0</v>
      </c>
      <c r="F3057" t="s">
        <v>8221</v>
      </c>
      <c r="G3057" t="s">
        <v>8225</v>
      </c>
      <c r="H3057" t="s">
        <v>8247</v>
      </c>
      <c r="I3057">
        <v>1459694211</v>
      </c>
      <c r="J3057">
        <v>1457105811</v>
      </c>
      <c r="K3057" s="11">
        <f t="shared" si="342"/>
        <v>42463.400590277779</v>
      </c>
      <c r="L3057" s="11">
        <f t="shared" si="343"/>
        <v>42433.442256944443</v>
      </c>
      <c r="M3057" t="b">
        <v>0</v>
      </c>
      <c r="N3057">
        <v>0</v>
      </c>
      <c r="O3057" t="b">
        <v>0</v>
      </c>
      <c r="P3057" s="8" t="s">
        <v>8301</v>
      </c>
      <c r="Q3057" s="13" t="str">
        <f t="shared" si="340"/>
        <v>theater</v>
      </c>
      <c r="R3057" s="13" t="str">
        <f t="shared" si="346"/>
        <v>spaces</v>
      </c>
      <c r="S3057" s="6" t="str">
        <f t="shared" si="344"/>
        <v>N/A</v>
      </c>
      <c r="T3057" s="10" t="str">
        <f t="shared" si="345"/>
        <v>N/A</v>
      </c>
    </row>
    <row r="3058" spans="1:20" ht="57.6" x14ac:dyDescent="0.3">
      <c r="A3058">
        <v>3058</v>
      </c>
      <c r="B3058" s="3" t="s">
        <v>3058</v>
      </c>
      <c r="C3058" s="3" t="s">
        <v>7168</v>
      </c>
      <c r="D3058">
        <v>18000</v>
      </c>
      <c r="E3058">
        <v>3</v>
      </c>
      <c r="F3058" t="s">
        <v>8221</v>
      </c>
      <c r="G3058" t="s">
        <v>8237</v>
      </c>
      <c r="H3058" t="s">
        <v>8249</v>
      </c>
      <c r="I3058">
        <v>1463734740</v>
      </c>
      <c r="J3058">
        <v>1459414740</v>
      </c>
      <c r="K3058" s="11">
        <f t="shared" si="342"/>
        <v>42510.165972222218</v>
      </c>
      <c r="L3058" s="11">
        <f t="shared" si="343"/>
        <v>42460.165972222218</v>
      </c>
      <c r="M3058" t="b">
        <v>0</v>
      </c>
      <c r="N3058">
        <v>3</v>
      </c>
      <c r="O3058" t="b">
        <v>0</v>
      </c>
      <c r="P3058" s="8" t="s">
        <v>8301</v>
      </c>
      <c r="Q3058" s="13" t="str">
        <f t="shared" si="340"/>
        <v>theater</v>
      </c>
      <c r="R3058" s="13" t="str">
        <f t="shared" si="346"/>
        <v>spaces</v>
      </c>
      <c r="S3058" s="6">
        <f t="shared" si="344"/>
        <v>6000</v>
      </c>
      <c r="T3058" s="10">
        <f t="shared" si="345"/>
        <v>1</v>
      </c>
    </row>
    <row r="3059" spans="1:20" ht="43.2" x14ac:dyDescent="0.3">
      <c r="A3059">
        <v>3059</v>
      </c>
      <c r="B3059" s="3" t="s">
        <v>3059</v>
      </c>
      <c r="C3059" s="3" t="s">
        <v>7169</v>
      </c>
      <c r="D3059">
        <v>15000</v>
      </c>
      <c r="E3059">
        <v>451</v>
      </c>
      <c r="F3059" t="s">
        <v>8221</v>
      </c>
      <c r="G3059" t="s">
        <v>8224</v>
      </c>
      <c r="H3059" t="s">
        <v>8246</v>
      </c>
      <c r="I3059">
        <v>1407536846</v>
      </c>
      <c r="J3059">
        <v>1404944846</v>
      </c>
      <c r="K3059" s="11">
        <f t="shared" si="342"/>
        <v>41859.727384259255</v>
      </c>
      <c r="L3059" s="11">
        <f t="shared" si="343"/>
        <v>41829.727384259255</v>
      </c>
      <c r="M3059" t="b">
        <v>0</v>
      </c>
      <c r="N3059">
        <v>11</v>
      </c>
      <c r="O3059" t="b">
        <v>0</v>
      </c>
      <c r="P3059" s="8" t="s">
        <v>8301</v>
      </c>
      <c r="Q3059" s="13" t="str">
        <f t="shared" si="340"/>
        <v>theater</v>
      </c>
      <c r="R3059" s="13" t="str">
        <f t="shared" si="346"/>
        <v>spaces</v>
      </c>
      <c r="S3059" s="6">
        <f t="shared" si="344"/>
        <v>33.259423503325941</v>
      </c>
      <c r="T3059" s="10">
        <f t="shared" si="345"/>
        <v>41</v>
      </c>
    </row>
    <row r="3060" spans="1:20" ht="28.8" x14ac:dyDescent="0.3">
      <c r="A3060">
        <v>3060</v>
      </c>
      <c r="B3060" s="3" t="s">
        <v>3060</v>
      </c>
      <c r="C3060" s="3" t="s">
        <v>7170</v>
      </c>
      <c r="D3060">
        <v>220000</v>
      </c>
      <c r="E3060">
        <v>335</v>
      </c>
      <c r="F3060" t="s">
        <v>8221</v>
      </c>
      <c r="G3060" t="s">
        <v>8224</v>
      </c>
      <c r="H3060" t="s">
        <v>8246</v>
      </c>
      <c r="I3060">
        <v>1443422134</v>
      </c>
      <c r="J3060">
        <v>1440830134</v>
      </c>
      <c r="K3060" s="11">
        <f t="shared" si="342"/>
        <v>42275.066365740735</v>
      </c>
      <c r="L3060" s="11">
        <f t="shared" si="343"/>
        <v>42245.066365740735</v>
      </c>
      <c r="M3060" t="b">
        <v>0</v>
      </c>
      <c r="N3060">
        <v>6</v>
      </c>
      <c r="O3060" t="b">
        <v>0</v>
      </c>
      <c r="P3060" s="8" t="s">
        <v>8301</v>
      </c>
      <c r="Q3060" s="13" t="str">
        <f t="shared" si="340"/>
        <v>theater</v>
      </c>
      <c r="R3060" s="13" t="str">
        <f t="shared" si="346"/>
        <v>spaces</v>
      </c>
      <c r="S3060" s="6">
        <f t="shared" si="344"/>
        <v>656.71641791044772</v>
      </c>
      <c r="T3060" s="10">
        <f t="shared" si="345"/>
        <v>55.833333333333336</v>
      </c>
    </row>
    <row r="3061" spans="1:20" x14ac:dyDescent="0.3">
      <c r="A3061">
        <v>3061</v>
      </c>
      <c r="B3061" s="3" t="s">
        <v>3061</v>
      </c>
      <c r="C3061" s="3" t="s">
        <v>7171</v>
      </c>
      <c r="D3061">
        <v>1000000</v>
      </c>
      <c r="E3061">
        <v>0</v>
      </c>
      <c r="F3061" t="s">
        <v>8221</v>
      </c>
      <c r="G3061" t="s">
        <v>8224</v>
      </c>
      <c r="H3061" t="s">
        <v>8246</v>
      </c>
      <c r="I3061">
        <v>1407955748</v>
      </c>
      <c r="J3061">
        <v>1405363748</v>
      </c>
      <c r="K3061" s="11">
        <f t="shared" si="342"/>
        <v>41864.575787037036</v>
      </c>
      <c r="L3061" s="11">
        <f t="shared" si="343"/>
        <v>41834.575787037036</v>
      </c>
      <c r="M3061" t="b">
        <v>0</v>
      </c>
      <c r="N3061">
        <v>0</v>
      </c>
      <c r="O3061" t="b">
        <v>0</v>
      </c>
      <c r="P3061" s="8" t="s">
        <v>8301</v>
      </c>
      <c r="Q3061" s="13" t="str">
        <f t="shared" si="340"/>
        <v>theater</v>
      </c>
      <c r="R3061" s="13" t="str">
        <f t="shared" si="346"/>
        <v>spaces</v>
      </c>
      <c r="S3061" s="6" t="str">
        <f t="shared" si="344"/>
        <v>N/A</v>
      </c>
      <c r="T3061" s="10" t="str">
        <f t="shared" si="345"/>
        <v>N/A</v>
      </c>
    </row>
    <row r="3062" spans="1:20" ht="43.2" x14ac:dyDescent="0.3">
      <c r="A3062">
        <v>3062</v>
      </c>
      <c r="B3062" s="3" t="s">
        <v>3062</v>
      </c>
      <c r="C3062" s="3" t="s">
        <v>7172</v>
      </c>
      <c r="D3062">
        <v>10000</v>
      </c>
      <c r="E3062">
        <v>6684</v>
      </c>
      <c r="F3062" t="s">
        <v>8221</v>
      </c>
      <c r="G3062" t="s">
        <v>8224</v>
      </c>
      <c r="H3062" t="s">
        <v>8246</v>
      </c>
      <c r="I3062">
        <v>1443636000</v>
      </c>
      <c r="J3062">
        <v>1441111892</v>
      </c>
      <c r="K3062" s="11">
        <f t="shared" si="342"/>
        <v>42277.541666666664</v>
      </c>
      <c r="L3062" s="11">
        <f t="shared" si="343"/>
        <v>42248.3274537037</v>
      </c>
      <c r="M3062" t="b">
        <v>0</v>
      </c>
      <c r="N3062">
        <v>67</v>
      </c>
      <c r="O3062" t="b">
        <v>0</v>
      </c>
      <c r="P3062" s="8" t="s">
        <v>8301</v>
      </c>
      <c r="Q3062" s="13" t="str">
        <f t="shared" si="340"/>
        <v>theater</v>
      </c>
      <c r="R3062" s="13" t="str">
        <f t="shared" si="346"/>
        <v>spaces</v>
      </c>
      <c r="S3062" s="6">
        <f t="shared" si="344"/>
        <v>1.4961101137043686</v>
      </c>
      <c r="T3062" s="10">
        <f t="shared" si="345"/>
        <v>99.761194029850742</v>
      </c>
    </row>
    <row r="3063" spans="1:20" ht="43.2" x14ac:dyDescent="0.3">
      <c r="A3063">
        <v>3063</v>
      </c>
      <c r="B3063" s="3" t="s">
        <v>3063</v>
      </c>
      <c r="C3063" s="3" t="s">
        <v>7173</v>
      </c>
      <c r="D3063">
        <v>3000</v>
      </c>
      <c r="E3063">
        <v>587</v>
      </c>
      <c r="F3063" t="s">
        <v>8221</v>
      </c>
      <c r="G3063" t="s">
        <v>8224</v>
      </c>
      <c r="H3063" t="s">
        <v>8246</v>
      </c>
      <c r="I3063">
        <v>1477174138</v>
      </c>
      <c r="J3063">
        <v>1474150138</v>
      </c>
      <c r="K3063" s="11">
        <f t="shared" si="342"/>
        <v>42665.714560185188</v>
      </c>
      <c r="L3063" s="11">
        <f t="shared" si="343"/>
        <v>42630.714560185188</v>
      </c>
      <c r="M3063" t="b">
        <v>0</v>
      </c>
      <c r="N3063">
        <v>23</v>
      </c>
      <c r="O3063" t="b">
        <v>0</v>
      </c>
      <c r="P3063" s="8" t="s">
        <v>8301</v>
      </c>
      <c r="Q3063" s="13" t="str">
        <f t="shared" si="340"/>
        <v>theater</v>
      </c>
      <c r="R3063" s="13" t="str">
        <f t="shared" si="346"/>
        <v>spaces</v>
      </c>
      <c r="S3063" s="6">
        <f t="shared" si="344"/>
        <v>5.1107325383304945</v>
      </c>
      <c r="T3063" s="10">
        <f t="shared" si="345"/>
        <v>25.521739130434781</v>
      </c>
    </row>
    <row r="3064" spans="1:20" ht="28.8" x14ac:dyDescent="0.3">
      <c r="A3064">
        <v>3064</v>
      </c>
      <c r="B3064" s="3" t="s">
        <v>3064</v>
      </c>
      <c r="C3064" s="3" t="s">
        <v>7174</v>
      </c>
      <c r="D3064">
        <v>75000</v>
      </c>
      <c r="E3064">
        <v>8471</v>
      </c>
      <c r="F3064" t="s">
        <v>8221</v>
      </c>
      <c r="G3064" t="s">
        <v>8224</v>
      </c>
      <c r="H3064" t="s">
        <v>8246</v>
      </c>
      <c r="I3064">
        <v>1448175540</v>
      </c>
      <c r="J3064">
        <v>1445483246</v>
      </c>
      <c r="K3064" s="11">
        <f t="shared" si="342"/>
        <v>42330.082638888889</v>
      </c>
      <c r="L3064" s="11">
        <f t="shared" si="343"/>
        <v>42298.9218287037</v>
      </c>
      <c r="M3064" t="b">
        <v>0</v>
      </c>
      <c r="N3064">
        <v>72</v>
      </c>
      <c r="O3064" t="b">
        <v>0</v>
      </c>
      <c r="P3064" s="8" t="s">
        <v>8301</v>
      </c>
      <c r="Q3064" s="13" t="str">
        <f t="shared" si="340"/>
        <v>theater</v>
      </c>
      <c r="R3064" s="13" t="str">
        <f t="shared" si="346"/>
        <v>spaces</v>
      </c>
      <c r="S3064" s="6">
        <f t="shared" si="344"/>
        <v>8.8537362767087711</v>
      </c>
      <c r="T3064" s="10">
        <f t="shared" si="345"/>
        <v>117.65277777777777</v>
      </c>
    </row>
    <row r="3065" spans="1:20" ht="43.2" x14ac:dyDescent="0.3">
      <c r="A3065">
        <v>3065</v>
      </c>
      <c r="B3065" s="3" t="s">
        <v>3065</v>
      </c>
      <c r="C3065" s="3" t="s">
        <v>7175</v>
      </c>
      <c r="D3065">
        <v>25000</v>
      </c>
      <c r="E3065">
        <v>10</v>
      </c>
      <c r="F3065" t="s">
        <v>8221</v>
      </c>
      <c r="G3065" t="s">
        <v>8224</v>
      </c>
      <c r="H3065" t="s">
        <v>8246</v>
      </c>
      <c r="I3065">
        <v>1406683172</v>
      </c>
      <c r="J3065">
        <v>1404523172</v>
      </c>
      <c r="K3065" s="11">
        <f t="shared" si="342"/>
        <v>41849.846898148149</v>
      </c>
      <c r="L3065" s="11">
        <f t="shared" si="343"/>
        <v>41824.846898148149</v>
      </c>
      <c r="M3065" t="b">
        <v>0</v>
      </c>
      <c r="N3065">
        <v>2</v>
      </c>
      <c r="O3065" t="b">
        <v>0</v>
      </c>
      <c r="P3065" s="8" t="s">
        <v>8301</v>
      </c>
      <c r="Q3065" s="13" t="str">
        <f t="shared" si="340"/>
        <v>theater</v>
      </c>
      <c r="R3065" s="13" t="str">
        <f t="shared" si="346"/>
        <v>spaces</v>
      </c>
      <c r="S3065" s="6">
        <f t="shared" si="344"/>
        <v>2500</v>
      </c>
      <c r="T3065" s="10">
        <f t="shared" si="345"/>
        <v>5</v>
      </c>
    </row>
    <row r="3066" spans="1:20" ht="43.2" x14ac:dyDescent="0.3">
      <c r="A3066">
        <v>3066</v>
      </c>
      <c r="B3066" s="3" t="s">
        <v>3066</v>
      </c>
      <c r="C3066" s="3" t="s">
        <v>7176</v>
      </c>
      <c r="D3066">
        <v>350000</v>
      </c>
      <c r="E3066">
        <v>41950</v>
      </c>
      <c r="F3066" t="s">
        <v>8221</v>
      </c>
      <c r="G3066" t="s">
        <v>8226</v>
      </c>
      <c r="H3066" t="s">
        <v>8248</v>
      </c>
      <c r="I3066">
        <v>1468128537</v>
      </c>
      <c r="J3066">
        <v>1465536537</v>
      </c>
      <c r="K3066" s="11">
        <f t="shared" si="342"/>
        <v>42561.020104166666</v>
      </c>
      <c r="L3066" s="11">
        <f t="shared" si="343"/>
        <v>42531.020104166666</v>
      </c>
      <c r="M3066" t="b">
        <v>0</v>
      </c>
      <c r="N3066">
        <v>15</v>
      </c>
      <c r="O3066" t="b">
        <v>0</v>
      </c>
      <c r="P3066" s="8" t="s">
        <v>8301</v>
      </c>
      <c r="Q3066" s="13" t="str">
        <f t="shared" si="340"/>
        <v>theater</v>
      </c>
      <c r="R3066" s="13" t="str">
        <f t="shared" si="346"/>
        <v>spaces</v>
      </c>
      <c r="S3066" s="6">
        <f t="shared" si="344"/>
        <v>8.34326579261025</v>
      </c>
      <c r="T3066" s="10">
        <f t="shared" si="345"/>
        <v>2796.6666666666665</v>
      </c>
    </row>
    <row r="3067" spans="1:20" ht="43.2" x14ac:dyDescent="0.3">
      <c r="A3067">
        <v>3067</v>
      </c>
      <c r="B3067" s="3" t="s">
        <v>3067</v>
      </c>
      <c r="C3067" s="3" t="s">
        <v>7177</v>
      </c>
      <c r="D3067">
        <v>8000</v>
      </c>
      <c r="E3067">
        <v>200</v>
      </c>
      <c r="F3067" t="s">
        <v>8221</v>
      </c>
      <c r="G3067" t="s">
        <v>8228</v>
      </c>
      <c r="H3067" t="s">
        <v>8250</v>
      </c>
      <c r="I3067">
        <v>1441837879</v>
      </c>
      <c r="J3067">
        <v>1439245879</v>
      </c>
      <c r="K3067" s="11">
        <f t="shared" si="342"/>
        <v>42256.730081018519</v>
      </c>
      <c r="L3067" s="11">
        <f t="shared" si="343"/>
        <v>42226.730081018519</v>
      </c>
      <c r="M3067" t="b">
        <v>0</v>
      </c>
      <c r="N3067">
        <v>1</v>
      </c>
      <c r="O3067" t="b">
        <v>0</v>
      </c>
      <c r="P3067" s="8" t="s">
        <v>8301</v>
      </c>
      <c r="Q3067" s="13" t="str">
        <f t="shared" si="340"/>
        <v>theater</v>
      </c>
      <c r="R3067" s="13" t="str">
        <f t="shared" si="346"/>
        <v>spaces</v>
      </c>
      <c r="S3067" s="6">
        <f t="shared" si="344"/>
        <v>40</v>
      </c>
      <c r="T3067" s="10">
        <f t="shared" si="345"/>
        <v>200</v>
      </c>
    </row>
    <row r="3068" spans="1:20" ht="43.2" x14ac:dyDescent="0.3">
      <c r="A3068">
        <v>3068</v>
      </c>
      <c r="B3068" s="3" t="s">
        <v>3068</v>
      </c>
      <c r="C3068" s="3" t="s">
        <v>7178</v>
      </c>
      <c r="D3068">
        <v>250000</v>
      </c>
      <c r="E3068">
        <v>175</v>
      </c>
      <c r="F3068" t="s">
        <v>8221</v>
      </c>
      <c r="G3068" t="s">
        <v>8224</v>
      </c>
      <c r="H3068" t="s">
        <v>8246</v>
      </c>
      <c r="I3068">
        <v>1445013352</v>
      </c>
      <c r="J3068">
        <v>1442421352</v>
      </c>
      <c r="K3068" s="11">
        <f t="shared" si="342"/>
        <v>42293.483240740738</v>
      </c>
      <c r="L3068" s="11">
        <f t="shared" si="343"/>
        <v>42263.483240740738</v>
      </c>
      <c r="M3068" t="b">
        <v>0</v>
      </c>
      <c r="N3068">
        <v>2</v>
      </c>
      <c r="O3068" t="b">
        <v>0</v>
      </c>
      <c r="P3068" s="8" t="s">
        <v>8301</v>
      </c>
      <c r="Q3068" s="13" t="str">
        <f t="shared" si="340"/>
        <v>theater</v>
      </c>
      <c r="R3068" s="13" t="str">
        <f t="shared" si="346"/>
        <v>spaces</v>
      </c>
      <c r="S3068" s="6">
        <f t="shared" si="344"/>
        <v>1428.5714285714287</v>
      </c>
      <c r="T3068" s="10">
        <f t="shared" si="345"/>
        <v>87.5</v>
      </c>
    </row>
    <row r="3069" spans="1:20" ht="43.2" x14ac:dyDescent="0.3">
      <c r="A3069">
        <v>3069</v>
      </c>
      <c r="B3069" s="3" t="s">
        <v>3069</v>
      </c>
      <c r="C3069" s="3" t="s">
        <v>7179</v>
      </c>
      <c r="D3069">
        <v>1000</v>
      </c>
      <c r="E3069">
        <v>141</v>
      </c>
      <c r="F3069" t="s">
        <v>8221</v>
      </c>
      <c r="G3069" t="s">
        <v>8224</v>
      </c>
      <c r="H3069" t="s">
        <v>8246</v>
      </c>
      <c r="I3069">
        <v>1418587234</v>
      </c>
      <c r="J3069">
        <v>1415995234</v>
      </c>
      <c r="K3069" s="11">
        <f t="shared" si="342"/>
        <v>41987.625393518516</v>
      </c>
      <c r="L3069" s="11">
        <f t="shared" si="343"/>
        <v>41957.625393518516</v>
      </c>
      <c r="M3069" t="b">
        <v>0</v>
      </c>
      <c r="N3069">
        <v>7</v>
      </c>
      <c r="O3069" t="b">
        <v>0</v>
      </c>
      <c r="P3069" s="8" t="s">
        <v>8301</v>
      </c>
      <c r="Q3069" s="13" t="str">
        <f t="shared" si="340"/>
        <v>theater</v>
      </c>
      <c r="R3069" s="13" t="str">
        <f t="shared" si="346"/>
        <v>spaces</v>
      </c>
      <c r="S3069" s="6">
        <f t="shared" si="344"/>
        <v>7.0921985815602833</v>
      </c>
      <c r="T3069" s="10">
        <f t="shared" si="345"/>
        <v>20.142857142857142</v>
      </c>
    </row>
    <row r="3070" spans="1:20" ht="43.2" x14ac:dyDescent="0.3">
      <c r="A3070">
        <v>3070</v>
      </c>
      <c r="B3070" s="3" t="s">
        <v>3070</v>
      </c>
      <c r="C3070" s="3" t="s">
        <v>7180</v>
      </c>
      <c r="D3070">
        <v>10000</v>
      </c>
      <c r="E3070">
        <v>334</v>
      </c>
      <c r="F3070" t="s">
        <v>8221</v>
      </c>
      <c r="G3070" t="s">
        <v>8225</v>
      </c>
      <c r="H3070" t="s">
        <v>8247</v>
      </c>
      <c r="I3070">
        <v>1481132169</v>
      </c>
      <c r="J3070">
        <v>1479317769</v>
      </c>
      <c r="K3070" s="11">
        <f t="shared" si="342"/>
        <v>42711.525104166663</v>
      </c>
      <c r="L3070" s="11">
        <f t="shared" si="343"/>
        <v>42690.525104166663</v>
      </c>
      <c r="M3070" t="b">
        <v>0</v>
      </c>
      <c r="N3070">
        <v>16</v>
      </c>
      <c r="O3070" t="b">
        <v>0</v>
      </c>
      <c r="P3070" s="8" t="s">
        <v>8301</v>
      </c>
      <c r="Q3070" s="13" t="str">
        <f t="shared" si="340"/>
        <v>theater</v>
      </c>
      <c r="R3070" s="13" t="str">
        <f t="shared" si="346"/>
        <v>spaces</v>
      </c>
      <c r="S3070" s="6">
        <f t="shared" si="344"/>
        <v>29.940119760479043</v>
      </c>
      <c r="T3070" s="10">
        <f t="shared" si="345"/>
        <v>20.875</v>
      </c>
    </row>
    <row r="3071" spans="1:20" ht="43.2" x14ac:dyDescent="0.3">
      <c r="A3071">
        <v>3071</v>
      </c>
      <c r="B3071" s="3" t="s">
        <v>3071</v>
      </c>
      <c r="C3071" s="3" t="s">
        <v>7181</v>
      </c>
      <c r="D3071">
        <v>12000</v>
      </c>
      <c r="E3071">
        <v>7173</v>
      </c>
      <c r="F3071" t="s">
        <v>8221</v>
      </c>
      <c r="G3071" t="s">
        <v>8224</v>
      </c>
      <c r="H3071" t="s">
        <v>8246</v>
      </c>
      <c r="I3071">
        <v>1429595940</v>
      </c>
      <c r="J3071">
        <v>1428082481</v>
      </c>
      <c r="K3071" s="11">
        <f t="shared" si="342"/>
        <v>42115.040972222218</v>
      </c>
      <c r="L3071" s="11">
        <f t="shared" si="343"/>
        <v>42097.524085648147</v>
      </c>
      <c r="M3071" t="b">
        <v>0</v>
      </c>
      <c r="N3071">
        <v>117</v>
      </c>
      <c r="O3071" t="b">
        <v>0</v>
      </c>
      <c r="P3071" s="8" t="s">
        <v>8301</v>
      </c>
      <c r="Q3071" s="13" t="str">
        <f t="shared" si="340"/>
        <v>theater</v>
      </c>
      <c r="R3071" s="13" t="str">
        <f t="shared" si="346"/>
        <v>spaces</v>
      </c>
      <c r="S3071" s="6">
        <f t="shared" si="344"/>
        <v>1.6729401923881222</v>
      </c>
      <c r="T3071" s="10">
        <f t="shared" si="345"/>
        <v>61.307692307692307</v>
      </c>
    </row>
    <row r="3072" spans="1:20" ht="43.2" x14ac:dyDescent="0.3">
      <c r="A3072">
        <v>3072</v>
      </c>
      <c r="B3072" s="3" t="s">
        <v>3072</v>
      </c>
      <c r="C3072" s="3" t="s">
        <v>7182</v>
      </c>
      <c r="D3072">
        <v>12000</v>
      </c>
      <c r="E3072">
        <v>2</v>
      </c>
      <c r="F3072" t="s">
        <v>8221</v>
      </c>
      <c r="G3072" t="s">
        <v>8224</v>
      </c>
      <c r="H3072" t="s">
        <v>8246</v>
      </c>
      <c r="I3072">
        <v>1477791960</v>
      </c>
      <c r="J3072">
        <v>1476549262</v>
      </c>
      <c r="K3072" s="11">
        <f t="shared" si="342"/>
        <v>42672.865277777775</v>
      </c>
      <c r="L3072" s="11">
        <f t="shared" si="343"/>
        <v>42658.482199074067</v>
      </c>
      <c r="M3072" t="b">
        <v>0</v>
      </c>
      <c r="N3072">
        <v>2</v>
      </c>
      <c r="O3072" t="b">
        <v>0</v>
      </c>
      <c r="P3072" s="8" t="s">
        <v>8301</v>
      </c>
      <c r="Q3072" s="13" t="str">
        <f t="shared" si="340"/>
        <v>theater</v>
      </c>
      <c r="R3072" s="13" t="str">
        <f t="shared" si="346"/>
        <v>spaces</v>
      </c>
      <c r="S3072" s="6">
        <f t="shared" si="344"/>
        <v>6000</v>
      </c>
      <c r="T3072" s="10">
        <f t="shared" si="345"/>
        <v>1</v>
      </c>
    </row>
    <row r="3073" spans="1:20" ht="43.2" x14ac:dyDescent="0.3">
      <c r="A3073">
        <v>3073</v>
      </c>
      <c r="B3073" s="3" t="s">
        <v>3073</v>
      </c>
      <c r="C3073" s="3" t="s">
        <v>7183</v>
      </c>
      <c r="D3073">
        <v>2800000</v>
      </c>
      <c r="E3073">
        <v>645</v>
      </c>
      <c r="F3073" t="s">
        <v>8221</v>
      </c>
      <c r="G3073" t="s">
        <v>8224</v>
      </c>
      <c r="H3073" t="s">
        <v>8246</v>
      </c>
      <c r="I3073">
        <v>1434309540</v>
      </c>
      <c r="J3073">
        <v>1429287900</v>
      </c>
      <c r="K3073" s="11">
        <f t="shared" si="342"/>
        <v>42169.59652777778</v>
      </c>
      <c r="L3073" s="11">
        <f t="shared" si="343"/>
        <v>42111.475694444445</v>
      </c>
      <c r="M3073" t="b">
        <v>0</v>
      </c>
      <c r="N3073">
        <v>7</v>
      </c>
      <c r="O3073" t="b">
        <v>0</v>
      </c>
      <c r="P3073" s="8" t="s">
        <v>8301</v>
      </c>
      <c r="Q3073" s="13" t="str">
        <f t="shared" si="340"/>
        <v>theater</v>
      </c>
      <c r="R3073" s="13" t="str">
        <f t="shared" si="346"/>
        <v>spaces</v>
      </c>
      <c r="S3073" s="6">
        <f t="shared" si="344"/>
        <v>4341.0852713178292</v>
      </c>
      <c r="T3073" s="10">
        <f t="shared" si="345"/>
        <v>92.142857142857139</v>
      </c>
    </row>
    <row r="3074" spans="1:20" ht="57.6" x14ac:dyDescent="0.3">
      <c r="A3074">
        <v>3074</v>
      </c>
      <c r="B3074" s="3" t="s">
        <v>3074</v>
      </c>
      <c r="C3074" s="3" t="s">
        <v>7184</v>
      </c>
      <c r="D3074">
        <v>25000</v>
      </c>
      <c r="E3074">
        <v>22</v>
      </c>
      <c r="F3074" t="s">
        <v>8221</v>
      </c>
      <c r="G3074" t="s">
        <v>8230</v>
      </c>
      <c r="H3074" t="s">
        <v>8249</v>
      </c>
      <c r="I3074">
        <v>1457617359</v>
      </c>
      <c r="J3074">
        <v>1455025359</v>
      </c>
      <c r="K3074" s="11">
        <f t="shared" si="342"/>
        <v>42439.362951388888</v>
      </c>
      <c r="L3074" s="11">
        <f t="shared" si="343"/>
        <v>42409.362951388888</v>
      </c>
      <c r="M3074" t="b">
        <v>0</v>
      </c>
      <c r="N3074">
        <v>3</v>
      </c>
      <c r="O3074" t="b">
        <v>0</v>
      </c>
      <c r="P3074" s="8" t="s">
        <v>8301</v>
      </c>
      <c r="Q3074" s="13" t="str">
        <f t="shared" si="340"/>
        <v>theater</v>
      </c>
      <c r="R3074" s="13" t="str">
        <f t="shared" si="346"/>
        <v>spaces</v>
      </c>
      <c r="S3074" s="6">
        <f t="shared" si="344"/>
        <v>1136.3636363636363</v>
      </c>
      <c r="T3074" s="10">
        <f t="shared" si="345"/>
        <v>7.333333333333333</v>
      </c>
    </row>
    <row r="3075" spans="1:20" ht="43.2" x14ac:dyDescent="0.3">
      <c r="A3075">
        <v>3075</v>
      </c>
      <c r="B3075" s="3" t="s">
        <v>3075</v>
      </c>
      <c r="C3075" s="3" t="s">
        <v>7185</v>
      </c>
      <c r="D3075">
        <v>15000</v>
      </c>
      <c r="E3075">
        <v>1296</v>
      </c>
      <c r="F3075" t="s">
        <v>8221</v>
      </c>
      <c r="G3075" t="s">
        <v>8224</v>
      </c>
      <c r="H3075" t="s">
        <v>8246</v>
      </c>
      <c r="I3075">
        <v>1471573640</v>
      </c>
      <c r="J3075">
        <v>1467253640</v>
      </c>
      <c r="K3075" s="11">
        <f t="shared" si="342"/>
        <v>42600.89398148148</v>
      </c>
      <c r="L3075" s="11">
        <f t="shared" si="343"/>
        <v>42550.89398148148</v>
      </c>
      <c r="M3075" t="b">
        <v>0</v>
      </c>
      <c r="N3075">
        <v>20</v>
      </c>
      <c r="O3075" t="b">
        <v>0</v>
      </c>
      <c r="P3075" s="8" t="s">
        <v>8301</v>
      </c>
      <c r="Q3075" s="13" t="str">
        <f t="shared" ref="Q3075:Q3138" si="347">LEFT(P3075, SEARCH("/", P3075)-1)</f>
        <v>theater</v>
      </c>
      <c r="R3075" s="13" t="str">
        <f t="shared" si="346"/>
        <v>spaces</v>
      </c>
      <c r="S3075" s="6">
        <f t="shared" si="344"/>
        <v>11.574074074074074</v>
      </c>
      <c r="T3075" s="10">
        <f t="shared" si="345"/>
        <v>64.8</v>
      </c>
    </row>
    <row r="3076" spans="1:20" ht="28.8" x14ac:dyDescent="0.3">
      <c r="A3076">
        <v>3076</v>
      </c>
      <c r="B3076" s="3" t="s">
        <v>3076</v>
      </c>
      <c r="C3076" s="3" t="s">
        <v>7186</v>
      </c>
      <c r="D3076">
        <v>10000</v>
      </c>
      <c r="E3076">
        <v>1506</v>
      </c>
      <c r="F3076" t="s">
        <v>8221</v>
      </c>
      <c r="G3076" t="s">
        <v>8224</v>
      </c>
      <c r="H3076" t="s">
        <v>8246</v>
      </c>
      <c r="I3076">
        <v>1444405123</v>
      </c>
      <c r="J3076">
        <v>1439221123</v>
      </c>
      <c r="K3076" s="11">
        <f t="shared" si="342"/>
        <v>42286.443553240737</v>
      </c>
      <c r="L3076" s="11">
        <f t="shared" si="343"/>
        <v>42226.443553240737</v>
      </c>
      <c r="M3076" t="b">
        <v>0</v>
      </c>
      <c r="N3076">
        <v>50</v>
      </c>
      <c r="O3076" t="b">
        <v>0</v>
      </c>
      <c r="P3076" s="8" t="s">
        <v>8301</v>
      </c>
      <c r="Q3076" s="13" t="str">
        <f t="shared" si="347"/>
        <v>theater</v>
      </c>
      <c r="R3076" s="13" t="str">
        <f t="shared" si="346"/>
        <v>spaces</v>
      </c>
      <c r="S3076" s="6">
        <f t="shared" si="344"/>
        <v>6.6401062416998675</v>
      </c>
      <c r="T3076" s="10">
        <f t="shared" si="345"/>
        <v>30.12</v>
      </c>
    </row>
    <row r="3077" spans="1:20" ht="43.2" x14ac:dyDescent="0.3">
      <c r="A3077">
        <v>3077</v>
      </c>
      <c r="B3077" s="3" t="s">
        <v>3077</v>
      </c>
      <c r="C3077" s="3" t="s">
        <v>7187</v>
      </c>
      <c r="D3077">
        <v>22000</v>
      </c>
      <c r="E3077">
        <v>105</v>
      </c>
      <c r="F3077" t="s">
        <v>8221</v>
      </c>
      <c r="G3077" t="s">
        <v>8229</v>
      </c>
      <c r="H3077" t="s">
        <v>8251</v>
      </c>
      <c r="I3077">
        <v>1488495478</v>
      </c>
      <c r="J3077">
        <v>1485903478</v>
      </c>
      <c r="K3077" s="11">
        <f t="shared" si="342"/>
        <v>42796.74858796296</v>
      </c>
      <c r="L3077" s="11">
        <f t="shared" si="343"/>
        <v>42766.74858796296</v>
      </c>
      <c r="M3077" t="b">
        <v>0</v>
      </c>
      <c r="N3077">
        <v>2</v>
      </c>
      <c r="O3077" t="b">
        <v>0</v>
      </c>
      <c r="P3077" s="8" t="s">
        <v>8301</v>
      </c>
      <c r="Q3077" s="13" t="str">
        <f t="shared" si="347"/>
        <v>theater</v>
      </c>
      <c r="R3077" s="13" t="str">
        <f t="shared" ref="R3077:R3108" si="348">RIGHT(P3077,6)</f>
        <v>spaces</v>
      </c>
      <c r="S3077" s="6">
        <f t="shared" si="344"/>
        <v>209.52380952380952</v>
      </c>
      <c r="T3077" s="10">
        <f t="shared" si="345"/>
        <v>52.5</v>
      </c>
    </row>
    <row r="3078" spans="1:20" ht="43.2" x14ac:dyDescent="0.3">
      <c r="A3078">
        <v>3078</v>
      </c>
      <c r="B3078" s="3" t="s">
        <v>3078</v>
      </c>
      <c r="C3078" s="3" t="s">
        <v>7188</v>
      </c>
      <c r="D3078">
        <v>60000</v>
      </c>
      <c r="E3078">
        <v>71</v>
      </c>
      <c r="F3078" t="s">
        <v>8221</v>
      </c>
      <c r="G3078" t="s">
        <v>8224</v>
      </c>
      <c r="H3078" t="s">
        <v>8246</v>
      </c>
      <c r="I3078">
        <v>1424920795</v>
      </c>
      <c r="J3078">
        <v>1422328795</v>
      </c>
      <c r="K3078" s="11">
        <f t="shared" si="342"/>
        <v>42060.930497685178</v>
      </c>
      <c r="L3078" s="11">
        <f t="shared" si="343"/>
        <v>42030.930497685178</v>
      </c>
      <c r="M3078" t="b">
        <v>0</v>
      </c>
      <c r="N3078">
        <v>3</v>
      </c>
      <c r="O3078" t="b">
        <v>0</v>
      </c>
      <c r="P3078" s="8" t="s">
        <v>8301</v>
      </c>
      <c r="Q3078" s="13" t="str">
        <f t="shared" si="347"/>
        <v>theater</v>
      </c>
      <c r="R3078" s="13" t="str">
        <f t="shared" si="348"/>
        <v>spaces</v>
      </c>
      <c r="S3078" s="6">
        <f t="shared" si="344"/>
        <v>845.07042253521126</v>
      </c>
      <c r="T3078" s="10">
        <f t="shared" si="345"/>
        <v>23.666666666666668</v>
      </c>
    </row>
    <row r="3079" spans="1:20" ht="43.2" x14ac:dyDescent="0.3">
      <c r="A3079">
        <v>3079</v>
      </c>
      <c r="B3079" s="3" t="s">
        <v>3079</v>
      </c>
      <c r="C3079" s="3" t="s">
        <v>7189</v>
      </c>
      <c r="D3079">
        <v>1333666</v>
      </c>
      <c r="E3079">
        <v>11226</v>
      </c>
      <c r="F3079" t="s">
        <v>8221</v>
      </c>
      <c r="G3079" t="s">
        <v>8224</v>
      </c>
      <c r="H3079" t="s">
        <v>8246</v>
      </c>
      <c r="I3079">
        <v>1427040435</v>
      </c>
      <c r="J3079">
        <v>1424452035</v>
      </c>
      <c r="K3079" s="11">
        <f t="shared" si="342"/>
        <v>42085.463368055549</v>
      </c>
      <c r="L3079" s="11">
        <f t="shared" si="343"/>
        <v>42055.50503472222</v>
      </c>
      <c r="M3079" t="b">
        <v>0</v>
      </c>
      <c r="N3079">
        <v>27</v>
      </c>
      <c r="O3079" t="b">
        <v>0</v>
      </c>
      <c r="P3079" s="8" t="s">
        <v>8301</v>
      </c>
      <c r="Q3079" s="13" t="str">
        <f t="shared" si="347"/>
        <v>theater</v>
      </c>
      <c r="R3079" s="13" t="str">
        <f t="shared" si="348"/>
        <v>spaces</v>
      </c>
      <c r="S3079" s="6">
        <f t="shared" si="344"/>
        <v>118.80153215749154</v>
      </c>
      <c r="T3079" s="10">
        <f t="shared" si="345"/>
        <v>415.77777777777777</v>
      </c>
    </row>
    <row r="3080" spans="1:20" ht="43.2" x14ac:dyDescent="0.3">
      <c r="A3080">
        <v>3080</v>
      </c>
      <c r="B3080" s="3" t="s">
        <v>3080</v>
      </c>
      <c r="C3080" s="3" t="s">
        <v>7190</v>
      </c>
      <c r="D3080">
        <v>2000000</v>
      </c>
      <c r="E3080">
        <v>376</v>
      </c>
      <c r="F3080" t="s">
        <v>8221</v>
      </c>
      <c r="G3080" t="s">
        <v>8224</v>
      </c>
      <c r="H3080" t="s">
        <v>8246</v>
      </c>
      <c r="I3080">
        <v>1419644444</v>
      </c>
      <c r="J3080">
        <v>1414456844</v>
      </c>
      <c r="K3080" s="11">
        <f t="shared" si="342"/>
        <v>41999.861620370364</v>
      </c>
      <c r="L3080" s="11">
        <f t="shared" si="343"/>
        <v>41939.8199537037</v>
      </c>
      <c r="M3080" t="b">
        <v>0</v>
      </c>
      <c r="N3080">
        <v>7</v>
      </c>
      <c r="O3080" t="b">
        <v>0</v>
      </c>
      <c r="P3080" s="8" t="s">
        <v>8301</v>
      </c>
      <c r="Q3080" s="13" t="str">
        <f t="shared" si="347"/>
        <v>theater</v>
      </c>
      <c r="R3080" s="13" t="str">
        <f t="shared" si="348"/>
        <v>spaces</v>
      </c>
      <c r="S3080" s="6">
        <f t="shared" si="344"/>
        <v>5319.1489361702124</v>
      </c>
      <c r="T3080" s="10">
        <f t="shared" si="345"/>
        <v>53.714285714285715</v>
      </c>
    </row>
    <row r="3081" spans="1:20" ht="43.2" x14ac:dyDescent="0.3">
      <c r="A3081">
        <v>3081</v>
      </c>
      <c r="B3081" s="3" t="s">
        <v>3081</v>
      </c>
      <c r="C3081" s="3" t="s">
        <v>7191</v>
      </c>
      <c r="D3081">
        <v>1000000</v>
      </c>
      <c r="E3081">
        <v>2103</v>
      </c>
      <c r="F3081" t="s">
        <v>8221</v>
      </c>
      <c r="G3081" t="s">
        <v>8224</v>
      </c>
      <c r="H3081" t="s">
        <v>8246</v>
      </c>
      <c r="I3081">
        <v>1442722891</v>
      </c>
      <c r="J3081">
        <v>1440130891</v>
      </c>
      <c r="K3081" s="11">
        <f t="shared" si="342"/>
        <v>42266.973275462959</v>
      </c>
      <c r="L3081" s="11">
        <f t="shared" si="343"/>
        <v>42236.973275462959</v>
      </c>
      <c r="M3081" t="b">
        <v>0</v>
      </c>
      <c r="N3081">
        <v>5</v>
      </c>
      <c r="O3081" t="b">
        <v>0</v>
      </c>
      <c r="P3081" s="8" t="s">
        <v>8301</v>
      </c>
      <c r="Q3081" s="13" t="str">
        <f t="shared" si="347"/>
        <v>theater</v>
      </c>
      <c r="R3081" s="13" t="str">
        <f t="shared" si="348"/>
        <v>spaces</v>
      </c>
      <c r="S3081" s="6">
        <f t="shared" si="344"/>
        <v>475.51117451260103</v>
      </c>
      <c r="T3081" s="10">
        <f t="shared" si="345"/>
        <v>420.6</v>
      </c>
    </row>
    <row r="3082" spans="1:20" ht="43.2" x14ac:dyDescent="0.3">
      <c r="A3082">
        <v>3082</v>
      </c>
      <c r="B3082" s="3" t="s">
        <v>3082</v>
      </c>
      <c r="C3082" s="3" t="s">
        <v>7192</v>
      </c>
      <c r="D3082">
        <v>9000</v>
      </c>
      <c r="E3082">
        <v>0</v>
      </c>
      <c r="F3082" t="s">
        <v>8221</v>
      </c>
      <c r="G3082" t="s">
        <v>8224</v>
      </c>
      <c r="H3082" t="s">
        <v>8246</v>
      </c>
      <c r="I3082">
        <v>1447628946</v>
      </c>
      <c r="J3082">
        <v>1445033346</v>
      </c>
      <c r="K3082" s="11">
        <f t="shared" ref="K3082:K3145" si="349">(I3082/86400)+25569+(-5/24)</f>
        <v>42323.756319444445</v>
      </c>
      <c r="L3082" s="11">
        <f t="shared" ref="L3082:L3145" si="350">(J3082/86400)+25569+(-5/24)</f>
        <v>42293.714652777773</v>
      </c>
      <c r="M3082" t="b">
        <v>0</v>
      </c>
      <c r="N3082">
        <v>0</v>
      </c>
      <c r="O3082" t="b">
        <v>0</v>
      </c>
      <c r="P3082" s="8" t="s">
        <v>8301</v>
      </c>
      <c r="Q3082" s="13" t="str">
        <f t="shared" si="347"/>
        <v>theater</v>
      </c>
      <c r="R3082" s="13" t="str">
        <f t="shared" si="348"/>
        <v>spaces</v>
      </c>
      <c r="S3082" s="6" t="str">
        <f t="shared" ref="S3082:S3145" si="351">IFERROR(D3082/E3082,"N/A")</f>
        <v>N/A</v>
      </c>
      <c r="T3082" s="10" t="str">
        <f t="shared" ref="T3082:T3145" si="352">IFERROR(E3082/N3082,"N/A")</f>
        <v>N/A</v>
      </c>
    </row>
    <row r="3083" spans="1:20" ht="57.6" x14ac:dyDescent="0.3">
      <c r="A3083">
        <v>3083</v>
      </c>
      <c r="B3083" s="3" t="s">
        <v>3083</v>
      </c>
      <c r="C3083" s="3" t="s">
        <v>7193</v>
      </c>
      <c r="D3083">
        <v>20000</v>
      </c>
      <c r="E3083">
        <v>56</v>
      </c>
      <c r="F3083" t="s">
        <v>8221</v>
      </c>
      <c r="G3083" t="s">
        <v>8224</v>
      </c>
      <c r="H3083" t="s">
        <v>8246</v>
      </c>
      <c r="I3083">
        <v>1409547600</v>
      </c>
      <c r="J3083">
        <v>1406986278</v>
      </c>
      <c r="K3083" s="11">
        <f t="shared" si="349"/>
        <v>41883</v>
      </c>
      <c r="L3083" s="11">
        <f t="shared" si="350"/>
        <v>41853.355069444442</v>
      </c>
      <c r="M3083" t="b">
        <v>0</v>
      </c>
      <c r="N3083">
        <v>3</v>
      </c>
      <c r="O3083" t="b">
        <v>0</v>
      </c>
      <c r="P3083" s="8" t="s">
        <v>8301</v>
      </c>
      <c r="Q3083" s="13" t="str">
        <f t="shared" si="347"/>
        <v>theater</v>
      </c>
      <c r="R3083" s="13" t="str">
        <f t="shared" si="348"/>
        <v>spaces</v>
      </c>
      <c r="S3083" s="6">
        <f t="shared" si="351"/>
        <v>357.14285714285717</v>
      </c>
      <c r="T3083" s="10">
        <f t="shared" si="352"/>
        <v>18.666666666666668</v>
      </c>
    </row>
    <row r="3084" spans="1:20" ht="57.6" x14ac:dyDescent="0.3">
      <c r="A3084">
        <v>3084</v>
      </c>
      <c r="B3084" s="3" t="s">
        <v>3084</v>
      </c>
      <c r="C3084" s="3" t="s">
        <v>7194</v>
      </c>
      <c r="D3084">
        <v>4059</v>
      </c>
      <c r="E3084">
        <v>470</v>
      </c>
      <c r="F3084" t="s">
        <v>8221</v>
      </c>
      <c r="G3084" t="s">
        <v>8224</v>
      </c>
      <c r="H3084" t="s">
        <v>8246</v>
      </c>
      <c r="I3084">
        <v>1430851680</v>
      </c>
      <c r="J3084">
        <v>1428340931</v>
      </c>
      <c r="K3084" s="11">
        <f t="shared" si="349"/>
        <v>42129.574999999997</v>
      </c>
      <c r="L3084" s="11">
        <f t="shared" si="350"/>
        <v>42100.515405092585</v>
      </c>
      <c r="M3084" t="b">
        <v>0</v>
      </c>
      <c r="N3084">
        <v>6</v>
      </c>
      <c r="O3084" t="b">
        <v>0</v>
      </c>
      <c r="P3084" s="8" t="s">
        <v>8301</v>
      </c>
      <c r="Q3084" s="13" t="str">
        <f t="shared" si="347"/>
        <v>theater</v>
      </c>
      <c r="R3084" s="13" t="str">
        <f t="shared" si="348"/>
        <v>spaces</v>
      </c>
      <c r="S3084" s="6">
        <f t="shared" si="351"/>
        <v>8.6361702127659576</v>
      </c>
      <c r="T3084" s="10">
        <f t="shared" si="352"/>
        <v>78.333333333333329</v>
      </c>
    </row>
    <row r="3085" spans="1:20" ht="43.2" x14ac:dyDescent="0.3">
      <c r="A3085">
        <v>3085</v>
      </c>
      <c r="B3085" s="3" t="s">
        <v>3085</v>
      </c>
      <c r="C3085" s="3" t="s">
        <v>7195</v>
      </c>
      <c r="D3085">
        <v>25000</v>
      </c>
      <c r="E3085">
        <v>610</v>
      </c>
      <c r="F3085" t="s">
        <v>8221</v>
      </c>
      <c r="G3085" t="s">
        <v>8224</v>
      </c>
      <c r="H3085" t="s">
        <v>8246</v>
      </c>
      <c r="I3085">
        <v>1443561159</v>
      </c>
      <c r="J3085">
        <v>1440969159</v>
      </c>
      <c r="K3085" s="11">
        <f t="shared" si="349"/>
        <v>42276.675451388888</v>
      </c>
      <c r="L3085" s="11">
        <f t="shared" si="350"/>
        <v>42246.675451388888</v>
      </c>
      <c r="M3085" t="b">
        <v>0</v>
      </c>
      <c r="N3085">
        <v>9</v>
      </c>
      <c r="O3085" t="b">
        <v>0</v>
      </c>
      <c r="P3085" s="8" t="s">
        <v>8301</v>
      </c>
      <c r="Q3085" s="13" t="str">
        <f t="shared" si="347"/>
        <v>theater</v>
      </c>
      <c r="R3085" s="13" t="str">
        <f t="shared" si="348"/>
        <v>spaces</v>
      </c>
      <c r="S3085" s="6">
        <f t="shared" si="351"/>
        <v>40.983606557377051</v>
      </c>
      <c r="T3085" s="10">
        <f t="shared" si="352"/>
        <v>67.777777777777771</v>
      </c>
    </row>
    <row r="3086" spans="1:20" ht="43.2" x14ac:dyDescent="0.3">
      <c r="A3086">
        <v>3086</v>
      </c>
      <c r="B3086" s="3" t="s">
        <v>3086</v>
      </c>
      <c r="C3086" s="3" t="s">
        <v>7196</v>
      </c>
      <c r="D3086">
        <v>20000</v>
      </c>
      <c r="E3086">
        <v>50</v>
      </c>
      <c r="F3086" t="s">
        <v>8221</v>
      </c>
      <c r="G3086" t="s">
        <v>8237</v>
      </c>
      <c r="H3086" t="s">
        <v>8249</v>
      </c>
      <c r="I3086">
        <v>1439827559</v>
      </c>
      <c r="J3086">
        <v>1434643559</v>
      </c>
      <c r="K3086" s="11">
        <f t="shared" si="349"/>
        <v>42233.462488425925</v>
      </c>
      <c r="L3086" s="11">
        <f t="shared" si="350"/>
        <v>42173.462488425925</v>
      </c>
      <c r="M3086" t="b">
        <v>0</v>
      </c>
      <c r="N3086">
        <v>3</v>
      </c>
      <c r="O3086" t="b">
        <v>0</v>
      </c>
      <c r="P3086" s="8" t="s">
        <v>8301</v>
      </c>
      <c r="Q3086" s="13" t="str">
        <f t="shared" si="347"/>
        <v>theater</v>
      </c>
      <c r="R3086" s="13" t="str">
        <f t="shared" si="348"/>
        <v>spaces</v>
      </c>
      <c r="S3086" s="6">
        <f t="shared" si="351"/>
        <v>400</v>
      </c>
      <c r="T3086" s="10">
        <f t="shared" si="352"/>
        <v>16.666666666666668</v>
      </c>
    </row>
    <row r="3087" spans="1:20" ht="43.2" x14ac:dyDescent="0.3">
      <c r="A3087">
        <v>3087</v>
      </c>
      <c r="B3087" s="3" t="s">
        <v>3087</v>
      </c>
      <c r="C3087" s="3" t="s">
        <v>7197</v>
      </c>
      <c r="D3087">
        <v>20000</v>
      </c>
      <c r="E3087">
        <v>125</v>
      </c>
      <c r="F3087" t="s">
        <v>8221</v>
      </c>
      <c r="G3087" t="s">
        <v>8224</v>
      </c>
      <c r="H3087" t="s">
        <v>8246</v>
      </c>
      <c r="I3087">
        <v>1482294990</v>
      </c>
      <c r="J3087">
        <v>1477107390</v>
      </c>
      <c r="K3087" s="11">
        <f t="shared" si="349"/>
        <v>42724.983680555553</v>
      </c>
      <c r="L3087" s="11">
        <f t="shared" si="350"/>
        <v>42664.942013888889</v>
      </c>
      <c r="M3087" t="b">
        <v>0</v>
      </c>
      <c r="N3087">
        <v>2</v>
      </c>
      <c r="O3087" t="b">
        <v>0</v>
      </c>
      <c r="P3087" s="8" t="s">
        <v>8301</v>
      </c>
      <c r="Q3087" s="13" t="str">
        <f t="shared" si="347"/>
        <v>theater</v>
      </c>
      <c r="R3087" s="13" t="str">
        <f t="shared" si="348"/>
        <v>spaces</v>
      </c>
      <c r="S3087" s="6">
        <f t="shared" si="351"/>
        <v>160</v>
      </c>
      <c r="T3087" s="10">
        <f t="shared" si="352"/>
        <v>62.5</v>
      </c>
    </row>
    <row r="3088" spans="1:20" ht="43.2" x14ac:dyDescent="0.3">
      <c r="A3088">
        <v>3088</v>
      </c>
      <c r="B3088" s="3" t="s">
        <v>3088</v>
      </c>
      <c r="C3088" s="3" t="s">
        <v>7198</v>
      </c>
      <c r="D3088">
        <v>65000</v>
      </c>
      <c r="E3088">
        <v>126</v>
      </c>
      <c r="F3088" t="s">
        <v>8221</v>
      </c>
      <c r="G3088" t="s">
        <v>8224</v>
      </c>
      <c r="H3088" t="s">
        <v>8246</v>
      </c>
      <c r="I3088">
        <v>1420724460</v>
      </c>
      <c r="J3088">
        <v>1418046247</v>
      </c>
      <c r="K3088" s="11">
        <f t="shared" si="349"/>
        <v>42012.361805555549</v>
      </c>
      <c r="L3088" s="11">
        <f t="shared" si="350"/>
        <v>41981.363969907405</v>
      </c>
      <c r="M3088" t="b">
        <v>0</v>
      </c>
      <c r="N3088">
        <v>3</v>
      </c>
      <c r="O3088" t="b">
        <v>0</v>
      </c>
      <c r="P3088" s="8" t="s">
        <v>8301</v>
      </c>
      <c r="Q3088" s="13" t="str">
        <f t="shared" si="347"/>
        <v>theater</v>
      </c>
      <c r="R3088" s="13" t="str">
        <f t="shared" si="348"/>
        <v>spaces</v>
      </c>
      <c r="S3088" s="6">
        <f t="shared" si="351"/>
        <v>515.8730158730159</v>
      </c>
      <c r="T3088" s="10">
        <f t="shared" si="352"/>
        <v>42</v>
      </c>
    </row>
    <row r="3089" spans="1:20" ht="43.2" x14ac:dyDescent="0.3">
      <c r="A3089">
        <v>3089</v>
      </c>
      <c r="B3089" s="3" t="s">
        <v>3089</v>
      </c>
      <c r="C3089" s="3" t="s">
        <v>7199</v>
      </c>
      <c r="D3089">
        <v>25000</v>
      </c>
      <c r="E3089">
        <v>5854</v>
      </c>
      <c r="F3089" t="s">
        <v>8221</v>
      </c>
      <c r="G3089" t="s">
        <v>8224</v>
      </c>
      <c r="H3089" t="s">
        <v>8246</v>
      </c>
      <c r="I3089">
        <v>1468029540</v>
      </c>
      <c r="J3089">
        <v>1465304483</v>
      </c>
      <c r="K3089" s="11">
        <f t="shared" si="349"/>
        <v>42559.874305555553</v>
      </c>
      <c r="L3089" s="11">
        <f t="shared" si="350"/>
        <v>42528.334293981483</v>
      </c>
      <c r="M3089" t="b">
        <v>0</v>
      </c>
      <c r="N3089">
        <v>45</v>
      </c>
      <c r="O3089" t="b">
        <v>0</v>
      </c>
      <c r="P3089" s="8" t="s">
        <v>8301</v>
      </c>
      <c r="Q3089" s="13" t="str">
        <f t="shared" si="347"/>
        <v>theater</v>
      </c>
      <c r="R3089" s="13" t="str">
        <f t="shared" si="348"/>
        <v>spaces</v>
      </c>
      <c r="S3089" s="6">
        <f t="shared" si="351"/>
        <v>4.2705842159207377</v>
      </c>
      <c r="T3089" s="10">
        <f t="shared" si="352"/>
        <v>130.0888888888889</v>
      </c>
    </row>
    <row r="3090" spans="1:20" ht="43.2" x14ac:dyDescent="0.3">
      <c r="A3090">
        <v>3090</v>
      </c>
      <c r="B3090" s="3" t="s">
        <v>3090</v>
      </c>
      <c r="C3090" s="3" t="s">
        <v>7200</v>
      </c>
      <c r="D3090">
        <v>225000</v>
      </c>
      <c r="E3090">
        <v>11432</v>
      </c>
      <c r="F3090" t="s">
        <v>8221</v>
      </c>
      <c r="G3090" t="s">
        <v>8224</v>
      </c>
      <c r="H3090" t="s">
        <v>8246</v>
      </c>
      <c r="I3090">
        <v>1430505545</v>
      </c>
      <c r="J3090">
        <v>1425325145</v>
      </c>
      <c r="K3090" s="11">
        <f t="shared" si="349"/>
        <v>42125.568807870368</v>
      </c>
      <c r="L3090" s="11">
        <f t="shared" si="350"/>
        <v>42065.610474537032</v>
      </c>
      <c r="M3090" t="b">
        <v>0</v>
      </c>
      <c r="N3090">
        <v>9</v>
      </c>
      <c r="O3090" t="b">
        <v>0</v>
      </c>
      <c r="P3090" s="8" t="s">
        <v>8301</v>
      </c>
      <c r="Q3090" s="13" t="str">
        <f t="shared" si="347"/>
        <v>theater</v>
      </c>
      <c r="R3090" s="13" t="str">
        <f t="shared" si="348"/>
        <v>spaces</v>
      </c>
      <c r="S3090" s="6">
        <f t="shared" si="351"/>
        <v>19.681595521343596</v>
      </c>
      <c r="T3090" s="10">
        <f t="shared" si="352"/>
        <v>1270.2222222222222</v>
      </c>
    </row>
    <row r="3091" spans="1:20" ht="57.6" x14ac:dyDescent="0.3">
      <c r="A3091">
        <v>3091</v>
      </c>
      <c r="B3091" s="3" t="s">
        <v>3091</v>
      </c>
      <c r="C3091" s="3" t="s">
        <v>7201</v>
      </c>
      <c r="D3091">
        <v>5000</v>
      </c>
      <c r="E3091">
        <v>796</v>
      </c>
      <c r="F3091" t="s">
        <v>8221</v>
      </c>
      <c r="G3091" t="s">
        <v>8224</v>
      </c>
      <c r="H3091" t="s">
        <v>8246</v>
      </c>
      <c r="I3091">
        <v>1471214743</v>
      </c>
      <c r="J3091">
        <v>1468622743</v>
      </c>
      <c r="K3091" s="11">
        <f t="shared" si="349"/>
        <v>42596.740081018514</v>
      </c>
      <c r="L3091" s="11">
        <f t="shared" si="350"/>
        <v>42566.740081018514</v>
      </c>
      <c r="M3091" t="b">
        <v>0</v>
      </c>
      <c r="N3091">
        <v>9</v>
      </c>
      <c r="O3091" t="b">
        <v>0</v>
      </c>
      <c r="P3091" s="8" t="s">
        <v>8301</v>
      </c>
      <c r="Q3091" s="13" t="str">
        <f t="shared" si="347"/>
        <v>theater</v>
      </c>
      <c r="R3091" s="13" t="str">
        <f t="shared" si="348"/>
        <v>spaces</v>
      </c>
      <c r="S3091" s="6">
        <f t="shared" si="351"/>
        <v>6.2814070351758797</v>
      </c>
      <c r="T3091" s="10">
        <f t="shared" si="352"/>
        <v>88.444444444444443</v>
      </c>
    </row>
    <row r="3092" spans="1:20" ht="43.2" x14ac:dyDescent="0.3">
      <c r="A3092">
        <v>3092</v>
      </c>
      <c r="B3092" s="3" t="s">
        <v>3092</v>
      </c>
      <c r="C3092" s="3" t="s">
        <v>7202</v>
      </c>
      <c r="D3092">
        <v>100000</v>
      </c>
      <c r="E3092">
        <v>1183.19</v>
      </c>
      <c r="F3092" t="s">
        <v>8221</v>
      </c>
      <c r="G3092" t="s">
        <v>8224</v>
      </c>
      <c r="H3092" t="s">
        <v>8246</v>
      </c>
      <c r="I3092">
        <v>1444946400</v>
      </c>
      <c r="J3092">
        <v>1441723912</v>
      </c>
      <c r="K3092" s="11">
        <f t="shared" si="349"/>
        <v>42292.708333333336</v>
      </c>
      <c r="L3092" s="11">
        <f t="shared" si="350"/>
        <v>42255.41101851852</v>
      </c>
      <c r="M3092" t="b">
        <v>0</v>
      </c>
      <c r="N3092">
        <v>21</v>
      </c>
      <c r="O3092" t="b">
        <v>0</v>
      </c>
      <c r="P3092" s="8" t="s">
        <v>8301</v>
      </c>
      <c r="Q3092" s="13" t="str">
        <f t="shared" si="347"/>
        <v>theater</v>
      </c>
      <c r="R3092" s="13" t="str">
        <f t="shared" si="348"/>
        <v>spaces</v>
      </c>
      <c r="S3092" s="6">
        <f t="shared" si="351"/>
        <v>84.517279557805594</v>
      </c>
      <c r="T3092" s="10">
        <f t="shared" si="352"/>
        <v>56.342380952380957</v>
      </c>
    </row>
    <row r="3093" spans="1:20" ht="57.6" x14ac:dyDescent="0.3">
      <c r="A3093">
        <v>3093</v>
      </c>
      <c r="B3093" s="3" t="s">
        <v>3093</v>
      </c>
      <c r="C3093" s="3" t="s">
        <v>7203</v>
      </c>
      <c r="D3093">
        <v>4000</v>
      </c>
      <c r="E3093">
        <v>910</v>
      </c>
      <c r="F3093" t="s">
        <v>8221</v>
      </c>
      <c r="G3093" t="s">
        <v>8229</v>
      </c>
      <c r="H3093" t="s">
        <v>8251</v>
      </c>
      <c r="I3093">
        <v>1401595140</v>
      </c>
      <c r="J3093">
        <v>1398980941</v>
      </c>
      <c r="K3093" s="11">
        <f t="shared" si="349"/>
        <v>41790.957638888889</v>
      </c>
      <c r="L3093" s="11">
        <f t="shared" si="350"/>
        <v>41760.700706018521</v>
      </c>
      <c r="M3093" t="b">
        <v>0</v>
      </c>
      <c r="N3093">
        <v>17</v>
      </c>
      <c r="O3093" t="b">
        <v>0</v>
      </c>
      <c r="P3093" s="8" t="s">
        <v>8301</v>
      </c>
      <c r="Q3093" s="13" t="str">
        <f t="shared" si="347"/>
        <v>theater</v>
      </c>
      <c r="R3093" s="13" t="str">
        <f t="shared" si="348"/>
        <v>spaces</v>
      </c>
      <c r="S3093" s="6">
        <f t="shared" si="351"/>
        <v>4.395604395604396</v>
      </c>
      <c r="T3093" s="10">
        <f t="shared" si="352"/>
        <v>53.529411764705884</v>
      </c>
    </row>
    <row r="3094" spans="1:20" ht="43.2" x14ac:dyDescent="0.3">
      <c r="A3094">
        <v>3094</v>
      </c>
      <c r="B3094" s="3" t="s">
        <v>3094</v>
      </c>
      <c r="C3094" s="3" t="s">
        <v>7204</v>
      </c>
      <c r="D3094">
        <v>100000</v>
      </c>
      <c r="E3094">
        <v>25</v>
      </c>
      <c r="F3094" t="s">
        <v>8221</v>
      </c>
      <c r="G3094" t="s">
        <v>8224</v>
      </c>
      <c r="H3094" t="s">
        <v>8246</v>
      </c>
      <c r="I3094">
        <v>1442775956</v>
      </c>
      <c r="J3094">
        <v>1437591956</v>
      </c>
      <c r="K3094" s="11">
        <f t="shared" si="349"/>
        <v>42267.587453703702</v>
      </c>
      <c r="L3094" s="11">
        <f t="shared" si="350"/>
        <v>42207.587453703702</v>
      </c>
      <c r="M3094" t="b">
        <v>0</v>
      </c>
      <c r="N3094">
        <v>1</v>
      </c>
      <c r="O3094" t="b">
        <v>0</v>
      </c>
      <c r="P3094" s="8" t="s">
        <v>8301</v>
      </c>
      <c r="Q3094" s="13" t="str">
        <f t="shared" si="347"/>
        <v>theater</v>
      </c>
      <c r="R3094" s="13" t="str">
        <f t="shared" si="348"/>
        <v>spaces</v>
      </c>
      <c r="S3094" s="6">
        <f t="shared" si="351"/>
        <v>4000</v>
      </c>
      <c r="T3094" s="10">
        <f t="shared" si="352"/>
        <v>25</v>
      </c>
    </row>
    <row r="3095" spans="1:20" ht="43.2" x14ac:dyDescent="0.3">
      <c r="A3095">
        <v>3095</v>
      </c>
      <c r="B3095" s="3" t="s">
        <v>3095</v>
      </c>
      <c r="C3095" s="3" t="s">
        <v>7205</v>
      </c>
      <c r="D3095">
        <v>14920</v>
      </c>
      <c r="E3095">
        <v>50</v>
      </c>
      <c r="F3095" t="s">
        <v>8221</v>
      </c>
      <c r="G3095" t="s">
        <v>8224</v>
      </c>
      <c r="H3095" t="s">
        <v>8246</v>
      </c>
      <c r="I3095">
        <v>1470011780</v>
      </c>
      <c r="J3095">
        <v>1464827780</v>
      </c>
      <c r="K3095" s="11">
        <f t="shared" si="349"/>
        <v>42582.81689814815</v>
      </c>
      <c r="L3095" s="11">
        <f t="shared" si="350"/>
        <v>42522.81689814815</v>
      </c>
      <c r="M3095" t="b">
        <v>0</v>
      </c>
      <c r="N3095">
        <v>1</v>
      </c>
      <c r="O3095" t="b">
        <v>0</v>
      </c>
      <c r="P3095" s="8" t="s">
        <v>8301</v>
      </c>
      <c r="Q3095" s="13" t="str">
        <f t="shared" si="347"/>
        <v>theater</v>
      </c>
      <c r="R3095" s="13" t="str">
        <f t="shared" si="348"/>
        <v>spaces</v>
      </c>
      <c r="S3095" s="6">
        <f t="shared" si="351"/>
        <v>298.39999999999998</v>
      </c>
      <c r="T3095" s="10">
        <f t="shared" si="352"/>
        <v>50</v>
      </c>
    </row>
    <row r="3096" spans="1:20" ht="43.2" x14ac:dyDescent="0.3">
      <c r="A3096">
        <v>3096</v>
      </c>
      <c r="B3096" s="3" t="s">
        <v>3096</v>
      </c>
      <c r="C3096" s="3" t="s">
        <v>7206</v>
      </c>
      <c r="D3096">
        <v>20000</v>
      </c>
      <c r="E3096">
        <v>795</v>
      </c>
      <c r="F3096" t="s">
        <v>8221</v>
      </c>
      <c r="G3096" t="s">
        <v>8224</v>
      </c>
      <c r="H3096" t="s">
        <v>8246</v>
      </c>
      <c r="I3096">
        <v>1432151326</v>
      </c>
      <c r="J3096">
        <v>1429559326</v>
      </c>
      <c r="K3096" s="11">
        <f t="shared" si="349"/>
        <v>42144.617199074077</v>
      </c>
      <c r="L3096" s="11">
        <f t="shared" si="350"/>
        <v>42114.617199074077</v>
      </c>
      <c r="M3096" t="b">
        <v>0</v>
      </c>
      <c r="N3096">
        <v>14</v>
      </c>
      <c r="O3096" t="b">
        <v>0</v>
      </c>
      <c r="P3096" s="8" t="s">
        <v>8301</v>
      </c>
      <c r="Q3096" s="13" t="str">
        <f t="shared" si="347"/>
        <v>theater</v>
      </c>
      <c r="R3096" s="13" t="str">
        <f t="shared" si="348"/>
        <v>spaces</v>
      </c>
      <c r="S3096" s="6">
        <f t="shared" si="351"/>
        <v>25.157232704402517</v>
      </c>
      <c r="T3096" s="10">
        <f t="shared" si="352"/>
        <v>56.785714285714285</v>
      </c>
    </row>
    <row r="3097" spans="1:20" ht="43.2" x14ac:dyDescent="0.3">
      <c r="A3097">
        <v>3097</v>
      </c>
      <c r="B3097" s="3" t="s">
        <v>3097</v>
      </c>
      <c r="C3097" s="3" t="s">
        <v>7207</v>
      </c>
      <c r="D3097">
        <v>10000</v>
      </c>
      <c r="E3097">
        <v>1715</v>
      </c>
      <c r="F3097" t="s">
        <v>8221</v>
      </c>
      <c r="G3097" t="s">
        <v>8225</v>
      </c>
      <c r="H3097" t="s">
        <v>8247</v>
      </c>
      <c r="I3097">
        <v>1475848800</v>
      </c>
      <c r="J3097">
        <v>1474027501</v>
      </c>
      <c r="K3097" s="11">
        <f t="shared" si="349"/>
        <v>42650.374999999993</v>
      </c>
      <c r="L3097" s="11">
        <f t="shared" si="350"/>
        <v>42629.29515046296</v>
      </c>
      <c r="M3097" t="b">
        <v>0</v>
      </c>
      <c r="N3097">
        <v>42</v>
      </c>
      <c r="O3097" t="b">
        <v>0</v>
      </c>
      <c r="P3097" s="8" t="s">
        <v>8301</v>
      </c>
      <c r="Q3097" s="13" t="str">
        <f t="shared" si="347"/>
        <v>theater</v>
      </c>
      <c r="R3097" s="13" t="str">
        <f t="shared" si="348"/>
        <v>spaces</v>
      </c>
      <c r="S3097" s="6">
        <f t="shared" si="351"/>
        <v>5.8309037900874632</v>
      </c>
      <c r="T3097" s="10">
        <f t="shared" si="352"/>
        <v>40.833333333333336</v>
      </c>
    </row>
    <row r="3098" spans="1:20" ht="43.2" x14ac:dyDescent="0.3">
      <c r="A3098">
        <v>3098</v>
      </c>
      <c r="B3098" s="3" t="s">
        <v>3098</v>
      </c>
      <c r="C3098" s="3" t="s">
        <v>7208</v>
      </c>
      <c r="D3098">
        <v>48725</v>
      </c>
      <c r="E3098">
        <v>1758</v>
      </c>
      <c r="F3098" t="s">
        <v>8221</v>
      </c>
      <c r="G3098" t="s">
        <v>8224</v>
      </c>
      <c r="H3098" t="s">
        <v>8246</v>
      </c>
      <c r="I3098">
        <v>1454890620</v>
      </c>
      <c r="J3098">
        <v>1450724449</v>
      </c>
      <c r="K3098" s="11">
        <f t="shared" si="349"/>
        <v>42407.803472222215</v>
      </c>
      <c r="L3098" s="11">
        <f t="shared" si="350"/>
        <v>42359.58390046296</v>
      </c>
      <c r="M3098" t="b">
        <v>0</v>
      </c>
      <c r="N3098">
        <v>27</v>
      </c>
      <c r="O3098" t="b">
        <v>0</v>
      </c>
      <c r="P3098" s="8" t="s">
        <v>8301</v>
      </c>
      <c r="Q3098" s="13" t="str">
        <f t="shared" si="347"/>
        <v>theater</v>
      </c>
      <c r="R3098" s="13" t="str">
        <f t="shared" si="348"/>
        <v>spaces</v>
      </c>
      <c r="S3098" s="6">
        <f t="shared" si="351"/>
        <v>27.716154721274176</v>
      </c>
      <c r="T3098" s="10">
        <f t="shared" si="352"/>
        <v>65.111111111111114</v>
      </c>
    </row>
    <row r="3099" spans="1:20" ht="43.2" x14ac:dyDescent="0.3">
      <c r="A3099">
        <v>3099</v>
      </c>
      <c r="B3099" s="3" t="s">
        <v>3099</v>
      </c>
      <c r="C3099" s="3" t="s">
        <v>7209</v>
      </c>
      <c r="D3099">
        <v>2000</v>
      </c>
      <c r="E3099">
        <v>278</v>
      </c>
      <c r="F3099" t="s">
        <v>8221</v>
      </c>
      <c r="G3099" t="s">
        <v>8224</v>
      </c>
      <c r="H3099" t="s">
        <v>8246</v>
      </c>
      <c r="I3099">
        <v>1455251591</v>
      </c>
      <c r="J3099">
        <v>1452659591</v>
      </c>
      <c r="K3099" s="11">
        <f t="shared" si="349"/>
        <v>42411.981377314813</v>
      </c>
      <c r="L3099" s="11">
        <f t="shared" si="350"/>
        <v>42381.981377314813</v>
      </c>
      <c r="M3099" t="b">
        <v>0</v>
      </c>
      <c r="N3099">
        <v>5</v>
      </c>
      <c r="O3099" t="b">
        <v>0</v>
      </c>
      <c r="P3099" s="8" t="s">
        <v>8301</v>
      </c>
      <c r="Q3099" s="13" t="str">
        <f t="shared" si="347"/>
        <v>theater</v>
      </c>
      <c r="R3099" s="13" t="str">
        <f t="shared" si="348"/>
        <v>spaces</v>
      </c>
      <c r="S3099" s="6">
        <f t="shared" si="351"/>
        <v>7.1942446043165464</v>
      </c>
      <c r="T3099" s="10">
        <f t="shared" si="352"/>
        <v>55.6</v>
      </c>
    </row>
    <row r="3100" spans="1:20" ht="43.2" x14ac:dyDescent="0.3">
      <c r="A3100">
        <v>3100</v>
      </c>
      <c r="B3100" s="3" t="s">
        <v>3100</v>
      </c>
      <c r="C3100" s="3" t="s">
        <v>7210</v>
      </c>
      <c r="D3100">
        <v>12000</v>
      </c>
      <c r="E3100">
        <v>1827</v>
      </c>
      <c r="F3100" t="s">
        <v>8221</v>
      </c>
      <c r="G3100" t="s">
        <v>8224</v>
      </c>
      <c r="H3100" t="s">
        <v>8246</v>
      </c>
      <c r="I3100">
        <v>1413816975</v>
      </c>
      <c r="J3100">
        <v>1411224975</v>
      </c>
      <c r="K3100" s="11">
        <f t="shared" si="349"/>
        <v>41932.4140625</v>
      </c>
      <c r="L3100" s="11">
        <f t="shared" si="350"/>
        <v>41902.4140625</v>
      </c>
      <c r="M3100" t="b">
        <v>0</v>
      </c>
      <c r="N3100">
        <v>13</v>
      </c>
      <c r="O3100" t="b">
        <v>0</v>
      </c>
      <c r="P3100" s="8" t="s">
        <v>8301</v>
      </c>
      <c r="Q3100" s="13" t="str">
        <f t="shared" si="347"/>
        <v>theater</v>
      </c>
      <c r="R3100" s="13" t="str">
        <f t="shared" si="348"/>
        <v>spaces</v>
      </c>
      <c r="S3100" s="6">
        <f t="shared" si="351"/>
        <v>6.5681444991789819</v>
      </c>
      <c r="T3100" s="10">
        <f t="shared" si="352"/>
        <v>140.53846153846155</v>
      </c>
    </row>
    <row r="3101" spans="1:20" ht="57.6" x14ac:dyDescent="0.3">
      <c r="A3101">
        <v>3101</v>
      </c>
      <c r="B3101" s="3" t="s">
        <v>3101</v>
      </c>
      <c r="C3101" s="3" t="s">
        <v>7211</v>
      </c>
      <c r="D3101">
        <v>2500</v>
      </c>
      <c r="E3101">
        <v>300</v>
      </c>
      <c r="F3101" t="s">
        <v>8221</v>
      </c>
      <c r="G3101" t="s">
        <v>8230</v>
      </c>
      <c r="H3101" t="s">
        <v>8249</v>
      </c>
      <c r="I3101">
        <v>1437033360</v>
      </c>
      <c r="J3101">
        <v>1434445937</v>
      </c>
      <c r="K3101" s="11">
        <f t="shared" si="349"/>
        <v>42201.12222222222</v>
      </c>
      <c r="L3101" s="11">
        <f t="shared" si="350"/>
        <v>42171.175196759257</v>
      </c>
      <c r="M3101" t="b">
        <v>0</v>
      </c>
      <c r="N3101">
        <v>12</v>
      </c>
      <c r="O3101" t="b">
        <v>0</v>
      </c>
      <c r="P3101" s="8" t="s">
        <v>8301</v>
      </c>
      <c r="Q3101" s="13" t="str">
        <f t="shared" si="347"/>
        <v>theater</v>
      </c>
      <c r="R3101" s="13" t="str">
        <f t="shared" si="348"/>
        <v>spaces</v>
      </c>
      <c r="S3101" s="6">
        <f t="shared" si="351"/>
        <v>8.3333333333333339</v>
      </c>
      <c r="T3101" s="10">
        <f t="shared" si="352"/>
        <v>25</v>
      </c>
    </row>
    <row r="3102" spans="1:20" ht="57.6" x14ac:dyDescent="0.3">
      <c r="A3102">
        <v>3102</v>
      </c>
      <c r="B3102" s="3" t="s">
        <v>3102</v>
      </c>
      <c r="C3102" s="3" t="s">
        <v>7212</v>
      </c>
      <c r="D3102">
        <v>16000</v>
      </c>
      <c r="E3102">
        <v>6258</v>
      </c>
      <c r="F3102" t="s">
        <v>8221</v>
      </c>
      <c r="G3102" t="s">
        <v>8225</v>
      </c>
      <c r="H3102" t="s">
        <v>8247</v>
      </c>
      <c r="I3102">
        <v>1471939818</v>
      </c>
      <c r="J3102">
        <v>1467619818</v>
      </c>
      <c r="K3102" s="11">
        <f t="shared" si="349"/>
        <v>42605.132152777776</v>
      </c>
      <c r="L3102" s="11">
        <f t="shared" si="350"/>
        <v>42555.132152777776</v>
      </c>
      <c r="M3102" t="b">
        <v>0</v>
      </c>
      <c r="N3102">
        <v>90</v>
      </c>
      <c r="O3102" t="b">
        <v>0</v>
      </c>
      <c r="P3102" s="8" t="s">
        <v>8301</v>
      </c>
      <c r="Q3102" s="13" t="str">
        <f t="shared" si="347"/>
        <v>theater</v>
      </c>
      <c r="R3102" s="13" t="str">
        <f t="shared" si="348"/>
        <v>spaces</v>
      </c>
      <c r="S3102" s="6">
        <f t="shared" si="351"/>
        <v>2.556727388942154</v>
      </c>
      <c r="T3102" s="10">
        <f t="shared" si="352"/>
        <v>69.533333333333331</v>
      </c>
    </row>
    <row r="3103" spans="1:20" ht="28.8" x14ac:dyDescent="0.3">
      <c r="A3103">
        <v>3103</v>
      </c>
      <c r="B3103" s="3" t="s">
        <v>3103</v>
      </c>
      <c r="C3103" s="3" t="s">
        <v>7213</v>
      </c>
      <c r="D3103">
        <v>4100</v>
      </c>
      <c r="E3103">
        <v>11</v>
      </c>
      <c r="F3103" t="s">
        <v>8221</v>
      </c>
      <c r="G3103" t="s">
        <v>8224</v>
      </c>
      <c r="H3103" t="s">
        <v>8246</v>
      </c>
      <c r="I3103">
        <v>1434080706</v>
      </c>
      <c r="J3103">
        <v>1428896706</v>
      </c>
      <c r="K3103" s="11">
        <f t="shared" si="349"/>
        <v>42166.94798611111</v>
      </c>
      <c r="L3103" s="11">
        <f t="shared" si="350"/>
        <v>42106.94798611111</v>
      </c>
      <c r="M3103" t="b">
        <v>0</v>
      </c>
      <c r="N3103">
        <v>2</v>
      </c>
      <c r="O3103" t="b">
        <v>0</v>
      </c>
      <c r="P3103" s="8" t="s">
        <v>8301</v>
      </c>
      <c r="Q3103" s="13" t="str">
        <f t="shared" si="347"/>
        <v>theater</v>
      </c>
      <c r="R3103" s="13" t="str">
        <f t="shared" si="348"/>
        <v>spaces</v>
      </c>
      <c r="S3103" s="6">
        <f t="shared" si="351"/>
        <v>372.72727272727275</v>
      </c>
      <c r="T3103" s="10">
        <f t="shared" si="352"/>
        <v>5.5</v>
      </c>
    </row>
    <row r="3104" spans="1:20" ht="43.2" x14ac:dyDescent="0.3">
      <c r="A3104">
        <v>3104</v>
      </c>
      <c r="B3104" s="3" t="s">
        <v>3104</v>
      </c>
      <c r="C3104" s="3" t="s">
        <v>7214</v>
      </c>
      <c r="D3104">
        <v>4000</v>
      </c>
      <c r="E3104">
        <v>1185</v>
      </c>
      <c r="F3104" t="s">
        <v>8221</v>
      </c>
      <c r="G3104" t="s">
        <v>8226</v>
      </c>
      <c r="H3104" t="s">
        <v>8248</v>
      </c>
      <c r="I3104">
        <v>1422928800</v>
      </c>
      <c r="J3104">
        <v>1420235311</v>
      </c>
      <c r="K3104" s="11">
        <f t="shared" si="349"/>
        <v>42037.874999999993</v>
      </c>
      <c r="L3104" s="11">
        <f t="shared" si="350"/>
        <v>42006.70035879629</v>
      </c>
      <c r="M3104" t="b">
        <v>0</v>
      </c>
      <c r="N3104">
        <v>5</v>
      </c>
      <c r="O3104" t="b">
        <v>0</v>
      </c>
      <c r="P3104" s="8" t="s">
        <v>8301</v>
      </c>
      <c r="Q3104" s="13" t="str">
        <f t="shared" si="347"/>
        <v>theater</v>
      </c>
      <c r="R3104" s="13" t="str">
        <f t="shared" si="348"/>
        <v>spaces</v>
      </c>
      <c r="S3104" s="6">
        <f t="shared" si="351"/>
        <v>3.3755274261603376</v>
      </c>
      <c r="T3104" s="10">
        <f t="shared" si="352"/>
        <v>237</v>
      </c>
    </row>
    <row r="3105" spans="1:20" ht="43.2" x14ac:dyDescent="0.3">
      <c r="A3105">
        <v>3105</v>
      </c>
      <c r="B3105" s="3" t="s">
        <v>3105</v>
      </c>
      <c r="C3105" s="3" t="s">
        <v>7215</v>
      </c>
      <c r="D3105">
        <v>5845</v>
      </c>
      <c r="E3105">
        <v>2476</v>
      </c>
      <c r="F3105" t="s">
        <v>8221</v>
      </c>
      <c r="G3105" t="s">
        <v>8224</v>
      </c>
      <c r="H3105" t="s">
        <v>8246</v>
      </c>
      <c r="I3105">
        <v>1413694800</v>
      </c>
      <c r="J3105">
        <v>1408986916</v>
      </c>
      <c r="K3105" s="11">
        <f t="shared" si="349"/>
        <v>41931</v>
      </c>
      <c r="L3105" s="11">
        <f t="shared" si="350"/>
        <v>41876.510601851849</v>
      </c>
      <c r="M3105" t="b">
        <v>0</v>
      </c>
      <c r="N3105">
        <v>31</v>
      </c>
      <c r="O3105" t="b">
        <v>0</v>
      </c>
      <c r="P3105" s="8" t="s">
        <v>8301</v>
      </c>
      <c r="Q3105" s="13" t="str">
        <f t="shared" si="347"/>
        <v>theater</v>
      </c>
      <c r="R3105" s="13" t="str">
        <f t="shared" si="348"/>
        <v>spaces</v>
      </c>
      <c r="S3105" s="6">
        <f t="shared" si="351"/>
        <v>2.3606623586429727</v>
      </c>
      <c r="T3105" s="10">
        <f t="shared" si="352"/>
        <v>79.870967741935488</v>
      </c>
    </row>
    <row r="3106" spans="1:20" ht="57.6" x14ac:dyDescent="0.3">
      <c r="A3106">
        <v>3106</v>
      </c>
      <c r="B3106" s="3" t="s">
        <v>3106</v>
      </c>
      <c r="C3106" s="3" t="s">
        <v>7216</v>
      </c>
      <c r="D3106">
        <v>1000</v>
      </c>
      <c r="E3106">
        <v>41</v>
      </c>
      <c r="F3106" t="s">
        <v>8221</v>
      </c>
      <c r="G3106" t="s">
        <v>8225</v>
      </c>
      <c r="H3106" t="s">
        <v>8247</v>
      </c>
      <c r="I3106">
        <v>1442440800</v>
      </c>
      <c r="J3106">
        <v>1440497876</v>
      </c>
      <c r="K3106" s="11">
        <f t="shared" si="349"/>
        <v>42263.708333333336</v>
      </c>
      <c r="L3106" s="11">
        <f t="shared" si="350"/>
        <v>42241.220787037033</v>
      </c>
      <c r="M3106" t="b">
        <v>0</v>
      </c>
      <c r="N3106">
        <v>4</v>
      </c>
      <c r="O3106" t="b">
        <v>0</v>
      </c>
      <c r="P3106" s="8" t="s">
        <v>8301</v>
      </c>
      <c r="Q3106" s="13" t="str">
        <f t="shared" si="347"/>
        <v>theater</v>
      </c>
      <c r="R3106" s="13" t="str">
        <f t="shared" si="348"/>
        <v>spaces</v>
      </c>
      <c r="S3106" s="6">
        <f t="shared" si="351"/>
        <v>24.390243902439025</v>
      </c>
      <c r="T3106" s="10">
        <f t="shared" si="352"/>
        <v>10.25</v>
      </c>
    </row>
    <row r="3107" spans="1:20" ht="43.2" x14ac:dyDescent="0.3">
      <c r="A3107">
        <v>3107</v>
      </c>
      <c r="B3107" s="3" t="s">
        <v>3107</v>
      </c>
      <c r="C3107" s="3" t="s">
        <v>7217</v>
      </c>
      <c r="D3107">
        <v>40000</v>
      </c>
      <c r="E3107">
        <v>7905</v>
      </c>
      <c r="F3107" t="s">
        <v>8221</v>
      </c>
      <c r="G3107" t="s">
        <v>8224</v>
      </c>
      <c r="H3107" t="s">
        <v>8246</v>
      </c>
      <c r="I3107">
        <v>1431372751</v>
      </c>
      <c r="J3107">
        <v>1430767951</v>
      </c>
      <c r="K3107" s="11">
        <f t="shared" si="349"/>
        <v>42135.605914351851</v>
      </c>
      <c r="L3107" s="11">
        <f t="shared" si="350"/>
        <v>42128.605914351851</v>
      </c>
      <c r="M3107" t="b">
        <v>0</v>
      </c>
      <c r="N3107">
        <v>29</v>
      </c>
      <c r="O3107" t="b">
        <v>0</v>
      </c>
      <c r="P3107" s="8" t="s">
        <v>8301</v>
      </c>
      <c r="Q3107" s="13" t="str">
        <f t="shared" si="347"/>
        <v>theater</v>
      </c>
      <c r="R3107" s="13" t="str">
        <f t="shared" si="348"/>
        <v>spaces</v>
      </c>
      <c r="S3107" s="6">
        <f t="shared" si="351"/>
        <v>5.0600885515496525</v>
      </c>
      <c r="T3107" s="10">
        <f t="shared" si="352"/>
        <v>272.58620689655174</v>
      </c>
    </row>
    <row r="3108" spans="1:20" x14ac:dyDescent="0.3">
      <c r="A3108">
        <v>3108</v>
      </c>
      <c r="B3108" s="3" t="s">
        <v>3108</v>
      </c>
      <c r="C3108" s="3" t="s">
        <v>7218</v>
      </c>
      <c r="D3108">
        <v>50000</v>
      </c>
      <c r="E3108">
        <v>26</v>
      </c>
      <c r="F3108" t="s">
        <v>8221</v>
      </c>
      <c r="G3108" t="s">
        <v>8224</v>
      </c>
      <c r="H3108" t="s">
        <v>8246</v>
      </c>
      <c r="I3108">
        <v>1430234394</v>
      </c>
      <c r="J3108">
        <v>1425053994</v>
      </c>
      <c r="K3108" s="11">
        <f t="shared" si="349"/>
        <v>42122.430486111109</v>
      </c>
      <c r="L3108" s="11">
        <f t="shared" si="350"/>
        <v>42062.47215277778</v>
      </c>
      <c r="M3108" t="b">
        <v>0</v>
      </c>
      <c r="N3108">
        <v>2</v>
      </c>
      <c r="O3108" t="b">
        <v>0</v>
      </c>
      <c r="P3108" s="8" t="s">
        <v>8301</v>
      </c>
      <c r="Q3108" s="13" t="str">
        <f t="shared" si="347"/>
        <v>theater</v>
      </c>
      <c r="R3108" s="13" t="str">
        <f t="shared" si="348"/>
        <v>spaces</v>
      </c>
      <c r="S3108" s="6">
        <f t="shared" si="351"/>
        <v>1923.0769230769231</v>
      </c>
      <c r="T3108" s="10">
        <f t="shared" si="352"/>
        <v>13</v>
      </c>
    </row>
    <row r="3109" spans="1:20" ht="43.2" x14ac:dyDescent="0.3">
      <c r="A3109">
        <v>3109</v>
      </c>
      <c r="B3109" s="3" t="s">
        <v>3109</v>
      </c>
      <c r="C3109" s="3" t="s">
        <v>7219</v>
      </c>
      <c r="D3109">
        <v>26500</v>
      </c>
      <c r="E3109">
        <v>6633</v>
      </c>
      <c r="F3109" t="s">
        <v>8221</v>
      </c>
      <c r="G3109" t="s">
        <v>8224</v>
      </c>
      <c r="H3109" t="s">
        <v>8246</v>
      </c>
      <c r="I3109">
        <v>1409194810</v>
      </c>
      <c r="J3109">
        <v>1406170810</v>
      </c>
      <c r="K3109" s="11">
        <f t="shared" si="349"/>
        <v>41878.916782407403</v>
      </c>
      <c r="L3109" s="11">
        <f t="shared" si="350"/>
        <v>41843.916782407403</v>
      </c>
      <c r="M3109" t="b">
        <v>0</v>
      </c>
      <c r="N3109">
        <v>114</v>
      </c>
      <c r="O3109" t="b">
        <v>0</v>
      </c>
      <c r="P3109" s="8" t="s">
        <v>8301</v>
      </c>
      <c r="Q3109" s="13" t="str">
        <f t="shared" si="347"/>
        <v>theater</v>
      </c>
      <c r="R3109" s="13" t="str">
        <f t="shared" ref="R3109:R3127" si="353">RIGHT(P3109,6)</f>
        <v>spaces</v>
      </c>
      <c r="S3109" s="6">
        <f t="shared" si="351"/>
        <v>3.9951756369666818</v>
      </c>
      <c r="T3109" s="10">
        <f t="shared" si="352"/>
        <v>58.184210526315788</v>
      </c>
    </row>
    <row r="3110" spans="1:20" ht="43.2" x14ac:dyDescent="0.3">
      <c r="A3110">
        <v>3110</v>
      </c>
      <c r="B3110" s="3" t="s">
        <v>3110</v>
      </c>
      <c r="C3110" s="3" t="s">
        <v>7220</v>
      </c>
      <c r="D3110">
        <v>25000</v>
      </c>
      <c r="E3110">
        <v>10</v>
      </c>
      <c r="F3110" t="s">
        <v>8221</v>
      </c>
      <c r="G3110" t="s">
        <v>8224</v>
      </c>
      <c r="H3110" t="s">
        <v>8246</v>
      </c>
      <c r="I3110">
        <v>1487465119</v>
      </c>
      <c r="J3110">
        <v>1484009119</v>
      </c>
      <c r="K3110" s="11">
        <f t="shared" si="349"/>
        <v>42784.823136574072</v>
      </c>
      <c r="L3110" s="11">
        <f t="shared" si="350"/>
        <v>42744.823136574072</v>
      </c>
      <c r="M3110" t="b">
        <v>0</v>
      </c>
      <c r="N3110">
        <v>1</v>
      </c>
      <c r="O3110" t="b">
        <v>0</v>
      </c>
      <c r="P3110" s="8" t="s">
        <v>8301</v>
      </c>
      <c r="Q3110" s="13" t="str">
        <f t="shared" si="347"/>
        <v>theater</v>
      </c>
      <c r="R3110" s="13" t="str">
        <f t="shared" si="353"/>
        <v>spaces</v>
      </c>
      <c r="S3110" s="6">
        <f t="shared" si="351"/>
        <v>2500</v>
      </c>
      <c r="T3110" s="10">
        <f t="shared" si="352"/>
        <v>10</v>
      </c>
    </row>
    <row r="3111" spans="1:20" ht="43.2" x14ac:dyDescent="0.3">
      <c r="A3111">
        <v>3111</v>
      </c>
      <c r="B3111" s="3" t="s">
        <v>3111</v>
      </c>
      <c r="C3111" s="3" t="s">
        <v>7221</v>
      </c>
      <c r="D3111">
        <v>20000</v>
      </c>
      <c r="E3111">
        <v>5328</v>
      </c>
      <c r="F3111" t="s">
        <v>8221</v>
      </c>
      <c r="G3111" t="s">
        <v>8224</v>
      </c>
      <c r="H3111" t="s">
        <v>8246</v>
      </c>
      <c r="I3111">
        <v>1412432220</v>
      </c>
      <c r="J3111">
        <v>1409753820</v>
      </c>
      <c r="K3111" s="11">
        <f t="shared" si="349"/>
        <v>41916.386805555558</v>
      </c>
      <c r="L3111" s="11">
        <f t="shared" si="350"/>
        <v>41885.386805555558</v>
      </c>
      <c r="M3111" t="b">
        <v>0</v>
      </c>
      <c r="N3111">
        <v>76</v>
      </c>
      <c r="O3111" t="b">
        <v>0</v>
      </c>
      <c r="P3111" s="8" t="s">
        <v>8301</v>
      </c>
      <c r="Q3111" s="13" t="str">
        <f t="shared" si="347"/>
        <v>theater</v>
      </c>
      <c r="R3111" s="13" t="str">
        <f t="shared" si="353"/>
        <v>spaces</v>
      </c>
      <c r="S3111" s="6">
        <f t="shared" si="351"/>
        <v>3.7537537537537538</v>
      </c>
      <c r="T3111" s="10">
        <f t="shared" si="352"/>
        <v>70.10526315789474</v>
      </c>
    </row>
    <row r="3112" spans="1:20" ht="43.2" x14ac:dyDescent="0.3">
      <c r="A3112">
        <v>3112</v>
      </c>
      <c r="B3112" s="3" t="s">
        <v>3112</v>
      </c>
      <c r="C3112" s="3" t="s">
        <v>7222</v>
      </c>
      <c r="D3112">
        <v>11000</v>
      </c>
      <c r="E3112">
        <v>521</v>
      </c>
      <c r="F3112" t="s">
        <v>8221</v>
      </c>
      <c r="G3112" t="s">
        <v>8224</v>
      </c>
      <c r="H3112" t="s">
        <v>8246</v>
      </c>
      <c r="I3112">
        <v>1477968934</v>
      </c>
      <c r="J3112">
        <v>1472784934</v>
      </c>
      <c r="K3112" s="11">
        <f t="shared" si="349"/>
        <v>42674.913587962961</v>
      </c>
      <c r="L3112" s="11">
        <f t="shared" si="350"/>
        <v>42614.913587962961</v>
      </c>
      <c r="M3112" t="b">
        <v>0</v>
      </c>
      <c r="N3112">
        <v>9</v>
      </c>
      <c r="O3112" t="b">
        <v>0</v>
      </c>
      <c r="P3112" s="8" t="s">
        <v>8301</v>
      </c>
      <c r="Q3112" s="13" t="str">
        <f t="shared" si="347"/>
        <v>theater</v>
      </c>
      <c r="R3112" s="13" t="str">
        <f t="shared" si="353"/>
        <v>spaces</v>
      </c>
      <c r="S3112" s="6">
        <f t="shared" si="351"/>
        <v>21.113243761996163</v>
      </c>
      <c r="T3112" s="10">
        <f t="shared" si="352"/>
        <v>57.888888888888886</v>
      </c>
    </row>
    <row r="3113" spans="1:20" ht="43.2" x14ac:dyDescent="0.3">
      <c r="A3113">
        <v>3113</v>
      </c>
      <c r="B3113" s="3" t="s">
        <v>3113</v>
      </c>
      <c r="C3113" s="3" t="s">
        <v>7223</v>
      </c>
      <c r="D3113">
        <v>109225</v>
      </c>
      <c r="E3113">
        <v>4635</v>
      </c>
      <c r="F3113" t="s">
        <v>8221</v>
      </c>
      <c r="G3113" t="s">
        <v>8224</v>
      </c>
      <c r="H3113" t="s">
        <v>8246</v>
      </c>
      <c r="I3113">
        <v>1429291982</v>
      </c>
      <c r="J3113">
        <v>1426699982</v>
      </c>
      <c r="K3113" s="11">
        <f t="shared" si="349"/>
        <v>42111.522939814815</v>
      </c>
      <c r="L3113" s="11">
        <f t="shared" si="350"/>
        <v>42081.522939814815</v>
      </c>
      <c r="M3113" t="b">
        <v>0</v>
      </c>
      <c r="N3113">
        <v>37</v>
      </c>
      <c r="O3113" t="b">
        <v>0</v>
      </c>
      <c r="P3113" s="8" t="s">
        <v>8301</v>
      </c>
      <c r="Q3113" s="13" t="str">
        <f t="shared" si="347"/>
        <v>theater</v>
      </c>
      <c r="R3113" s="13" t="str">
        <f t="shared" si="353"/>
        <v>spaces</v>
      </c>
      <c r="S3113" s="6">
        <f t="shared" si="351"/>
        <v>23.565264293419634</v>
      </c>
      <c r="T3113" s="10">
        <f t="shared" si="352"/>
        <v>125.27027027027027</v>
      </c>
    </row>
    <row r="3114" spans="1:20" ht="43.2" x14ac:dyDescent="0.3">
      <c r="A3114">
        <v>3114</v>
      </c>
      <c r="B3114" s="3" t="s">
        <v>3114</v>
      </c>
      <c r="C3114" s="3" t="s">
        <v>7224</v>
      </c>
      <c r="D3114">
        <v>75000</v>
      </c>
      <c r="E3114">
        <v>0</v>
      </c>
      <c r="F3114" t="s">
        <v>8221</v>
      </c>
      <c r="G3114" t="s">
        <v>8224</v>
      </c>
      <c r="H3114" t="s">
        <v>8246</v>
      </c>
      <c r="I3114">
        <v>1411312250</v>
      </c>
      <c r="J3114">
        <v>1406128250</v>
      </c>
      <c r="K3114" s="11">
        <f t="shared" si="349"/>
        <v>41903.42418981481</v>
      </c>
      <c r="L3114" s="11">
        <f t="shared" si="350"/>
        <v>41843.42418981481</v>
      </c>
      <c r="M3114" t="b">
        <v>0</v>
      </c>
      <c r="N3114">
        <v>0</v>
      </c>
      <c r="O3114" t="b">
        <v>0</v>
      </c>
      <c r="P3114" s="8" t="s">
        <v>8301</v>
      </c>
      <c r="Q3114" s="13" t="str">
        <f t="shared" si="347"/>
        <v>theater</v>
      </c>
      <c r="R3114" s="13" t="str">
        <f t="shared" si="353"/>
        <v>spaces</v>
      </c>
      <c r="S3114" s="6" t="str">
        <f t="shared" si="351"/>
        <v>N/A</v>
      </c>
      <c r="T3114" s="10" t="str">
        <f t="shared" si="352"/>
        <v>N/A</v>
      </c>
    </row>
    <row r="3115" spans="1:20" ht="43.2" x14ac:dyDescent="0.3">
      <c r="A3115">
        <v>3115</v>
      </c>
      <c r="B3115" s="3" t="s">
        <v>3115</v>
      </c>
      <c r="C3115" s="3" t="s">
        <v>7225</v>
      </c>
      <c r="D3115">
        <v>10000</v>
      </c>
      <c r="E3115">
        <v>300</v>
      </c>
      <c r="F3115" t="s">
        <v>8221</v>
      </c>
      <c r="G3115" t="s">
        <v>8235</v>
      </c>
      <c r="H3115" t="s">
        <v>8255</v>
      </c>
      <c r="I3115">
        <v>1465123427</v>
      </c>
      <c r="J3115">
        <v>1462531427</v>
      </c>
      <c r="K3115" s="11">
        <f t="shared" si="349"/>
        <v>42526.238738425927</v>
      </c>
      <c r="L3115" s="11">
        <f t="shared" si="350"/>
        <v>42496.238738425927</v>
      </c>
      <c r="M3115" t="b">
        <v>0</v>
      </c>
      <c r="N3115">
        <v>1</v>
      </c>
      <c r="O3115" t="b">
        <v>0</v>
      </c>
      <c r="P3115" s="8" t="s">
        <v>8301</v>
      </c>
      <c r="Q3115" s="13" t="str">
        <f t="shared" si="347"/>
        <v>theater</v>
      </c>
      <c r="R3115" s="13" t="str">
        <f t="shared" si="353"/>
        <v>spaces</v>
      </c>
      <c r="S3115" s="6">
        <f t="shared" si="351"/>
        <v>33.333333333333336</v>
      </c>
      <c r="T3115" s="10">
        <f t="shared" si="352"/>
        <v>300</v>
      </c>
    </row>
    <row r="3116" spans="1:20" ht="43.2" x14ac:dyDescent="0.3">
      <c r="A3116">
        <v>3116</v>
      </c>
      <c r="B3116" s="3" t="s">
        <v>3116</v>
      </c>
      <c r="C3116" s="3" t="s">
        <v>7226</v>
      </c>
      <c r="D3116">
        <v>750</v>
      </c>
      <c r="E3116">
        <v>430</v>
      </c>
      <c r="F3116" t="s">
        <v>8221</v>
      </c>
      <c r="G3116" t="s">
        <v>8224</v>
      </c>
      <c r="H3116" t="s">
        <v>8246</v>
      </c>
      <c r="I3116">
        <v>1427890925</v>
      </c>
      <c r="J3116">
        <v>1426681325</v>
      </c>
      <c r="K3116" s="11">
        <f t="shared" si="349"/>
        <v>42095.30700231481</v>
      </c>
      <c r="L3116" s="11">
        <f t="shared" si="350"/>
        <v>42081.30700231481</v>
      </c>
      <c r="M3116" t="b">
        <v>0</v>
      </c>
      <c r="N3116">
        <v>10</v>
      </c>
      <c r="O3116" t="b">
        <v>0</v>
      </c>
      <c r="P3116" s="8" t="s">
        <v>8301</v>
      </c>
      <c r="Q3116" s="13" t="str">
        <f t="shared" si="347"/>
        <v>theater</v>
      </c>
      <c r="R3116" s="13" t="str">
        <f t="shared" si="353"/>
        <v>spaces</v>
      </c>
      <c r="S3116" s="6">
        <f t="shared" si="351"/>
        <v>1.7441860465116279</v>
      </c>
      <c r="T3116" s="10">
        <f t="shared" si="352"/>
        <v>43</v>
      </c>
    </row>
    <row r="3117" spans="1:20" ht="43.2" x14ac:dyDescent="0.3">
      <c r="A3117">
        <v>3117</v>
      </c>
      <c r="B3117" s="3" t="s">
        <v>3117</v>
      </c>
      <c r="C3117" s="3" t="s">
        <v>7227</v>
      </c>
      <c r="D3117">
        <v>1000</v>
      </c>
      <c r="E3117">
        <v>1</v>
      </c>
      <c r="F3117" t="s">
        <v>8221</v>
      </c>
      <c r="G3117" t="s">
        <v>8225</v>
      </c>
      <c r="H3117" t="s">
        <v>8247</v>
      </c>
      <c r="I3117">
        <v>1464354720</v>
      </c>
      <c r="J3117">
        <v>1463648360</v>
      </c>
      <c r="K3117" s="11">
        <f t="shared" si="349"/>
        <v>42517.341666666667</v>
      </c>
      <c r="L3117" s="11">
        <f t="shared" si="350"/>
        <v>42509.166203703702</v>
      </c>
      <c r="M3117" t="b">
        <v>0</v>
      </c>
      <c r="N3117">
        <v>1</v>
      </c>
      <c r="O3117" t="b">
        <v>0</v>
      </c>
      <c r="P3117" s="8" t="s">
        <v>8301</v>
      </c>
      <c r="Q3117" s="13" t="str">
        <f t="shared" si="347"/>
        <v>theater</v>
      </c>
      <c r="R3117" s="13" t="str">
        <f t="shared" si="353"/>
        <v>spaces</v>
      </c>
      <c r="S3117" s="6">
        <f t="shared" si="351"/>
        <v>1000</v>
      </c>
      <c r="T3117" s="10">
        <f t="shared" si="352"/>
        <v>1</v>
      </c>
    </row>
    <row r="3118" spans="1:20" ht="28.8" x14ac:dyDescent="0.3">
      <c r="A3118">
        <v>3118</v>
      </c>
      <c r="B3118" s="3" t="s">
        <v>3118</v>
      </c>
      <c r="C3118" s="3" t="s">
        <v>7228</v>
      </c>
      <c r="D3118">
        <v>500000</v>
      </c>
      <c r="E3118">
        <v>1550</v>
      </c>
      <c r="F3118" t="s">
        <v>8221</v>
      </c>
      <c r="G3118" t="s">
        <v>8235</v>
      </c>
      <c r="H3118" t="s">
        <v>8255</v>
      </c>
      <c r="I3118">
        <v>1467473723</v>
      </c>
      <c r="J3118">
        <v>1465832123</v>
      </c>
      <c r="K3118" s="11">
        <f t="shared" si="349"/>
        <v>42553.441238425927</v>
      </c>
      <c r="L3118" s="11">
        <f t="shared" si="350"/>
        <v>42534.441238425927</v>
      </c>
      <c r="M3118" t="b">
        <v>0</v>
      </c>
      <c r="N3118">
        <v>2</v>
      </c>
      <c r="O3118" t="b">
        <v>0</v>
      </c>
      <c r="P3118" s="8" t="s">
        <v>8301</v>
      </c>
      <c r="Q3118" s="13" t="str">
        <f t="shared" si="347"/>
        <v>theater</v>
      </c>
      <c r="R3118" s="13" t="str">
        <f t="shared" si="353"/>
        <v>spaces</v>
      </c>
      <c r="S3118" s="6">
        <f t="shared" si="351"/>
        <v>322.58064516129031</v>
      </c>
      <c r="T3118" s="10">
        <f t="shared" si="352"/>
        <v>775</v>
      </c>
    </row>
    <row r="3119" spans="1:20" ht="57.6" x14ac:dyDescent="0.3">
      <c r="A3119">
        <v>3119</v>
      </c>
      <c r="B3119" s="3" t="s">
        <v>3119</v>
      </c>
      <c r="C3119" s="3" t="s">
        <v>7229</v>
      </c>
      <c r="D3119">
        <v>10000</v>
      </c>
      <c r="E3119">
        <v>5</v>
      </c>
      <c r="F3119" t="s">
        <v>8221</v>
      </c>
      <c r="G3119" t="s">
        <v>8224</v>
      </c>
      <c r="H3119" t="s">
        <v>8246</v>
      </c>
      <c r="I3119">
        <v>1427414732</v>
      </c>
      <c r="J3119">
        <v>1424826332</v>
      </c>
      <c r="K3119" s="11">
        <f t="shared" si="349"/>
        <v>42089.795509259253</v>
      </c>
      <c r="L3119" s="11">
        <f t="shared" si="350"/>
        <v>42059.837175925924</v>
      </c>
      <c r="M3119" t="b">
        <v>0</v>
      </c>
      <c r="N3119">
        <v>1</v>
      </c>
      <c r="O3119" t="b">
        <v>0</v>
      </c>
      <c r="P3119" s="8" t="s">
        <v>8301</v>
      </c>
      <c r="Q3119" s="13" t="str">
        <f t="shared" si="347"/>
        <v>theater</v>
      </c>
      <c r="R3119" s="13" t="str">
        <f t="shared" si="353"/>
        <v>spaces</v>
      </c>
      <c r="S3119" s="6">
        <f t="shared" si="351"/>
        <v>2000</v>
      </c>
      <c r="T3119" s="10">
        <f t="shared" si="352"/>
        <v>5</v>
      </c>
    </row>
    <row r="3120" spans="1:20" ht="43.2" x14ac:dyDescent="0.3">
      <c r="A3120">
        <v>3120</v>
      </c>
      <c r="B3120" s="3" t="s">
        <v>3120</v>
      </c>
      <c r="C3120" s="3" t="s">
        <v>7230</v>
      </c>
      <c r="D3120">
        <v>1300000</v>
      </c>
      <c r="E3120">
        <v>128</v>
      </c>
      <c r="F3120" t="s">
        <v>8221</v>
      </c>
      <c r="G3120" t="s">
        <v>8233</v>
      </c>
      <c r="H3120" t="s">
        <v>8249</v>
      </c>
      <c r="I3120">
        <v>1462484196</v>
      </c>
      <c r="J3120">
        <v>1457303796</v>
      </c>
      <c r="K3120" s="11">
        <f t="shared" si="349"/>
        <v>42495.692083333335</v>
      </c>
      <c r="L3120" s="11">
        <f t="shared" si="350"/>
        <v>42435.733749999992</v>
      </c>
      <c r="M3120" t="b">
        <v>0</v>
      </c>
      <c r="N3120">
        <v>10</v>
      </c>
      <c r="O3120" t="b">
        <v>0</v>
      </c>
      <c r="P3120" s="8" t="s">
        <v>8301</v>
      </c>
      <c r="Q3120" s="13" t="str">
        <f t="shared" si="347"/>
        <v>theater</v>
      </c>
      <c r="R3120" s="13" t="str">
        <f t="shared" si="353"/>
        <v>spaces</v>
      </c>
      <c r="S3120" s="6">
        <f t="shared" si="351"/>
        <v>10156.25</v>
      </c>
      <c r="T3120" s="10">
        <f t="shared" si="352"/>
        <v>12.8</v>
      </c>
    </row>
    <row r="3121" spans="1:20" ht="28.8" x14ac:dyDescent="0.3">
      <c r="A3121">
        <v>3121</v>
      </c>
      <c r="B3121" s="3" t="s">
        <v>3121</v>
      </c>
      <c r="C3121" s="3" t="s">
        <v>7231</v>
      </c>
      <c r="D3121">
        <v>1500</v>
      </c>
      <c r="E3121">
        <v>10</v>
      </c>
      <c r="F3121" t="s">
        <v>8220</v>
      </c>
      <c r="G3121" t="s">
        <v>8229</v>
      </c>
      <c r="H3121" t="s">
        <v>8251</v>
      </c>
      <c r="I3121">
        <v>1411748335</v>
      </c>
      <c r="J3121">
        <v>1406564335</v>
      </c>
      <c r="K3121" s="11">
        <f t="shared" si="349"/>
        <v>41908.471469907403</v>
      </c>
      <c r="L3121" s="11">
        <f t="shared" si="350"/>
        <v>41848.471469907403</v>
      </c>
      <c r="M3121" t="b">
        <v>0</v>
      </c>
      <c r="N3121">
        <v>1</v>
      </c>
      <c r="O3121" t="b">
        <v>0</v>
      </c>
      <c r="P3121" s="8" t="s">
        <v>8301</v>
      </c>
      <c r="Q3121" s="13" t="str">
        <f t="shared" si="347"/>
        <v>theater</v>
      </c>
      <c r="R3121" s="13" t="str">
        <f t="shared" si="353"/>
        <v>spaces</v>
      </c>
      <c r="S3121" s="6">
        <f t="shared" si="351"/>
        <v>150</v>
      </c>
      <c r="T3121" s="10">
        <f t="shared" si="352"/>
        <v>10</v>
      </c>
    </row>
    <row r="3122" spans="1:20" x14ac:dyDescent="0.3">
      <c r="A3122">
        <v>3122</v>
      </c>
      <c r="B3122" s="3" t="s">
        <v>3122</v>
      </c>
      <c r="C3122" s="3" t="s">
        <v>7232</v>
      </c>
      <c r="D3122">
        <v>199</v>
      </c>
      <c r="E3122">
        <v>116</v>
      </c>
      <c r="F3122" t="s">
        <v>8220</v>
      </c>
      <c r="G3122" t="s">
        <v>8224</v>
      </c>
      <c r="H3122" t="s">
        <v>8246</v>
      </c>
      <c r="I3122">
        <v>1478733732</v>
      </c>
      <c r="J3122">
        <v>1478298132</v>
      </c>
      <c r="K3122" s="11">
        <f t="shared" si="349"/>
        <v>42683.765416666669</v>
      </c>
      <c r="L3122" s="11">
        <f t="shared" si="350"/>
        <v>42678.723749999997</v>
      </c>
      <c r="M3122" t="b">
        <v>0</v>
      </c>
      <c r="N3122">
        <v>2</v>
      </c>
      <c r="O3122" t="b">
        <v>0</v>
      </c>
      <c r="P3122" s="8" t="s">
        <v>8301</v>
      </c>
      <c r="Q3122" s="13" t="str">
        <f t="shared" si="347"/>
        <v>theater</v>
      </c>
      <c r="R3122" s="13" t="str">
        <f t="shared" si="353"/>
        <v>spaces</v>
      </c>
      <c r="S3122" s="6">
        <f t="shared" si="351"/>
        <v>1.7155172413793103</v>
      </c>
      <c r="T3122" s="10">
        <f t="shared" si="352"/>
        <v>58</v>
      </c>
    </row>
    <row r="3123" spans="1:20" ht="43.2" x14ac:dyDescent="0.3">
      <c r="A3123">
        <v>3123</v>
      </c>
      <c r="B3123" s="3" t="s">
        <v>3123</v>
      </c>
      <c r="C3123" s="3" t="s">
        <v>7233</v>
      </c>
      <c r="D3123">
        <v>125000</v>
      </c>
      <c r="E3123">
        <v>85192</v>
      </c>
      <c r="F3123" t="s">
        <v>8220</v>
      </c>
      <c r="G3123" t="s">
        <v>8224</v>
      </c>
      <c r="H3123" t="s">
        <v>8246</v>
      </c>
      <c r="I3123">
        <v>1468108198</v>
      </c>
      <c r="J3123">
        <v>1465516198</v>
      </c>
      <c r="K3123" s="11">
        <f t="shared" si="349"/>
        <v>42560.784699074073</v>
      </c>
      <c r="L3123" s="11">
        <f t="shared" si="350"/>
        <v>42530.784699074073</v>
      </c>
      <c r="M3123" t="b">
        <v>0</v>
      </c>
      <c r="N3123">
        <v>348</v>
      </c>
      <c r="O3123" t="b">
        <v>0</v>
      </c>
      <c r="P3123" s="8" t="s">
        <v>8301</v>
      </c>
      <c r="Q3123" s="13" t="str">
        <f t="shared" si="347"/>
        <v>theater</v>
      </c>
      <c r="R3123" s="13" t="str">
        <f t="shared" si="353"/>
        <v>spaces</v>
      </c>
      <c r="S3123" s="6">
        <f t="shared" si="351"/>
        <v>1.4672739224340314</v>
      </c>
      <c r="T3123" s="10">
        <f t="shared" si="352"/>
        <v>244.80459770114942</v>
      </c>
    </row>
    <row r="3124" spans="1:20" ht="43.2" x14ac:dyDescent="0.3">
      <c r="A3124">
        <v>3124</v>
      </c>
      <c r="B3124" s="3" t="s">
        <v>3124</v>
      </c>
      <c r="C3124" s="3" t="s">
        <v>7234</v>
      </c>
      <c r="D3124">
        <v>800000</v>
      </c>
      <c r="E3124">
        <v>26</v>
      </c>
      <c r="F3124" t="s">
        <v>8220</v>
      </c>
      <c r="G3124" t="s">
        <v>8224</v>
      </c>
      <c r="H3124" t="s">
        <v>8246</v>
      </c>
      <c r="I3124">
        <v>1422902601</v>
      </c>
      <c r="J3124">
        <v>1417718601</v>
      </c>
      <c r="K3124" s="11">
        <f t="shared" si="349"/>
        <v>42037.571770833332</v>
      </c>
      <c r="L3124" s="11">
        <f t="shared" si="350"/>
        <v>41977.571770833332</v>
      </c>
      <c r="M3124" t="b">
        <v>0</v>
      </c>
      <c r="N3124">
        <v>4</v>
      </c>
      <c r="O3124" t="b">
        <v>0</v>
      </c>
      <c r="P3124" s="8" t="s">
        <v>8301</v>
      </c>
      <c r="Q3124" s="13" t="str">
        <f t="shared" si="347"/>
        <v>theater</v>
      </c>
      <c r="R3124" s="13" t="str">
        <f t="shared" si="353"/>
        <v>spaces</v>
      </c>
      <c r="S3124" s="6">
        <f t="shared" si="351"/>
        <v>30769.23076923077</v>
      </c>
      <c r="T3124" s="10">
        <f t="shared" si="352"/>
        <v>6.5</v>
      </c>
    </row>
    <row r="3125" spans="1:20" x14ac:dyDescent="0.3">
      <c r="A3125">
        <v>3125</v>
      </c>
      <c r="B3125" s="3" t="s">
        <v>3125</v>
      </c>
      <c r="C3125" s="3" t="s">
        <v>7235</v>
      </c>
      <c r="D3125">
        <v>1500000</v>
      </c>
      <c r="E3125">
        <v>0</v>
      </c>
      <c r="F3125" t="s">
        <v>8220</v>
      </c>
      <c r="G3125" t="s">
        <v>8224</v>
      </c>
      <c r="H3125" t="s">
        <v>8246</v>
      </c>
      <c r="I3125">
        <v>1452142672</v>
      </c>
      <c r="J3125">
        <v>1449550672</v>
      </c>
      <c r="K3125" s="11">
        <f t="shared" si="349"/>
        <v>42375.998518518514</v>
      </c>
      <c r="L3125" s="11">
        <f t="shared" si="350"/>
        <v>42345.998518518514</v>
      </c>
      <c r="M3125" t="b">
        <v>0</v>
      </c>
      <c r="N3125">
        <v>0</v>
      </c>
      <c r="O3125" t="b">
        <v>0</v>
      </c>
      <c r="P3125" s="8" t="s">
        <v>8301</v>
      </c>
      <c r="Q3125" s="13" t="str">
        <f t="shared" si="347"/>
        <v>theater</v>
      </c>
      <c r="R3125" s="13" t="str">
        <f t="shared" si="353"/>
        <v>spaces</v>
      </c>
      <c r="S3125" s="6" t="str">
        <f t="shared" si="351"/>
        <v>N/A</v>
      </c>
      <c r="T3125" s="10" t="str">
        <f t="shared" si="352"/>
        <v>N/A</v>
      </c>
    </row>
    <row r="3126" spans="1:20" ht="72" x14ac:dyDescent="0.3">
      <c r="A3126">
        <v>3126</v>
      </c>
      <c r="B3126" s="3" t="s">
        <v>3126</v>
      </c>
      <c r="C3126" s="3" t="s">
        <v>7236</v>
      </c>
      <c r="D3126">
        <v>25000</v>
      </c>
      <c r="E3126">
        <v>1040</v>
      </c>
      <c r="F3126" t="s">
        <v>8220</v>
      </c>
      <c r="G3126" t="s">
        <v>8224</v>
      </c>
      <c r="H3126" t="s">
        <v>8246</v>
      </c>
      <c r="I3126">
        <v>1459121162</v>
      </c>
      <c r="J3126">
        <v>1456532762</v>
      </c>
      <c r="K3126" s="11">
        <f t="shared" si="349"/>
        <v>42456.768078703702</v>
      </c>
      <c r="L3126" s="11">
        <f t="shared" si="350"/>
        <v>42426.809745370367</v>
      </c>
      <c r="M3126" t="b">
        <v>0</v>
      </c>
      <c r="N3126">
        <v>17</v>
      </c>
      <c r="O3126" t="b">
        <v>0</v>
      </c>
      <c r="P3126" s="8" t="s">
        <v>8301</v>
      </c>
      <c r="Q3126" s="13" t="str">
        <f t="shared" si="347"/>
        <v>theater</v>
      </c>
      <c r="R3126" s="13" t="str">
        <f t="shared" si="353"/>
        <v>spaces</v>
      </c>
      <c r="S3126" s="6">
        <f t="shared" si="351"/>
        <v>24.03846153846154</v>
      </c>
      <c r="T3126" s="10">
        <f t="shared" si="352"/>
        <v>61.176470588235297</v>
      </c>
    </row>
    <row r="3127" spans="1:20" ht="43.2" x14ac:dyDescent="0.3">
      <c r="A3127">
        <v>3127</v>
      </c>
      <c r="B3127" s="3" t="s">
        <v>3127</v>
      </c>
      <c r="C3127" s="3" t="s">
        <v>7237</v>
      </c>
      <c r="D3127">
        <v>100000</v>
      </c>
      <c r="E3127">
        <v>0</v>
      </c>
      <c r="F3127" t="s">
        <v>8220</v>
      </c>
      <c r="G3127" t="s">
        <v>8224</v>
      </c>
      <c r="H3127" t="s">
        <v>8246</v>
      </c>
      <c r="I3127">
        <v>1425242029</v>
      </c>
      <c r="J3127">
        <v>1422650029</v>
      </c>
      <c r="K3127" s="11">
        <f t="shared" si="349"/>
        <v>42064.648483796293</v>
      </c>
      <c r="L3127" s="11">
        <f t="shared" si="350"/>
        <v>42034.648483796293</v>
      </c>
      <c r="M3127" t="b">
        <v>0</v>
      </c>
      <c r="N3127">
        <v>0</v>
      </c>
      <c r="O3127" t="b">
        <v>0</v>
      </c>
      <c r="P3127" s="8" t="s">
        <v>8301</v>
      </c>
      <c r="Q3127" s="13" t="str">
        <f t="shared" si="347"/>
        <v>theater</v>
      </c>
      <c r="R3127" s="13" t="str">
        <f t="shared" si="353"/>
        <v>spaces</v>
      </c>
      <c r="S3127" s="6" t="str">
        <f t="shared" si="351"/>
        <v>N/A</v>
      </c>
      <c r="T3127" s="10" t="str">
        <f t="shared" si="352"/>
        <v>N/A</v>
      </c>
    </row>
    <row r="3128" spans="1:20" ht="43.2" x14ac:dyDescent="0.3">
      <c r="A3128">
        <v>3128</v>
      </c>
      <c r="B3128" s="3" t="s">
        <v>3128</v>
      </c>
      <c r="C3128" s="3" t="s">
        <v>7238</v>
      </c>
      <c r="D3128">
        <v>15000</v>
      </c>
      <c r="E3128">
        <v>16291</v>
      </c>
      <c r="F3128" t="s">
        <v>8222</v>
      </c>
      <c r="G3128" t="s">
        <v>8224</v>
      </c>
      <c r="H3128" t="s">
        <v>8246</v>
      </c>
      <c r="I3128">
        <v>1489690141</v>
      </c>
      <c r="J3128">
        <v>1487101741</v>
      </c>
      <c r="K3128" s="11">
        <f t="shared" si="349"/>
        <v>42810.575706018521</v>
      </c>
      <c r="L3128" s="11">
        <f t="shared" si="350"/>
        <v>42780.617372685178</v>
      </c>
      <c r="M3128" t="b">
        <v>0</v>
      </c>
      <c r="N3128">
        <v>117</v>
      </c>
      <c r="O3128" t="b">
        <v>0</v>
      </c>
      <c r="P3128" s="8" t="s">
        <v>8269</v>
      </c>
      <c r="Q3128" s="13" t="str">
        <f t="shared" si="347"/>
        <v>theater</v>
      </c>
      <c r="R3128" s="13" t="str">
        <f t="shared" ref="R3128:R3159" si="354">RIGHT(P3128,5)</f>
        <v>plays</v>
      </c>
      <c r="S3128" s="6">
        <f t="shared" si="351"/>
        <v>0.92075379043643735</v>
      </c>
      <c r="T3128" s="10">
        <f t="shared" si="352"/>
        <v>139.23931623931625</v>
      </c>
    </row>
    <row r="3129" spans="1:20" ht="43.2" x14ac:dyDescent="0.3">
      <c r="A3129">
        <v>3129</v>
      </c>
      <c r="B3129" s="3" t="s">
        <v>3129</v>
      </c>
      <c r="C3129" s="3" t="s">
        <v>7239</v>
      </c>
      <c r="D3129">
        <v>1250</v>
      </c>
      <c r="E3129">
        <v>10</v>
      </c>
      <c r="F3129" t="s">
        <v>8222</v>
      </c>
      <c r="G3129" t="s">
        <v>8224</v>
      </c>
      <c r="H3129" t="s">
        <v>8246</v>
      </c>
      <c r="I3129">
        <v>1492542819</v>
      </c>
      <c r="J3129">
        <v>1489090419</v>
      </c>
      <c r="K3129" s="11">
        <f t="shared" si="349"/>
        <v>42843.592812499999</v>
      </c>
      <c r="L3129" s="11">
        <f t="shared" si="350"/>
        <v>42803.634479166663</v>
      </c>
      <c r="M3129" t="b">
        <v>0</v>
      </c>
      <c r="N3129">
        <v>1</v>
      </c>
      <c r="O3129" t="b">
        <v>0</v>
      </c>
      <c r="P3129" s="8" t="s">
        <v>8269</v>
      </c>
      <c r="Q3129" s="13" t="str">
        <f t="shared" si="347"/>
        <v>theater</v>
      </c>
      <c r="R3129" s="13" t="str">
        <f t="shared" si="354"/>
        <v>plays</v>
      </c>
      <c r="S3129" s="6">
        <f t="shared" si="351"/>
        <v>125</v>
      </c>
      <c r="T3129" s="10">
        <f t="shared" si="352"/>
        <v>10</v>
      </c>
    </row>
    <row r="3130" spans="1:20" ht="43.2" x14ac:dyDescent="0.3">
      <c r="A3130">
        <v>3130</v>
      </c>
      <c r="B3130" s="3" t="s">
        <v>3130</v>
      </c>
      <c r="C3130" s="3" t="s">
        <v>7240</v>
      </c>
      <c r="D3130">
        <v>10000</v>
      </c>
      <c r="E3130">
        <v>375</v>
      </c>
      <c r="F3130" t="s">
        <v>8222</v>
      </c>
      <c r="G3130" t="s">
        <v>8224</v>
      </c>
      <c r="H3130" t="s">
        <v>8246</v>
      </c>
      <c r="I3130">
        <v>1492145940</v>
      </c>
      <c r="J3130">
        <v>1489504916</v>
      </c>
      <c r="K3130" s="11">
        <f t="shared" si="349"/>
        <v>42838.999305555553</v>
      </c>
      <c r="L3130" s="11">
        <f t="shared" si="350"/>
        <v>42808.431898148141</v>
      </c>
      <c r="M3130" t="b">
        <v>0</v>
      </c>
      <c r="N3130">
        <v>4</v>
      </c>
      <c r="O3130" t="b">
        <v>0</v>
      </c>
      <c r="P3130" s="8" t="s">
        <v>8269</v>
      </c>
      <c r="Q3130" s="13" t="str">
        <f t="shared" si="347"/>
        <v>theater</v>
      </c>
      <c r="R3130" s="13" t="str">
        <f t="shared" si="354"/>
        <v>plays</v>
      </c>
      <c r="S3130" s="6">
        <f t="shared" si="351"/>
        <v>26.666666666666668</v>
      </c>
      <c r="T3130" s="10">
        <f t="shared" si="352"/>
        <v>93.75</v>
      </c>
    </row>
    <row r="3131" spans="1:20" ht="28.8" x14ac:dyDescent="0.3">
      <c r="A3131">
        <v>3131</v>
      </c>
      <c r="B3131" s="3" t="s">
        <v>3131</v>
      </c>
      <c r="C3131" s="3" t="s">
        <v>7241</v>
      </c>
      <c r="D3131">
        <v>4100</v>
      </c>
      <c r="E3131">
        <v>645</v>
      </c>
      <c r="F3131" t="s">
        <v>8222</v>
      </c>
      <c r="G3131" t="s">
        <v>8224</v>
      </c>
      <c r="H3131" t="s">
        <v>8246</v>
      </c>
      <c r="I3131">
        <v>1491656045</v>
      </c>
      <c r="J3131">
        <v>1489067645</v>
      </c>
      <c r="K3131" s="11">
        <f t="shared" si="349"/>
        <v>42833.329224537032</v>
      </c>
      <c r="L3131" s="11">
        <f t="shared" si="350"/>
        <v>42803.370891203704</v>
      </c>
      <c r="M3131" t="b">
        <v>0</v>
      </c>
      <c r="N3131">
        <v>12</v>
      </c>
      <c r="O3131" t="b">
        <v>0</v>
      </c>
      <c r="P3131" s="8" t="s">
        <v>8269</v>
      </c>
      <c r="Q3131" s="13" t="str">
        <f t="shared" si="347"/>
        <v>theater</v>
      </c>
      <c r="R3131" s="13" t="str">
        <f t="shared" si="354"/>
        <v>plays</v>
      </c>
      <c r="S3131" s="6">
        <f t="shared" si="351"/>
        <v>6.3565891472868215</v>
      </c>
      <c r="T3131" s="10">
        <f t="shared" si="352"/>
        <v>53.75</v>
      </c>
    </row>
    <row r="3132" spans="1:20" ht="28.8" x14ac:dyDescent="0.3">
      <c r="A3132">
        <v>3132</v>
      </c>
      <c r="B3132" s="3" t="s">
        <v>3132</v>
      </c>
      <c r="C3132" s="3" t="s">
        <v>7242</v>
      </c>
      <c r="D3132">
        <v>30000</v>
      </c>
      <c r="E3132">
        <v>10</v>
      </c>
      <c r="F3132" t="s">
        <v>8222</v>
      </c>
      <c r="G3132" t="s">
        <v>8224</v>
      </c>
      <c r="H3132" t="s">
        <v>8246</v>
      </c>
      <c r="I3132">
        <v>1492759460</v>
      </c>
      <c r="J3132">
        <v>1487579060</v>
      </c>
      <c r="K3132" s="11">
        <f t="shared" si="349"/>
        <v>42846.100231481476</v>
      </c>
      <c r="L3132" s="11">
        <f t="shared" si="350"/>
        <v>42786.141898148147</v>
      </c>
      <c r="M3132" t="b">
        <v>0</v>
      </c>
      <c r="N3132">
        <v>1</v>
      </c>
      <c r="O3132" t="b">
        <v>0</v>
      </c>
      <c r="P3132" s="8" t="s">
        <v>8269</v>
      </c>
      <c r="Q3132" s="13" t="str">
        <f t="shared" si="347"/>
        <v>theater</v>
      </c>
      <c r="R3132" s="13" t="str">
        <f t="shared" si="354"/>
        <v>plays</v>
      </c>
      <c r="S3132" s="6">
        <f t="shared" si="351"/>
        <v>3000</v>
      </c>
      <c r="T3132" s="10">
        <f t="shared" si="352"/>
        <v>10</v>
      </c>
    </row>
    <row r="3133" spans="1:20" ht="43.2" x14ac:dyDescent="0.3">
      <c r="A3133">
        <v>3133</v>
      </c>
      <c r="B3133" s="3" t="s">
        <v>3133</v>
      </c>
      <c r="C3133" s="3" t="s">
        <v>7243</v>
      </c>
      <c r="D3133">
        <v>500</v>
      </c>
      <c r="E3133">
        <v>540</v>
      </c>
      <c r="F3133" t="s">
        <v>8222</v>
      </c>
      <c r="G3133" t="s">
        <v>8225</v>
      </c>
      <c r="H3133" t="s">
        <v>8247</v>
      </c>
      <c r="I3133">
        <v>1490358834</v>
      </c>
      <c r="J3133">
        <v>1487770434</v>
      </c>
      <c r="K3133" s="11">
        <f t="shared" si="349"/>
        <v>42818.315208333333</v>
      </c>
      <c r="L3133" s="11">
        <f t="shared" si="350"/>
        <v>42788.356874999998</v>
      </c>
      <c r="M3133" t="b">
        <v>0</v>
      </c>
      <c r="N3133">
        <v>16</v>
      </c>
      <c r="O3133" t="b">
        <v>0</v>
      </c>
      <c r="P3133" s="8" t="s">
        <v>8269</v>
      </c>
      <c r="Q3133" s="13" t="str">
        <f t="shared" si="347"/>
        <v>theater</v>
      </c>
      <c r="R3133" s="13" t="str">
        <f t="shared" si="354"/>
        <v>plays</v>
      </c>
      <c r="S3133" s="6">
        <f t="shared" si="351"/>
        <v>0.92592592592592593</v>
      </c>
      <c r="T3133" s="10">
        <f t="shared" si="352"/>
        <v>33.75</v>
      </c>
    </row>
    <row r="3134" spans="1:20" ht="43.2" x14ac:dyDescent="0.3">
      <c r="A3134">
        <v>3134</v>
      </c>
      <c r="B3134" s="3" t="s">
        <v>3134</v>
      </c>
      <c r="C3134" s="3" t="s">
        <v>7244</v>
      </c>
      <c r="D3134">
        <v>1000</v>
      </c>
      <c r="E3134">
        <v>225</v>
      </c>
      <c r="F3134" t="s">
        <v>8222</v>
      </c>
      <c r="G3134" t="s">
        <v>8225</v>
      </c>
      <c r="H3134" t="s">
        <v>8247</v>
      </c>
      <c r="I3134">
        <v>1490631419</v>
      </c>
      <c r="J3134">
        <v>1488820619</v>
      </c>
      <c r="K3134" s="11">
        <f t="shared" si="349"/>
        <v>42821.470127314817</v>
      </c>
      <c r="L3134" s="11">
        <f t="shared" si="350"/>
        <v>42800.511793981474</v>
      </c>
      <c r="M3134" t="b">
        <v>0</v>
      </c>
      <c r="N3134">
        <v>12</v>
      </c>
      <c r="O3134" t="b">
        <v>0</v>
      </c>
      <c r="P3134" s="8" t="s">
        <v>8269</v>
      </c>
      <c r="Q3134" s="13" t="str">
        <f t="shared" si="347"/>
        <v>theater</v>
      </c>
      <c r="R3134" s="13" t="str">
        <f t="shared" si="354"/>
        <v>plays</v>
      </c>
      <c r="S3134" s="6">
        <f t="shared" si="351"/>
        <v>4.4444444444444446</v>
      </c>
      <c r="T3134" s="10">
        <f t="shared" si="352"/>
        <v>18.75</v>
      </c>
    </row>
    <row r="3135" spans="1:20" ht="43.2" x14ac:dyDescent="0.3">
      <c r="A3135">
        <v>3135</v>
      </c>
      <c r="B3135" s="3" t="s">
        <v>3135</v>
      </c>
      <c r="C3135" s="3" t="s">
        <v>7245</v>
      </c>
      <c r="D3135">
        <v>777</v>
      </c>
      <c r="E3135">
        <v>162</v>
      </c>
      <c r="F3135" t="s">
        <v>8222</v>
      </c>
      <c r="G3135" t="s">
        <v>8224</v>
      </c>
      <c r="H3135" t="s">
        <v>8246</v>
      </c>
      <c r="I3135">
        <v>1491277121</v>
      </c>
      <c r="J3135">
        <v>1489376321</v>
      </c>
      <c r="K3135" s="11">
        <f t="shared" si="349"/>
        <v>42828.943530092591</v>
      </c>
      <c r="L3135" s="11">
        <f t="shared" si="350"/>
        <v>42806.943530092591</v>
      </c>
      <c r="M3135" t="b">
        <v>0</v>
      </c>
      <c r="N3135">
        <v>7</v>
      </c>
      <c r="O3135" t="b">
        <v>0</v>
      </c>
      <c r="P3135" s="8" t="s">
        <v>8269</v>
      </c>
      <c r="Q3135" s="13" t="str">
        <f t="shared" si="347"/>
        <v>theater</v>
      </c>
      <c r="R3135" s="13" t="str">
        <f t="shared" si="354"/>
        <v>plays</v>
      </c>
      <c r="S3135" s="6">
        <f t="shared" si="351"/>
        <v>4.7962962962962967</v>
      </c>
      <c r="T3135" s="10">
        <f t="shared" si="352"/>
        <v>23.142857142857142</v>
      </c>
    </row>
    <row r="3136" spans="1:20" ht="43.2" x14ac:dyDescent="0.3">
      <c r="A3136">
        <v>3136</v>
      </c>
      <c r="B3136" s="3" t="s">
        <v>3136</v>
      </c>
      <c r="C3136" s="3" t="s">
        <v>7246</v>
      </c>
      <c r="D3136">
        <v>500</v>
      </c>
      <c r="E3136">
        <v>639</v>
      </c>
      <c r="F3136" t="s">
        <v>8222</v>
      </c>
      <c r="G3136" t="s">
        <v>8225</v>
      </c>
      <c r="H3136" t="s">
        <v>8247</v>
      </c>
      <c r="I3136">
        <v>1491001140</v>
      </c>
      <c r="J3136">
        <v>1487847954</v>
      </c>
      <c r="K3136" s="11">
        <f t="shared" si="349"/>
        <v>42825.749305555553</v>
      </c>
      <c r="L3136" s="11">
        <f t="shared" si="350"/>
        <v>42789.25409722222</v>
      </c>
      <c r="M3136" t="b">
        <v>0</v>
      </c>
      <c r="N3136">
        <v>22</v>
      </c>
      <c r="O3136" t="b">
        <v>0</v>
      </c>
      <c r="P3136" s="8" t="s">
        <v>8269</v>
      </c>
      <c r="Q3136" s="13" t="str">
        <f t="shared" si="347"/>
        <v>theater</v>
      </c>
      <c r="R3136" s="13" t="str">
        <f t="shared" si="354"/>
        <v>plays</v>
      </c>
      <c r="S3136" s="6">
        <f t="shared" si="351"/>
        <v>0.78247261345852892</v>
      </c>
      <c r="T3136" s="10">
        <f t="shared" si="352"/>
        <v>29.045454545454547</v>
      </c>
    </row>
    <row r="3137" spans="1:20" ht="28.8" x14ac:dyDescent="0.3">
      <c r="A3137">
        <v>3137</v>
      </c>
      <c r="B3137" s="3" t="s">
        <v>3137</v>
      </c>
      <c r="C3137" s="3" t="s">
        <v>7247</v>
      </c>
      <c r="D3137">
        <v>1500</v>
      </c>
      <c r="E3137">
        <v>50</v>
      </c>
      <c r="F3137" t="s">
        <v>8222</v>
      </c>
      <c r="G3137" t="s">
        <v>8224</v>
      </c>
      <c r="H3137" t="s">
        <v>8246</v>
      </c>
      <c r="I3137">
        <v>1493838720</v>
      </c>
      <c r="J3137">
        <v>1489439669</v>
      </c>
      <c r="K3137" s="11">
        <f t="shared" si="349"/>
        <v>42858.591666666667</v>
      </c>
      <c r="L3137" s="11">
        <f t="shared" si="350"/>
        <v>42807.676724537036</v>
      </c>
      <c r="M3137" t="b">
        <v>0</v>
      </c>
      <c r="N3137">
        <v>1</v>
      </c>
      <c r="O3137" t="b">
        <v>0</v>
      </c>
      <c r="P3137" s="8" t="s">
        <v>8269</v>
      </c>
      <c r="Q3137" s="13" t="str">
        <f t="shared" si="347"/>
        <v>theater</v>
      </c>
      <c r="R3137" s="13" t="str">
        <f t="shared" si="354"/>
        <v>plays</v>
      </c>
      <c r="S3137" s="6">
        <f t="shared" si="351"/>
        <v>30</v>
      </c>
      <c r="T3137" s="10">
        <f t="shared" si="352"/>
        <v>50</v>
      </c>
    </row>
    <row r="3138" spans="1:20" ht="57.6" x14ac:dyDescent="0.3">
      <c r="A3138">
        <v>3138</v>
      </c>
      <c r="B3138" s="3" t="s">
        <v>3138</v>
      </c>
      <c r="C3138" s="3" t="s">
        <v>7248</v>
      </c>
      <c r="D3138">
        <v>200</v>
      </c>
      <c r="E3138">
        <v>0</v>
      </c>
      <c r="F3138" t="s">
        <v>8222</v>
      </c>
      <c r="G3138" t="s">
        <v>8225</v>
      </c>
      <c r="H3138" t="s">
        <v>8247</v>
      </c>
      <c r="I3138">
        <v>1491233407</v>
      </c>
      <c r="J3138">
        <v>1489591807</v>
      </c>
      <c r="K3138" s="11">
        <f t="shared" si="349"/>
        <v>42828.437581018516</v>
      </c>
      <c r="L3138" s="11">
        <f t="shared" si="350"/>
        <v>42809.437581018516</v>
      </c>
      <c r="M3138" t="b">
        <v>0</v>
      </c>
      <c r="N3138">
        <v>0</v>
      </c>
      <c r="O3138" t="b">
        <v>0</v>
      </c>
      <c r="P3138" s="8" t="s">
        <v>8269</v>
      </c>
      <c r="Q3138" s="13" t="str">
        <f t="shared" si="347"/>
        <v>theater</v>
      </c>
      <c r="R3138" s="13" t="str">
        <f t="shared" si="354"/>
        <v>plays</v>
      </c>
      <c r="S3138" s="6" t="str">
        <f t="shared" si="351"/>
        <v>N/A</v>
      </c>
      <c r="T3138" s="10" t="str">
        <f t="shared" si="352"/>
        <v>N/A</v>
      </c>
    </row>
    <row r="3139" spans="1:20" ht="43.2" x14ac:dyDescent="0.3">
      <c r="A3139">
        <v>3139</v>
      </c>
      <c r="B3139" s="3" t="s">
        <v>3139</v>
      </c>
      <c r="C3139" s="3" t="s">
        <v>7249</v>
      </c>
      <c r="D3139">
        <v>50000</v>
      </c>
      <c r="E3139">
        <v>2700</v>
      </c>
      <c r="F3139" t="s">
        <v>8222</v>
      </c>
      <c r="G3139" t="s">
        <v>8238</v>
      </c>
      <c r="H3139" t="s">
        <v>8256</v>
      </c>
      <c r="I3139">
        <v>1490416380</v>
      </c>
      <c r="J3139">
        <v>1487485760</v>
      </c>
      <c r="K3139" s="11">
        <f t="shared" si="349"/>
        <v>42818.981249999997</v>
      </c>
      <c r="L3139" s="11">
        <f t="shared" si="350"/>
        <v>42785.062037037038</v>
      </c>
      <c r="M3139" t="b">
        <v>0</v>
      </c>
      <c r="N3139">
        <v>6</v>
      </c>
      <c r="O3139" t="b">
        <v>0</v>
      </c>
      <c r="P3139" s="8" t="s">
        <v>8269</v>
      </c>
      <c r="Q3139" s="13" t="str">
        <f t="shared" ref="Q3139:Q3202" si="355">LEFT(P3139, SEARCH("/", P3139)-1)</f>
        <v>theater</v>
      </c>
      <c r="R3139" s="13" t="str">
        <f t="shared" si="354"/>
        <v>plays</v>
      </c>
      <c r="S3139" s="6">
        <f t="shared" si="351"/>
        <v>18.518518518518519</v>
      </c>
      <c r="T3139" s="10">
        <f t="shared" si="352"/>
        <v>450</v>
      </c>
    </row>
    <row r="3140" spans="1:20" ht="57.6" x14ac:dyDescent="0.3">
      <c r="A3140">
        <v>3140</v>
      </c>
      <c r="B3140" s="3" t="s">
        <v>3140</v>
      </c>
      <c r="C3140" s="3" t="s">
        <v>7250</v>
      </c>
      <c r="D3140">
        <v>10000</v>
      </c>
      <c r="E3140">
        <v>96</v>
      </c>
      <c r="F3140" t="s">
        <v>8222</v>
      </c>
      <c r="G3140" t="s">
        <v>8230</v>
      </c>
      <c r="H3140" t="s">
        <v>8249</v>
      </c>
      <c r="I3140">
        <v>1491581703</v>
      </c>
      <c r="J3140">
        <v>1488993303</v>
      </c>
      <c r="K3140" s="11">
        <f t="shared" si="349"/>
        <v>42832.468784722216</v>
      </c>
      <c r="L3140" s="11">
        <f t="shared" si="350"/>
        <v>42802.510451388887</v>
      </c>
      <c r="M3140" t="b">
        <v>0</v>
      </c>
      <c r="N3140">
        <v>4</v>
      </c>
      <c r="O3140" t="b">
        <v>0</v>
      </c>
      <c r="P3140" s="8" t="s">
        <v>8269</v>
      </c>
      <c r="Q3140" s="13" t="str">
        <f t="shared" si="355"/>
        <v>theater</v>
      </c>
      <c r="R3140" s="13" t="str">
        <f t="shared" si="354"/>
        <v>plays</v>
      </c>
      <c r="S3140" s="6">
        <f t="shared" si="351"/>
        <v>104.16666666666667</v>
      </c>
      <c r="T3140" s="10">
        <f t="shared" si="352"/>
        <v>24</v>
      </c>
    </row>
    <row r="3141" spans="1:20" ht="57.6" x14ac:dyDescent="0.3">
      <c r="A3141">
        <v>3141</v>
      </c>
      <c r="B3141" s="3" t="s">
        <v>3141</v>
      </c>
      <c r="C3141" s="3" t="s">
        <v>7251</v>
      </c>
      <c r="D3141">
        <v>500</v>
      </c>
      <c r="E3141">
        <v>258</v>
      </c>
      <c r="F3141" t="s">
        <v>8222</v>
      </c>
      <c r="G3141" t="s">
        <v>8233</v>
      </c>
      <c r="H3141" t="s">
        <v>8249</v>
      </c>
      <c r="I3141">
        <v>1492372800</v>
      </c>
      <c r="J3141">
        <v>1488823488</v>
      </c>
      <c r="K3141" s="11">
        <f t="shared" si="349"/>
        <v>42841.624999999993</v>
      </c>
      <c r="L3141" s="11">
        <f t="shared" si="350"/>
        <v>42800.544999999998</v>
      </c>
      <c r="M3141" t="b">
        <v>0</v>
      </c>
      <c r="N3141">
        <v>8</v>
      </c>
      <c r="O3141" t="b">
        <v>0</v>
      </c>
      <c r="P3141" s="8" t="s">
        <v>8269</v>
      </c>
      <c r="Q3141" s="13" t="str">
        <f t="shared" si="355"/>
        <v>theater</v>
      </c>
      <c r="R3141" s="13" t="str">
        <f t="shared" si="354"/>
        <v>plays</v>
      </c>
      <c r="S3141" s="6">
        <f t="shared" si="351"/>
        <v>1.9379844961240309</v>
      </c>
      <c r="T3141" s="10">
        <f t="shared" si="352"/>
        <v>32.25</v>
      </c>
    </row>
    <row r="3142" spans="1:20" ht="43.2" x14ac:dyDescent="0.3">
      <c r="A3142">
        <v>3142</v>
      </c>
      <c r="B3142" s="3" t="s">
        <v>3142</v>
      </c>
      <c r="C3142" s="3" t="s">
        <v>7252</v>
      </c>
      <c r="D3142">
        <v>2750</v>
      </c>
      <c r="E3142">
        <v>45</v>
      </c>
      <c r="F3142" t="s">
        <v>8222</v>
      </c>
      <c r="G3142" t="s">
        <v>8225</v>
      </c>
      <c r="H3142" t="s">
        <v>8247</v>
      </c>
      <c r="I3142">
        <v>1489922339</v>
      </c>
      <c r="J3142">
        <v>1487333939</v>
      </c>
      <c r="K3142" s="11">
        <f t="shared" si="349"/>
        <v>42813.263182870367</v>
      </c>
      <c r="L3142" s="11">
        <f t="shared" si="350"/>
        <v>42783.304849537039</v>
      </c>
      <c r="M3142" t="b">
        <v>0</v>
      </c>
      <c r="N3142">
        <v>3</v>
      </c>
      <c r="O3142" t="b">
        <v>0</v>
      </c>
      <c r="P3142" s="8" t="s">
        <v>8269</v>
      </c>
      <c r="Q3142" s="13" t="str">
        <f t="shared" si="355"/>
        <v>theater</v>
      </c>
      <c r="R3142" s="13" t="str">
        <f t="shared" si="354"/>
        <v>plays</v>
      </c>
      <c r="S3142" s="6">
        <f t="shared" si="351"/>
        <v>61.111111111111114</v>
      </c>
      <c r="T3142" s="10">
        <f t="shared" si="352"/>
        <v>15</v>
      </c>
    </row>
    <row r="3143" spans="1:20" ht="57.6" x14ac:dyDescent="0.3">
      <c r="A3143">
        <v>3143</v>
      </c>
      <c r="B3143" s="3" t="s">
        <v>3143</v>
      </c>
      <c r="C3143" s="3" t="s">
        <v>7253</v>
      </c>
      <c r="D3143">
        <v>700</v>
      </c>
      <c r="E3143">
        <v>0</v>
      </c>
      <c r="F3143" t="s">
        <v>8222</v>
      </c>
      <c r="G3143" t="s">
        <v>8225</v>
      </c>
      <c r="H3143" t="s">
        <v>8247</v>
      </c>
      <c r="I3143">
        <v>1491726956</v>
      </c>
      <c r="J3143">
        <v>1489480556</v>
      </c>
      <c r="K3143" s="11">
        <f t="shared" si="349"/>
        <v>42834.149953703702</v>
      </c>
      <c r="L3143" s="11">
        <f t="shared" si="350"/>
        <v>42808.149953703702</v>
      </c>
      <c r="M3143" t="b">
        <v>0</v>
      </c>
      <c r="N3143">
        <v>0</v>
      </c>
      <c r="O3143" t="b">
        <v>0</v>
      </c>
      <c r="P3143" s="8" t="s">
        <v>8269</v>
      </c>
      <c r="Q3143" s="13" t="str">
        <f t="shared" si="355"/>
        <v>theater</v>
      </c>
      <c r="R3143" s="13" t="str">
        <f t="shared" si="354"/>
        <v>plays</v>
      </c>
      <c r="S3143" s="6" t="str">
        <f t="shared" si="351"/>
        <v>N/A</v>
      </c>
      <c r="T3143" s="10" t="str">
        <f t="shared" si="352"/>
        <v>N/A</v>
      </c>
    </row>
    <row r="3144" spans="1:20" ht="57.6" x14ac:dyDescent="0.3">
      <c r="A3144">
        <v>3144</v>
      </c>
      <c r="B3144" s="3" t="s">
        <v>3144</v>
      </c>
      <c r="C3144" s="3" t="s">
        <v>7254</v>
      </c>
      <c r="D3144">
        <v>10000</v>
      </c>
      <c r="E3144">
        <v>7540</v>
      </c>
      <c r="F3144" t="s">
        <v>8222</v>
      </c>
      <c r="G3144" t="s">
        <v>8224</v>
      </c>
      <c r="H3144" t="s">
        <v>8246</v>
      </c>
      <c r="I3144">
        <v>1489903200</v>
      </c>
      <c r="J3144">
        <v>1488459307</v>
      </c>
      <c r="K3144" s="11">
        <f t="shared" si="349"/>
        <v>42813.041666666664</v>
      </c>
      <c r="L3144" s="11">
        <f t="shared" si="350"/>
        <v>42796.329942129632</v>
      </c>
      <c r="M3144" t="b">
        <v>0</v>
      </c>
      <c r="N3144">
        <v>30</v>
      </c>
      <c r="O3144" t="b">
        <v>0</v>
      </c>
      <c r="P3144" s="8" t="s">
        <v>8269</v>
      </c>
      <c r="Q3144" s="13" t="str">
        <f t="shared" si="355"/>
        <v>theater</v>
      </c>
      <c r="R3144" s="13" t="str">
        <f t="shared" si="354"/>
        <v>plays</v>
      </c>
      <c r="S3144" s="6">
        <f t="shared" si="351"/>
        <v>1.3262599469496021</v>
      </c>
      <c r="T3144" s="10">
        <f t="shared" si="352"/>
        <v>251.33333333333334</v>
      </c>
    </row>
    <row r="3145" spans="1:20" ht="43.2" x14ac:dyDescent="0.3">
      <c r="A3145">
        <v>3145</v>
      </c>
      <c r="B3145" s="3" t="s">
        <v>3145</v>
      </c>
      <c r="C3145" s="3" t="s">
        <v>7255</v>
      </c>
      <c r="D3145">
        <v>25000</v>
      </c>
      <c r="E3145">
        <v>0</v>
      </c>
      <c r="F3145" t="s">
        <v>8222</v>
      </c>
      <c r="G3145" t="s">
        <v>8224</v>
      </c>
      <c r="H3145" t="s">
        <v>8246</v>
      </c>
      <c r="I3145">
        <v>1490659134</v>
      </c>
      <c r="J3145">
        <v>1485478734</v>
      </c>
      <c r="K3145" s="11">
        <f t="shared" si="349"/>
        <v>42821.790902777771</v>
      </c>
      <c r="L3145" s="11">
        <f t="shared" si="350"/>
        <v>42761.832569444443</v>
      </c>
      <c r="M3145" t="b">
        <v>0</v>
      </c>
      <c r="N3145">
        <v>0</v>
      </c>
      <c r="O3145" t="b">
        <v>0</v>
      </c>
      <c r="P3145" s="8" t="s">
        <v>8269</v>
      </c>
      <c r="Q3145" s="13" t="str">
        <f t="shared" si="355"/>
        <v>theater</v>
      </c>
      <c r="R3145" s="13" t="str">
        <f t="shared" si="354"/>
        <v>plays</v>
      </c>
      <c r="S3145" s="6" t="str">
        <f t="shared" si="351"/>
        <v>N/A</v>
      </c>
      <c r="T3145" s="10" t="str">
        <f t="shared" si="352"/>
        <v>N/A</v>
      </c>
    </row>
    <row r="3146" spans="1:20" ht="43.2" x14ac:dyDescent="0.3">
      <c r="A3146">
        <v>3146</v>
      </c>
      <c r="B3146" s="3" t="s">
        <v>3146</v>
      </c>
      <c r="C3146" s="3" t="s">
        <v>7256</v>
      </c>
      <c r="D3146">
        <v>50000</v>
      </c>
      <c r="E3146">
        <v>5250</v>
      </c>
      <c r="F3146" t="s">
        <v>8222</v>
      </c>
      <c r="G3146" t="s">
        <v>8238</v>
      </c>
      <c r="H3146" t="s">
        <v>8256</v>
      </c>
      <c r="I3146">
        <v>1492356166</v>
      </c>
      <c r="J3146">
        <v>1488471766</v>
      </c>
      <c r="K3146" s="11">
        <f t="shared" ref="K3146:K3209" si="356">(I3146/86400)+25569+(-5/24)</f>
        <v>42841.432476851849</v>
      </c>
      <c r="L3146" s="11">
        <f t="shared" ref="L3146:L3209" si="357">(J3146/86400)+25569+(-5/24)</f>
        <v>42796.474143518521</v>
      </c>
      <c r="M3146" t="b">
        <v>0</v>
      </c>
      <c r="N3146">
        <v>12</v>
      </c>
      <c r="O3146" t="b">
        <v>0</v>
      </c>
      <c r="P3146" s="8" t="s">
        <v>8269</v>
      </c>
      <c r="Q3146" s="13" t="str">
        <f t="shared" si="355"/>
        <v>theater</v>
      </c>
      <c r="R3146" s="13" t="str">
        <f t="shared" si="354"/>
        <v>plays</v>
      </c>
      <c r="S3146" s="6">
        <f t="shared" ref="S3146:S3209" si="358">IFERROR(D3146/E3146,"N/A")</f>
        <v>9.5238095238095237</v>
      </c>
      <c r="T3146" s="10">
        <f t="shared" ref="T3146:T3209" si="359">IFERROR(E3146/N3146,"N/A")</f>
        <v>437.5</v>
      </c>
    </row>
    <row r="3147" spans="1:20" ht="43.2" x14ac:dyDescent="0.3">
      <c r="A3147">
        <v>3147</v>
      </c>
      <c r="B3147" s="3" t="s">
        <v>3147</v>
      </c>
      <c r="C3147" s="3" t="s">
        <v>7257</v>
      </c>
      <c r="D3147">
        <v>20000</v>
      </c>
      <c r="E3147">
        <v>23505</v>
      </c>
      <c r="F3147" t="s">
        <v>8219</v>
      </c>
      <c r="G3147" t="s">
        <v>8224</v>
      </c>
      <c r="H3147" t="s">
        <v>8246</v>
      </c>
      <c r="I3147">
        <v>1415319355</v>
      </c>
      <c r="J3147">
        <v>1411859755</v>
      </c>
      <c r="K3147" s="11">
        <f t="shared" si="356"/>
        <v>41949.802719907406</v>
      </c>
      <c r="L3147" s="11">
        <f t="shared" si="357"/>
        <v>41909.761053240734</v>
      </c>
      <c r="M3147" t="b">
        <v>1</v>
      </c>
      <c r="N3147">
        <v>213</v>
      </c>
      <c r="O3147" t="b">
        <v>1</v>
      </c>
      <c r="P3147" s="8" t="s">
        <v>8269</v>
      </c>
      <c r="Q3147" s="13" t="str">
        <f t="shared" si="355"/>
        <v>theater</v>
      </c>
      <c r="R3147" s="13" t="str">
        <f t="shared" si="354"/>
        <v>plays</v>
      </c>
      <c r="S3147" s="6">
        <f t="shared" si="358"/>
        <v>0.85088279089555419</v>
      </c>
      <c r="T3147" s="10">
        <f t="shared" si="359"/>
        <v>110.35211267605634</v>
      </c>
    </row>
    <row r="3148" spans="1:20" ht="28.8" x14ac:dyDescent="0.3">
      <c r="A3148">
        <v>3148</v>
      </c>
      <c r="B3148" s="3" t="s">
        <v>3148</v>
      </c>
      <c r="C3148" s="3" t="s">
        <v>7258</v>
      </c>
      <c r="D3148">
        <v>1800</v>
      </c>
      <c r="E3148">
        <v>2361</v>
      </c>
      <c r="F3148" t="s">
        <v>8219</v>
      </c>
      <c r="G3148" t="s">
        <v>8224</v>
      </c>
      <c r="H3148" t="s">
        <v>8246</v>
      </c>
      <c r="I3148">
        <v>1412136000</v>
      </c>
      <c r="J3148">
        <v>1410278284</v>
      </c>
      <c r="K3148" s="11">
        <f t="shared" si="356"/>
        <v>41912.958333333328</v>
      </c>
      <c r="L3148" s="11">
        <f t="shared" si="357"/>
        <v>41891.456990740735</v>
      </c>
      <c r="M3148" t="b">
        <v>1</v>
      </c>
      <c r="N3148">
        <v>57</v>
      </c>
      <c r="O3148" t="b">
        <v>1</v>
      </c>
      <c r="P3148" s="8" t="s">
        <v>8269</v>
      </c>
      <c r="Q3148" s="13" t="str">
        <f t="shared" si="355"/>
        <v>theater</v>
      </c>
      <c r="R3148" s="13" t="str">
        <f t="shared" si="354"/>
        <v>plays</v>
      </c>
      <c r="S3148" s="6">
        <f t="shared" si="358"/>
        <v>0.76238881829733163</v>
      </c>
      <c r="T3148" s="10">
        <f t="shared" si="359"/>
        <v>41.421052631578945</v>
      </c>
    </row>
    <row r="3149" spans="1:20" ht="43.2" x14ac:dyDescent="0.3">
      <c r="A3149">
        <v>3149</v>
      </c>
      <c r="B3149" s="3" t="s">
        <v>3149</v>
      </c>
      <c r="C3149" s="3" t="s">
        <v>7259</v>
      </c>
      <c r="D3149">
        <v>1250</v>
      </c>
      <c r="E3149">
        <v>1300</v>
      </c>
      <c r="F3149" t="s">
        <v>8219</v>
      </c>
      <c r="G3149" t="s">
        <v>8224</v>
      </c>
      <c r="H3149" t="s">
        <v>8246</v>
      </c>
      <c r="I3149">
        <v>1354845600</v>
      </c>
      <c r="J3149">
        <v>1352766300</v>
      </c>
      <c r="K3149" s="11">
        <f t="shared" si="356"/>
        <v>41249.875</v>
      </c>
      <c r="L3149" s="11">
        <f t="shared" si="357"/>
        <v>41225.809027777774</v>
      </c>
      <c r="M3149" t="b">
        <v>1</v>
      </c>
      <c r="N3149">
        <v>25</v>
      </c>
      <c r="O3149" t="b">
        <v>1</v>
      </c>
      <c r="P3149" s="8" t="s">
        <v>8269</v>
      </c>
      <c r="Q3149" s="13" t="str">
        <f t="shared" si="355"/>
        <v>theater</v>
      </c>
      <c r="R3149" s="13" t="str">
        <f t="shared" si="354"/>
        <v>plays</v>
      </c>
      <c r="S3149" s="6">
        <f t="shared" si="358"/>
        <v>0.96153846153846156</v>
      </c>
      <c r="T3149" s="10">
        <f t="shared" si="359"/>
        <v>52</v>
      </c>
    </row>
    <row r="3150" spans="1:20" ht="57.6" x14ac:dyDescent="0.3">
      <c r="A3150">
        <v>3150</v>
      </c>
      <c r="B3150" s="3" t="s">
        <v>3150</v>
      </c>
      <c r="C3150" s="3" t="s">
        <v>7260</v>
      </c>
      <c r="D3150">
        <v>3500</v>
      </c>
      <c r="E3150">
        <v>3535</v>
      </c>
      <c r="F3150" t="s">
        <v>8219</v>
      </c>
      <c r="G3150" t="s">
        <v>8224</v>
      </c>
      <c r="H3150" t="s">
        <v>8246</v>
      </c>
      <c r="I3150">
        <v>1295928000</v>
      </c>
      <c r="J3150">
        <v>1288160403</v>
      </c>
      <c r="K3150" s="11">
        <f t="shared" si="356"/>
        <v>40567.958333333328</v>
      </c>
      <c r="L3150" s="11">
        <f t="shared" si="357"/>
        <v>40478.055590277778</v>
      </c>
      <c r="M3150" t="b">
        <v>1</v>
      </c>
      <c r="N3150">
        <v>104</v>
      </c>
      <c r="O3150" t="b">
        <v>1</v>
      </c>
      <c r="P3150" s="8" t="s">
        <v>8269</v>
      </c>
      <c r="Q3150" s="13" t="str">
        <f t="shared" si="355"/>
        <v>theater</v>
      </c>
      <c r="R3150" s="13" t="str">
        <f t="shared" si="354"/>
        <v>plays</v>
      </c>
      <c r="S3150" s="6">
        <f t="shared" si="358"/>
        <v>0.99009900990099009</v>
      </c>
      <c r="T3150" s="10">
        <f t="shared" si="359"/>
        <v>33.990384615384613</v>
      </c>
    </row>
    <row r="3151" spans="1:20" ht="43.2" x14ac:dyDescent="0.3">
      <c r="A3151">
        <v>3151</v>
      </c>
      <c r="B3151" s="3" t="s">
        <v>3151</v>
      </c>
      <c r="C3151" s="3" t="s">
        <v>7261</v>
      </c>
      <c r="D3151">
        <v>3500</v>
      </c>
      <c r="E3151">
        <v>3514</v>
      </c>
      <c r="F3151" t="s">
        <v>8219</v>
      </c>
      <c r="G3151" t="s">
        <v>8224</v>
      </c>
      <c r="H3151" t="s">
        <v>8246</v>
      </c>
      <c r="I3151">
        <v>1410379774</v>
      </c>
      <c r="J3151">
        <v>1407787774</v>
      </c>
      <c r="K3151" s="11">
        <f t="shared" si="356"/>
        <v>41892.631643518514</v>
      </c>
      <c r="L3151" s="11">
        <f t="shared" si="357"/>
        <v>41862.631643518514</v>
      </c>
      <c r="M3151" t="b">
        <v>1</v>
      </c>
      <c r="N3151">
        <v>34</v>
      </c>
      <c r="O3151" t="b">
        <v>1</v>
      </c>
      <c r="P3151" s="8" t="s">
        <v>8269</v>
      </c>
      <c r="Q3151" s="13" t="str">
        <f t="shared" si="355"/>
        <v>theater</v>
      </c>
      <c r="R3151" s="13" t="str">
        <f t="shared" si="354"/>
        <v>plays</v>
      </c>
      <c r="S3151" s="6">
        <f t="shared" si="358"/>
        <v>0.99601593625498008</v>
      </c>
      <c r="T3151" s="10">
        <f t="shared" si="359"/>
        <v>103.35294117647059</v>
      </c>
    </row>
    <row r="3152" spans="1:20" ht="43.2" x14ac:dyDescent="0.3">
      <c r="A3152">
        <v>3152</v>
      </c>
      <c r="B3152" s="3" t="s">
        <v>3152</v>
      </c>
      <c r="C3152" s="3" t="s">
        <v>7262</v>
      </c>
      <c r="D3152">
        <v>2200</v>
      </c>
      <c r="E3152">
        <v>2331</v>
      </c>
      <c r="F3152" t="s">
        <v>8219</v>
      </c>
      <c r="G3152" t="s">
        <v>8225</v>
      </c>
      <c r="H3152" t="s">
        <v>8247</v>
      </c>
      <c r="I3152">
        <v>1383425367</v>
      </c>
      <c r="J3152">
        <v>1380833367</v>
      </c>
      <c r="K3152" s="11">
        <f t="shared" si="356"/>
        <v>41580.659340277773</v>
      </c>
      <c r="L3152" s="11">
        <f t="shared" si="357"/>
        <v>41550.659340277773</v>
      </c>
      <c r="M3152" t="b">
        <v>1</v>
      </c>
      <c r="N3152">
        <v>67</v>
      </c>
      <c r="O3152" t="b">
        <v>1</v>
      </c>
      <c r="P3152" s="8" t="s">
        <v>8269</v>
      </c>
      <c r="Q3152" s="13" t="str">
        <f t="shared" si="355"/>
        <v>theater</v>
      </c>
      <c r="R3152" s="13" t="str">
        <f t="shared" si="354"/>
        <v>plays</v>
      </c>
      <c r="S3152" s="6">
        <f t="shared" si="358"/>
        <v>0.94380094380094381</v>
      </c>
      <c r="T3152" s="10">
        <f t="shared" si="359"/>
        <v>34.791044776119406</v>
      </c>
    </row>
    <row r="3153" spans="1:20" ht="43.2" x14ac:dyDescent="0.3">
      <c r="A3153">
        <v>3153</v>
      </c>
      <c r="B3153" s="3" t="s">
        <v>3153</v>
      </c>
      <c r="C3153" s="3" t="s">
        <v>7263</v>
      </c>
      <c r="D3153">
        <v>3000</v>
      </c>
      <c r="E3153">
        <v>10067.5</v>
      </c>
      <c r="F3153" t="s">
        <v>8219</v>
      </c>
      <c r="G3153" t="s">
        <v>8224</v>
      </c>
      <c r="H3153" t="s">
        <v>8246</v>
      </c>
      <c r="I3153">
        <v>1304225940</v>
      </c>
      <c r="J3153">
        <v>1301542937</v>
      </c>
      <c r="K3153" s="11">
        <f t="shared" si="356"/>
        <v>40663.999305555553</v>
      </c>
      <c r="L3153" s="11">
        <f t="shared" si="357"/>
        <v>40632.946030092593</v>
      </c>
      <c r="M3153" t="b">
        <v>1</v>
      </c>
      <c r="N3153">
        <v>241</v>
      </c>
      <c r="O3153" t="b">
        <v>1</v>
      </c>
      <c r="P3153" s="8" t="s">
        <v>8269</v>
      </c>
      <c r="Q3153" s="13" t="str">
        <f t="shared" si="355"/>
        <v>theater</v>
      </c>
      <c r="R3153" s="13" t="str">
        <f t="shared" si="354"/>
        <v>plays</v>
      </c>
      <c r="S3153" s="6">
        <f t="shared" si="358"/>
        <v>0.29798857710454435</v>
      </c>
      <c r="T3153" s="10">
        <f t="shared" si="359"/>
        <v>41.773858921161825</v>
      </c>
    </row>
    <row r="3154" spans="1:20" ht="43.2" x14ac:dyDescent="0.3">
      <c r="A3154">
        <v>3154</v>
      </c>
      <c r="B3154" s="3" t="s">
        <v>3154</v>
      </c>
      <c r="C3154" s="3" t="s">
        <v>7264</v>
      </c>
      <c r="D3154">
        <v>7000</v>
      </c>
      <c r="E3154">
        <v>7905</v>
      </c>
      <c r="F3154" t="s">
        <v>8219</v>
      </c>
      <c r="G3154" t="s">
        <v>8224</v>
      </c>
      <c r="H3154" t="s">
        <v>8246</v>
      </c>
      <c r="I3154">
        <v>1333310458</v>
      </c>
      <c r="J3154">
        <v>1330722058</v>
      </c>
      <c r="K3154" s="11">
        <f t="shared" si="356"/>
        <v>41000.625671296293</v>
      </c>
      <c r="L3154" s="11">
        <f t="shared" si="357"/>
        <v>40970.667337962957</v>
      </c>
      <c r="M3154" t="b">
        <v>1</v>
      </c>
      <c r="N3154">
        <v>123</v>
      </c>
      <c r="O3154" t="b">
        <v>1</v>
      </c>
      <c r="P3154" s="8" t="s">
        <v>8269</v>
      </c>
      <c r="Q3154" s="13" t="str">
        <f t="shared" si="355"/>
        <v>theater</v>
      </c>
      <c r="R3154" s="13" t="str">
        <f t="shared" si="354"/>
        <v>plays</v>
      </c>
      <c r="S3154" s="6">
        <f t="shared" si="358"/>
        <v>0.8855154965211891</v>
      </c>
      <c r="T3154" s="10">
        <f t="shared" si="359"/>
        <v>64.268292682926827</v>
      </c>
    </row>
    <row r="3155" spans="1:20" ht="43.2" x14ac:dyDescent="0.3">
      <c r="A3155">
        <v>3155</v>
      </c>
      <c r="B3155" s="3" t="s">
        <v>3155</v>
      </c>
      <c r="C3155" s="3" t="s">
        <v>7265</v>
      </c>
      <c r="D3155">
        <v>5000</v>
      </c>
      <c r="E3155">
        <v>9425.23</v>
      </c>
      <c r="F3155" t="s">
        <v>8219</v>
      </c>
      <c r="G3155" t="s">
        <v>8225</v>
      </c>
      <c r="H3155" t="s">
        <v>8247</v>
      </c>
      <c r="I3155">
        <v>1356004725</v>
      </c>
      <c r="J3155">
        <v>1353412725</v>
      </c>
      <c r="K3155" s="11">
        <f t="shared" si="356"/>
        <v>41263.290798611109</v>
      </c>
      <c r="L3155" s="11">
        <f t="shared" si="357"/>
        <v>41233.290798611109</v>
      </c>
      <c r="M3155" t="b">
        <v>1</v>
      </c>
      <c r="N3155">
        <v>302</v>
      </c>
      <c r="O3155" t="b">
        <v>1</v>
      </c>
      <c r="P3155" s="8" t="s">
        <v>8269</v>
      </c>
      <c r="Q3155" s="13" t="str">
        <f t="shared" si="355"/>
        <v>theater</v>
      </c>
      <c r="R3155" s="13" t="str">
        <f t="shared" si="354"/>
        <v>plays</v>
      </c>
      <c r="S3155" s="6">
        <f t="shared" si="358"/>
        <v>0.5304910331100674</v>
      </c>
      <c r="T3155" s="10">
        <f t="shared" si="359"/>
        <v>31.209370860927152</v>
      </c>
    </row>
    <row r="3156" spans="1:20" ht="43.2" x14ac:dyDescent="0.3">
      <c r="A3156">
        <v>3156</v>
      </c>
      <c r="B3156" s="3" t="s">
        <v>3156</v>
      </c>
      <c r="C3156" s="3" t="s">
        <v>7266</v>
      </c>
      <c r="D3156">
        <v>5500</v>
      </c>
      <c r="E3156">
        <v>5600</v>
      </c>
      <c r="F3156" t="s">
        <v>8219</v>
      </c>
      <c r="G3156" t="s">
        <v>8224</v>
      </c>
      <c r="H3156" t="s">
        <v>8246</v>
      </c>
      <c r="I3156">
        <v>1338591144</v>
      </c>
      <c r="J3156">
        <v>1335567144</v>
      </c>
      <c r="K3156" s="11">
        <f t="shared" si="356"/>
        <v>41061.744722222218</v>
      </c>
      <c r="L3156" s="11">
        <f t="shared" si="357"/>
        <v>41026.744722222218</v>
      </c>
      <c r="M3156" t="b">
        <v>1</v>
      </c>
      <c r="N3156">
        <v>89</v>
      </c>
      <c r="O3156" t="b">
        <v>1</v>
      </c>
      <c r="P3156" s="8" t="s">
        <v>8269</v>
      </c>
      <c r="Q3156" s="13" t="str">
        <f t="shared" si="355"/>
        <v>theater</v>
      </c>
      <c r="R3156" s="13" t="str">
        <f t="shared" si="354"/>
        <v>plays</v>
      </c>
      <c r="S3156" s="6">
        <f t="shared" si="358"/>
        <v>0.9821428571428571</v>
      </c>
      <c r="T3156" s="10">
        <f t="shared" si="359"/>
        <v>62.921348314606739</v>
      </c>
    </row>
    <row r="3157" spans="1:20" ht="28.8" x14ac:dyDescent="0.3">
      <c r="A3157">
        <v>3157</v>
      </c>
      <c r="B3157" s="3" t="s">
        <v>3157</v>
      </c>
      <c r="C3157" s="3" t="s">
        <v>7267</v>
      </c>
      <c r="D3157">
        <v>4000</v>
      </c>
      <c r="E3157">
        <v>4040</v>
      </c>
      <c r="F3157" t="s">
        <v>8219</v>
      </c>
      <c r="G3157" t="s">
        <v>8224</v>
      </c>
      <c r="H3157" t="s">
        <v>8246</v>
      </c>
      <c r="I3157">
        <v>1405746000</v>
      </c>
      <c r="J3157">
        <v>1404932105</v>
      </c>
      <c r="K3157" s="11">
        <f t="shared" si="356"/>
        <v>41839</v>
      </c>
      <c r="L3157" s="11">
        <f t="shared" si="357"/>
        <v>41829.579918981479</v>
      </c>
      <c r="M3157" t="b">
        <v>1</v>
      </c>
      <c r="N3157">
        <v>41</v>
      </c>
      <c r="O3157" t="b">
        <v>1</v>
      </c>
      <c r="P3157" s="8" t="s">
        <v>8269</v>
      </c>
      <c r="Q3157" s="13" t="str">
        <f t="shared" si="355"/>
        <v>theater</v>
      </c>
      <c r="R3157" s="13" t="str">
        <f t="shared" si="354"/>
        <v>plays</v>
      </c>
      <c r="S3157" s="6">
        <f t="shared" si="358"/>
        <v>0.99009900990099009</v>
      </c>
      <c r="T3157" s="10">
        <f t="shared" si="359"/>
        <v>98.536585365853654</v>
      </c>
    </row>
    <row r="3158" spans="1:20" ht="28.8" x14ac:dyDescent="0.3">
      <c r="A3158">
        <v>3158</v>
      </c>
      <c r="B3158" s="3" t="s">
        <v>3158</v>
      </c>
      <c r="C3158" s="3" t="s">
        <v>7268</v>
      </c>
      <c r="D3158">
        <v>5000</v>
      </c>
      <c r="E3158">
        <v>5700</v>
      </c>
      <c r="F3158" t="s">
        <v>8219</v>
      </c>
      <c r="G3158" t="s">
        <v>8224</v>
      </c>
      <c r="H3158" t="s">
        <v>8246</v>
      </c>
      <c r="I3158">
        <v>1374523752</v>
      </c>
      <c r="J3158">
        <v>1371931752</v>
      </c>
      <c r="K3158" s="11">
        <f t="shared" si="356"/>
        <v>41477.631388888891</v>
      </c>
      <c r="L3158" s="11">
        <f t="shared" si="357"/>
        <v>41447.631388888891</v>
      </c>
      <c r="M3158" t="b">
        <v>1</v>
      </c>
      <c r="N3158">
        <v>69</v>
      </c>
      <c r="O3158" t="b">
        <v>1</v>
      </c>
      <c r="P3158" s="8" t="s">
        <v>8269</v>
      </c>
      <c r="Q3158" s="13" t="str">
        <f t="shared" si="355"/>
        <v>theater</v>
      </c>
      <c r="R3158" s="13" t="str">
        <f t="shared" si="354"/>
        <v>plays</v>
      </c>
      <c r="S3158" s="6">
        <f t="shared" si="358"/>
        <v>0.8771929824561403</v>
      </c>
      <c r="T3158" s="10">
        <f t="shared" si="359"/>
        <v>82.608695652173907</v>
      </c>
    </row>
    <row r="3159" spans="1:20" ht="43.2" x14ac:dyDescent="0.3">
      <c r="A3159">
        <v>3159</v>
      </c>
      <c r="B3159" s="3" t="s">
        <v>3159</v>
      </c>
      <c r="C3159" s="3" t="s">
        <v>7269</v>
      </c>
      <c r="D3159">
        <v>1500</v>
      </c>
      <c r="E3159">
        <v>2002.22</v>
      </c>
      <c r="F3159" t="s">
        <v>8219</v>
      </c>
      <c r="G3159" t="s">
        <v>8224</v>
      </c>
      <c r="H3159" t="s">
        <v>8246</v>
      </c>
      <c r="I3159">
        <v>1326927600</v>
      </c>
      <c r="J3159">
        <v>1323221761</v>
      </c>
      <c r="K3159" s="11">
        <f t="shared" si="356"/>
        <v>40926.75</v>
      </c>
      <c r="L3159" s="11">
        <f t="shared" si="357"/>
        <v>40883.858344907407</v>
      </c>
      <c r="M3159" t="b">
        <v>1</v>
      </c>
      <c r="N3159">
        <v>52</v>
      </c>
      <c r="O3159" t="b">
        <v>1</v>
      </c>
      <c r="P3159" s="8" t="s">
        <v>8269</v>
      </c>
      <c r="Q3159" s="13" t="str">
        <f t="shared" si="355"/>
        <v>theater</v>
      </c>
      <c r="R3159" s="13" t="str">
        <f t="shared" si="354"/>
        <v>plays</v>
      </c>
      <c r="S3159" s="6">
        <f t="shared" si="358"/>
        <v>0.74916842305041398</v>
      </c>
      <c r="T3159" s="10">
        <f t="shared" si="359"/>
        <v>38.504230769230773</v>
      </c>
    </row>
    <row r="3160" spans="1:20" ht="43.2" x14ac:dyDescent="0.3">
      <c r="A3160">
        <v>3160</v>
      </c>
      <c r="B3160" s="3" t="s">
        <v>3160</v>
      </c>
      <c r="C3160" s="3" t="s">
        <v>7270</v>
      </c>
      <c r="D3160">
        <v>4500</v>
      </c>
      <c r="E3160">
        <v>4569</v>
      </c>
      <c r="F3160" t="s">
        <v>8219</v>
      </c>
      <c r="G3160" t="s">
        <v>8224</v>
      </c>
      <c r="H3160" t="s">
        <v>8246</v>
      </c>
      <c r="I3160">
        <v>1407905940</v>
      </c>
      <c r="J3160">
        <v>1405923687</v>
      </c>
      <c r="K3160" s="11">
        <f t="shared" si="356"/>
        <v>41863.999305555553</v>
      </c>
      <c r="L3160" s="11">
        <f t="shared" si="357"/>
        <v>41841.056562499994</v>
      </c>
      <c r="M3160" t="b">
        <v>1</v>
      </c>
      <c r="N3160">
        <v>57</v>
      </c>
      <c r="O3160" t="b">
        <v>1</v>
      </c>
      <c r="P3160" s="8" t="s">
        <v>8269</v>
      </c>
      <c r="Q3160" s="13" t="str">
        <f t="shared" si="355"/>
        <v>theater</v>
      </c>
      <c r="R3160" s="13" t="str">
        <f t="shared" ref="R3160:R3187" si="360">RIGHT(P3160,5)</f>
        <v>plays</v>
      </c>
      <c r="S3160" s="6">
        <f t="shared" si="358"/>
        <v>0.98489822718319109</v>
      </c>
      <c r="T3160" s="10">
        <f t="shared" si="359"/>
        <v>80.15789473684211</v>
      </c>
    </row>
    <row r="3161" spans="1:20" ht="57.6" x14ac:dyDescent="0.3">
      <c r="A3161">
        <v>3161</v>
      </c>
      <c r="B3161" s="3" t="s">
        <v>3161</v>
      </c>
      <c r="C3161" s="3" t="s">
        <v>7271</v>
      </c>
      <c r="D3161">
        <v>2000</v>
      </c>
      <c r="E3161">
        <v>2102</v>
      </c>
      <c r="F3161" t="s">
        <v>8219</v>
      </c>
      <c r="G3161" t="s">
        <v>8225</v>
      </c>
      <c r="H3161" t="s">
        <v>8247</v>
      </c>
      <c r="I3161">
        <v>1413377522</v>
      </c>
      <c r="J3161">
        <v>1410785522</v>
      </c>
      <c r="K3161" s="11">
        <f t="shared" si="356"/>
        <v>41927.327800925923</v>
      </c>
      <c r="L3161" s="11">
        <f t="shared" si="357"/>
        <v>41897.327800925923</v>
      </c>
      <c r="M3161" t="b">
        <v>1</v>
      </c>
      <c r="N3161">
        <v>74</v>
      </c>
      <c r="O3161" t="b">
        <v>1</v>
      </c>
      <c r="P3161" s="8" t="s">
        <v>8269</v>
      </c>
      <c r="Q3161" s="13" t="str">
        <f t="shared" si="355"/>
        <v>theater</v>
      </c>
      <c r="R3161" s="13" t="str">
        <f t="shared" si="360"/>
        <v>plays</v>
      </c>
      <c r="S3161" s="6">
        <f t="shared" si="358"/>
        <v>0.95147478591817314</v>
      </c>
      <c r="T3161" s="10">
        <f t="shared" si="359"/>
        <v>28.405405405405407</v>
      </c>
    </row>
    <row r="3162" spans="1:20" ht="43.2" x14ac:dyDescent="0.3">
      <c r="A3162">
        <v>3162</v>
      </c>
      <c r="B3162" s="3" t="s">
        <v>3162</v>
      </c>
      <c r="C3162" s="3" t="s">
        <v>7272</v>
      </c>
      <c r="D3162">
        <v>4000</v>
      </c>
      <c r="E3162">
        <v>5086</v>
      </c>
      <c r="F3162" t="s">
        <v>8219</v>
      </c>
      <c r="G3162" t="s">
        <v>8224</v>
      </c>
      <c r="H3162" t="s">
        <v>8246</v>
      </c>
      <c r="I3162">
        <v>1404698400</v>
      </c>
      <c r="J3162">
        <v>1402331262</v>
      </c>
      <c r="K3162" s="11">
        <f t="shared" si="356"/>
        <v>41826.875</v>
      </c>
      <c r="L3162" s="11">
        <f t="shared" si="357"/>
        <v>41799.47756944444</v>
      </c>
      <c r="M3162" t="b">
        <v>1</v>
      </c>
      <c r="N3162">
        <v>63</v>
      </c>
      <c r="O3162" t="b">
        <v>1</v>
      </c>
      <c r="P3162" s="8" t="s">
        <v>8269</v>
      </c>
      <c r="Q3162" s="13" t="str">
        <f t="shared" si="355"/>
        <v>theater</v>
      </c>
      <c r="R3162" s="13" t="str">
        <f t="shared" si="360"/>
        <v>plays</v>
      </c>
      <c r="S3162" s="6">
        <f t="shared" si="358"/>
        <v>0.78647267007471489</v>
      </c>
      <c r="T3162" s="10">
        <f t="shared" si="359"/>
        <v>80.730158730158735</v>
      </c>
    </row>
    <row r="3163" spans="1:20" ht="43.2" x14ac:dyDescent="0.3">
      <c r="A3163">
        <v>3163</v>
      </c>
      <c r="B3163" s="3" t="s">
        <v>3163</v>
      </c>
      <c r="C3163" s="3" t="s">
        <v>7273</v>
      </c>
      <c r="D3163">
        <v>13000</v>
      </c>
      <c r="E3163">
        <v>14450</v>
      </c>
      <c r="F3163" t="s">
        <v>8219</v>
      </c>
      <c r="G3163" t="s">
        <v>8224</v>
      </c>
      <c r="H3163" t="s">
        <v>8246</v>
      </c>
      <c r="I3163">
        <v>1402855525</v>
      </c>
      <c r="J3163">
        <v>1400263525</v>
      </c>
      <c r="K3163" s="11">
        <f t="shared" si="356"/>
        <v>41805.545428240737</v>
      </c>
      <c r="L3163" s="11">
        <f t="shared" si="357"/>
        <v>41775.545428240737</v>
      </c>
      <c r="M3163" t="b">
        <v>1</v>
      </c>
      <c r="N3163">
        <v>72</v>
      </c>
      <c r="O3163" t="b">
        <v>1</v>
      </c>
      <c r="P3163" s="8" t="s">
        <v>8269</v>
      </c>
      <c r="Q3163" s="13" t="str">
        <f t="shared" si="355"/>
        <v>theater</v>
      </c>
      <c r="R3163" s="13" t="str">
        <f t="shared" si="360"/>
        <v>plays</v>
      </c>
      <c r="S3163" s="6">
        <f t="shared" si="358"/>
        <v>0.89965397923875434</v>
      </c>
      <c r="T3163" s="10">
        <f t="shared" si="359"/>
        <v>200.69444444444446</v>
      </c>
    </row>
    <row r="3164" spans="1:20" ht="57.6" x14ac:dyDescent="0.3">
      <c r="A3164">
        <v>3164</v>
      </c>
      <c r="B3164" s="3" t="s">
        <v>3164</v>
      </c>
      <c r="C3164" s="3" t="s">
        <v>7274</v>
      </c>
      <c r="D3164">
        <v>2500</v>
      </c>
      <c r="E3164">
        <v>2669</v>
      </c>
      <c r="F3164" t="s">
        <v>8219</v>
      </c>
      <c r="G3164" t="s">
        <v>8224</v>
      </c>
      <c r="H3164" t="s">
        <v>8246</v>
      </c>
      <c r="I3164">
        <v>1402341615</v>
      </c>
      <c r="J3164">
        <v>1399490415</v>
      </c>
      <c r="K3164" s="11">
        <f t="shared" si="356"/>
        <v>41799.597395833327</v>
      </c>
      <c r="L3164" s="11">
        <f t="shared" si="357"/>
        <v>41766.597395833327</v>
      </c>
      <c r="M3164" t="b">
        <v>1</v>
      </c>
      <c r="N3164">
        <v>71</v>
      </c>
      <c r="O3164" t="b">
        <v>1</v>
      </c>
      <c r="P3164" s="8" t="s">
        <v>8269</v>
      </c>
      <c r="Q3164" s="13" t="str">
        <f t="shared" si="355"/>
        <v>theater</v>
      </c>
      <c r="R3164" s="13" t="str">
        <f t="shared" si="360"/>
        <v>plays</v>
      </c>
      <c r="S3164" s="6">
        <f t="shared" si="358"/>
        <v>0.93668040464593483</v>
      </c>
      <c r="T3164" s="10">
        <f t="shared" si="359"/>
        <v>37.591549295774648</v>
      </c>
    </row>
    <row r="3165" spans="1:20" ht="57.6" x14ac:dyDescent="0.3">
      <c r="A3165">
        <v>3165</v>
      </c>
      <c r="B3165" s="3" t="s">
        <v>3165</v>
      </c>
      <c r="C3165" s="3" t="s">
        <v>7275</v>
      </c>
      <c r="D3165">
        <v>750</v>
      </c>
      <c r="E3165">
        <v>1220</v>
      </c>
      <c r="F3165" t="s">
        <v>8219</v>
      </c>
      <c r="G3165" t="s">
        <v>8224</v>
      </c>
      <c r="H3165" t="s">
        <v>8246</v>
      </c>
      <c r="I3165">
        <v>1304395140</v>
      </c>
      <c r="J3165">
        <v>1302493760</v>
      </c>
      <c r="K3165" s="11">
        <f t="shared" si="356"/>
        <v>40665.957638888889</v>
      </c>
      <c r="L3165" s="11">
        <f t="shared" si="357"/>
        <v>40643.950925925921</v>
      </c>
      <c r="M3165" t="b">
        <v>1</v>
      </c>
      <c r="N3165">
        <v>21</v>
      </c>
      <c r="O3165" t="b">
        <v>1</v>
      </c>
      <c r="P3165" s="8" t="s">
        <v>8269</v>
      </c>
      <c r="Q3165" s="13" t="str">
        <f t="shared" si="355"/>
        <v>theater</v>
      </c>
      <c r="R3165" s="13" t="str">
        <f t="shared" si="360"/>
        <v>plays</v>
      </c>
      <c r="S3165" s="6">
        <f t="shared" si="358"/>
        <v>0.61475409836065575</v>
      </c>
      <c r="T3165" s="10">
        <f t="shared" si="359"/>
        <v>58.095238095238095</v>
      </c>
    </row>
    <row r="3166" spans="1:20" ht="43.2" x14ac:dyDescent="0.3">
      <c r="A3166">
        <v>3166</v>
      </c>
      <c r="B3166" s="3" t="s">
        <v>3166</v>
      </c>
      <c r="C3166" s="3" t="s">
        <v>7276</v>
      </c>
      <c r="D3166">
        <v>35000</v>
      </c>
      <c r="E3166">
        <v>56079.83</v>
      </c>
      <c r="F3166" t="s">
        <v>8219</v>
      </c>
      <c r="G3166" t="s">
        <v>8224</v>
      </c>
      <c r="H3166" t="s">
        <v>8246</v>
      </c>
      <c r="I3166">
        <v>1416988740</v>
      </c>
      <c r="J3166">
        <v>1414514153</v>
      </c>
      <c r="K3166" s="11">
        <f t="shared" si="356"/>
        <v>41969.124305555553</v>
      </c>
      <c r="L3166" s="11">
        <f t="shared" si="357"/>
        <v>41940.483252314814</v>
      </c>
      <c r="M3166" t="b">
        <v>1</v>
      </c>
      <c r="N3166">
        <v>930</v>
      </c>
      <c r="O3166" t="b">
        <v>1</v>
      </c>
      <c r="P3166" s="8" t="s">
        <v>8269</v>
      </c>
      <c r="Q3166" s="13" t="str">
        <f t="shared" si="355"/>
        <v>theater</v>
      </c>
      <c r="R3166" s="13" t="str">
        <f t="shared" si="360"/>
        <v>plays</v>
      </c>
      <c r="S3166" s="6">
        <f t="shared" si="358"/>
        <v>0.62411030846562832</v>
      </c>
      <c r="T3166" s="10">
        <f t="shared" si="359"/>
        <v>60.300892473118282</v>
      </c>
    </row>
    <row r="3167" spans="1:20" ht="28.8" x14ac:dyDescent="0.3">
      <c r="A3167">
        <v>3167</v>
      </c>
      <c r="B3167" s="3" t="s">
        <v>3167</v>
      </c>
      <c r="C3167" s="3" t="s">
        <v>7277</v>
      </c>
      <c r="D3167">
        <v>3000</v>
      </c>
      <c r="E3167">
        <v>3485</v>
      </c>
      <c r="F3167" t="s">
        <v>8219</v>
      </c>
      <c r="G3167" t="s">
        <v>8224</v>
      </c>
      <c r="H3167" t="s">
        <v>8246</v>
      </c>
      <c r="I3167">
        <v>1406952781</v>
      </c>
      <c r="J3167">
        <v>1405743181</v>
      </c>
      <c r="K3167" s="11">
        <f t="shared" si="356"/>
        <v>41852.967372685183</v>
      </c>
      <c r="L3167" s="11">
        <f t="shared" si="357"/>
        <v>41838.967372685183</v>
      </c>
      <c r="M3167" t="b">
        <v>1</v>
      </c>
      <c r="N3167">
        <v>55</v>
      </c>
      <c r="O3167" t="b">
        <v>1</v>
      </c>
      <c r="P3167" s="8" t="s">
        <v>8269</v>
      </c>
      <c r="Q3167" s="13" t="str">
        <f t="shared" si="355"/>
        <v>theater</v>
      </c>
      <c r="R3167" s="13" t="str">
        <f t="shared" si="360"/>
        <v>plays</v>
      </c>
      <c r="S3167" s="6">
        <f t="shared" si="358"/>
        <v>0.86083213773314204</v>
      </c>
      <c r="T3167" s="10">
        <f t="shared" si="359"/>
        <v>63.363636363636367</v>
      </c>
    </row>
    <row r="3168" spans="1:20" ht="43.2" x14ac:dyDescent="0.3">
      <c r="A3168">
        <v>3168</v>
      </c>
      <c r="B3168" s="3" t="s">
        <v>3168</v>
      </c>
      <c r="C3168" s="3" t="s">
        <v>7278</v>
      </c>
      <c r="D3168">
        <v>2500</v>
      </c>
      <c r="E3168">
        <v>3105</v>
      </c>
      <c r="F3168" t="s">
        <v>8219</v>
      </c>
      <c r="G3168" t="s">
        <v>8224</v>
      </c>
      <c r="H3168" t="s">
        <v>8246</v>
      </c>
      <c r="I3168">
        <v>1402696800</v>
      </c>
      <c r="J3168">
        <v>1399948353</v>
      </c>
      <c r="K3168" s="11">
        <f t="shared" si="356"/>
        <v>41803.708333333328</v>
      </c>
      <c r="L3168" s="11">
        <f t="shared" si="357"/>
        <v>41771.897604166668</v>
      </c>
      <c r="M3168" t="b">
        <v>1</v>
      </c>
      <c r="N3168">
        <v>61</v>
      </c>
      <c r="O3168" t="b">
        <v>1</v>
      </c>
      <c r="P3168" s="8" t="s">
        <v>8269</v>
      </c>
      <c r="Q3168" s="13" t="str">
        <f t="shared" si="355"/>
        <v>theater</v>
      </c>
      <c r="R3168" s="13" t="str">
        <f t="shared" si="360"/>
        <v>plays</v>
      </c>
      <c r="S3168" s="6">
        <f t="shared" si="358"/>
        <v>0.80515297906602257</v>
      </c>
      <c r="T3168" s="10">
        <f t="shared" si="359"/>
        <v>50.901639344262293</v>
      </c>
    </row>
    <row r="3169" spans="1:20" ht="28.8" x14ac:dyDescent="0.3">
      <c r="A3169">
        <v>3169</v>
      </c>
      <c r="B3169" s="3" t="s">
        <v>3169</v>
      </c>
      <c r="C3169" s="3" t="s">
        <v>7279</v>
      </c>
      <c r="D3169">
        <v>8000</v>
      </c>
      <c r="E3169">
        <v>8241</v>
      </c>
      <c r="F3169" t="s">
        <v>8219</v>
      </c>
      <c r="G3169" t="s">
        <v>8224</v>
      </c>
      <c r="H3169" t="s">
        <v>8246</v>
      </c>
      <c r="I3169">
        <v>1386910740</v>
      </c>
      <c r="J3169">
        <v>1384364561</v>
      </c>
      <c r="K3169" s="11">
        <f t="shared" si="356"/>
        <v>41620.999305555553</v>
      </c>
      <c r="L3169" s="11">
        <f t="shared" si="357"/>
        <v>41591.529641203699</v>
      </c>
      <c r="M3169" t="b">
        <v>1</v>
      </c>
      <c r="N3169">
        <v>82</v>
      </c>
      <c r="O3169" t="b">
        <v>1</v>
      </c>
      <c r="P3169" s="8" t="s">
        <v>8269</v>
      </c>
      <c r="Q3169" s="13" t="str">
        <f t="shared" si="355"/>
        <v>theater</v>
      </c>
      <c r="R3169" s="13" t="str">
        <f t="shared" si="360"/>
        <v>plays</v>
      </c>
      <c r="S3169" s="6">
        <f t="shared" si="358"/>
        <v>0.97075597621647858</v>
      </c>
      <c r="T3169" s="10">
        <f t="shared" si="359"/>
        <v>100.5</v>
      </c>
    </row>
    <row r="3170" spans="1:20" ht="43.2" x14ac:dyDescent="0.3">
      <c r="A3170">
        <v>3170</v>
      </c>
      <c r="B3170" s="3" t="s">
        <v>3170</v>
      </c>
      <c r="C3170" s="3" t="s">
        <v>7280</v>
      </c>
      <c r="D3170">
        <v>2000</v>
      </c>
      <c r="E3170">
        <v>2245</v>
      </c>
      <c r="F3170" t="s">
        <v>8219</v>
      </c>
      <c r="G3170" t="s">
        <v>8224</v>
      </c>
      <c r="H3170" t="s">
        <v>8246</v>
      </c>
      <c r="I3170">
        <v>1404273600</v>
      </c>
      <c r="J3170">
        <v>1401414944</v>
      </c>
      <c r="K3170" s="11">
        <f t="shared" si="356"/>
        <v>41821.958333333328</v>
      </c>
      <c r="L3170" s="11">
        <f t="shared" si="357"/>
        <v>41788.872037037036</v>
      </c>
      <c r="M3170" t="b">
        <v>1</v>
      </c>
      <c r="N3170">
        <v>71</v>
      </c>
      <c r="O3170" t="b">
        <v>1</v>
      </c>
      <c r="P3170" s="8" t="s">
        <v>8269</v>
      </c>
      <c r="Q3170" s="13" t="str">
        <f t="shared" si="355"/>
        <v>theater</v>
      </c>
      <c r="R3170" s="13" t="str">
        <f t="shared" si="360"/>
        <v>plays</v>
      </c>
      <c r="S3170" s="6">
        <f t="shared" si="358"/>
        <v>0.89086859688195996</v>
      </c>
      <c r="T3170" s="10">
        <f t="shared" si="359"/>
        <v>31.619718309859156</v>
      </c>
    </row>
    <row r="3171" spans="1:20" ht="57.6" x14ac:dyDescent="0.3">
      <c r="A3171">
        <v>3171</v>
      </c>
      <c r="B3171" s="3" t="s">
        <v>3171</v>
      </c>
      <c r="C3171" s="3" t="s">
        <v>7281</v>
      </c>
      <c r="D3171">
        <v>7000</v>
      </c>
      <c r="E3171">
        <v>7617</v>
      </c>
      <c r="F3171" t="s">
        <v>8219</v>
      </c>
      <c r="G3171" t="s">
        <v>8225</v>
      </c>
      <c r="H3171" t="s">
        <v>8247</v>
      </c>
      <c r="I3171">
        <v>1462545358</v>
      </c>
      <c r="J3171">
        <v>1459953358</v>
      </c>
      <c r="K3171" s="11">
        <f t="shared" si="356"/>
        <v>42496.399976851848</v>
      </c>
      <c r="L3171" s="11">
        <f t="shared" si="357"/>
        <v>42466.399976851848</v>
      </c>
      <c r="M3171" t="b">
        <v>1</v>
      </c>
      <c r="N3171">
        <v>117</v>
      </c>
      <c r="O3171" t="b">
        <v>1</v>
      </c>
      <c r="P3171" s="8" t="s">
        <v>8269</v>
      </c>
      <c r="Q3171" s="13" t="str">
        <f t="shared" si="355"/>
        <v>theater</v>
      </c>
      <c r="R3171" s="13" t="str">
        <f t="shared" si="360"/>
        <v>plays</v>
      </c>
      <c r="S3171" s="6">
        <f t="shared" si="358"/>
        <v>0.91899698043849287</v>
      </c>
      <c r="T3171" s="10">
        <f t="shared" si="359"/>
        <v>65.102564102564102</v>
      </c>
    </row>
    <row r="3172" spans="1:20" ht="43.2" x14ac:dyDescent="0.3">
      <c r="A3172">
        <v>3172</v>
      </c>
      <c r="B3172" s="3" t="s">
        <v>3172</v>
      </c>
      <c r="C3172" s="3" t="s">
        <v>7282</v>
      </c>
      <c r="D3172">
        <v>2000</v>
      </c>
      <c r="E3172">
        <v>2300</v>
      </c>
      <c r="F3172" t="s">
        <v>8219</v>
      </c>
      <c r="G3172" t="s">
        <v>8224</v>
      </c>
      <c r="H3172" t="s">
        <v>8246</v>
      </c>
      <c r="I3172">
        <v>1329240668</v>
      </c>
      <c r="J3172">
        <v>1326648668</v>
      </c>
      <c r="K3172" s="11">
        <f t="shared" si="356"/>
        <v>40953.521620370368</v>
      </c>
      <c r="L3172" s="11">
        <f t="shared" si="357"/>
        <v>40923.521620370368</v>
      </c>
      <c r="M3172" t="b">
        <v>1</v>
      </c>
      <c r="N3172">
        <v>29</v>
      </c>
      <c r="O3172" t="b">
        <v>1</v>
      </c>
      <c r="P3172" s="8" t="s">
        <v>8269</v>
      </c>
      <c r="Q3172" s="13" t="str">
        <f t="shared" si="355"/>
        <v>theater</v>
      </c>
      <c r="R3172" s="13" t="str">
        <f t="shared" si="360"/>
        <v>plays</v>
      </c>
      <c r="S3172" s="6">
        <f t="shared" si="358"/>
        <v>0.86956521739130432</v>
      </c>
      <c r="T3172" s="10">
        <f t="shared" si="359"/>
        <v>79.310344827586206</v>
      </c>
    </row>
    <row r="3173" spans="1:20" ht="43.2" x14ac:dyDescent="0.3">
      <c r="A3173">
        <v>3173</v>
      </c>
      <c r="B3173" s="3" t="s">
        <v>3173</v>
      </c>
      <c r="C3173" s="3" t="s">
        <v>7283</v>
      </c>
      <c r="D3173">
        <v>10000</v>
      </c>
      <c r="E3173">
        <v>10300</v>
      </c>
      <c r="F3173" t="s">
        <v>8219</v>
      </c>
      <c r="G3173" t="s">
        <v>8224</v>
      </c>
      <c r="H3173" t="s">
        <v>8246</v>
      </c>
      <c r="I3173">
        <v>1411765492</v>
      </c>
      <c r="J3173">
        <v>1409173492</v>
      </c>
      <c r="K3173" s="11">
        <f t="shared" si="356"/>
        <v>41908.670046296298</v>
      </c>
      <c r="L3173" s="11">
        <f t="shared" si="357"/>
        <v>41878.670046296298</v>
      </c>
      <c r="M3173" t="b">
        <v>1</v>
      </c>
      <c r="N3173">
        <v>74</v>
      </c>
      <c r="O3173" t="b">
        <v>1</v>
      </c>
      <c r="P3173" s="8" t="s">
        <v>8269</v>
      </c>
      <c r="Q3173" s="13" t="str">
        <f t="shared" si="355"/>
        <v>theater</v>
      </c>
      <c r="R3173" s="13" t="str">
        <f t="shared" si="360"/>
        <v>plays</v>
      </c>
      <c r="S3173" s="6">
        <f t="shared" si="358"/>
        <v>0.970873786407767</v>
      </c>
      <c r="T3173" s="10">
        <f t="shared" si="359"/>
        <v>139.18918918918919</v>
      </c>
    </row>
    <row r="3174" spans="1:20" ht="57.6" x14ac:dyDescent="0.3">
      <c r="A3174">
        <v>3174</v>
      </c>
      <c r="B3174" s="3" t="s">
        <v>3174</v>
      </c>
      <c r="C3174" s="3" t="s">
        <v>7284</v>
      </c>
      <c r="D3174">
        <v>3000</v>
      </c>
      <c r="E3174">
        <v>3034</v>
      </c>
      <c r="F3174" t="s">
        <v>8219</v>
      </c>
      <c r="G3174" t="s">
        <v>8224</v>
      </c>
      <c r="H3174" t="s">
        <v>8246</v>
      </c>
      <c r="I3174">
        <v>1408999508</v>
      </c>
      <c r="J3174">
        <v>1407789908</v>
      </c>
      <c r="K3174" s="11">
        <f t="shared" si="356"/>
        <v>41876.656342592592</v>
      </c>
      <c r="L3174" s="11">
        <f t="shared" si="357"/>
        <v>41862.656342592592</v>
      </c>
      <c r="M3174" t="b">
        <v>1</v>
      </c>
      <c r="N3174">
        <v>23</v>
      </c>
      <c r="O3174" t="b">
        <v>1</v>
      </c>
      <c r="P3174" s="8" t="s">
        <v>8269</v>
      </c>
      <c r="Q3174" s="13" t="str">
        <f t="shared" si="355"/>
        <v>theater</v>
      </c>
      <c r="R3174" s="13" t="str">
        <f t="shared" si="360"/>
        <v>plays</v>
      </c>
      <c r="S3174" s="6">
        <f t="shared" si="358"/>
        <v>0.98879367172050103</v>
      </c>
      <c r="T3174" s="10">
        <f t="shared" si="359"/>
        <v>131.91304347826087</v>
      </c>
    </row>
    <row r="3175" spans="1:20" ht="57.6" x14ac:dyDescent="0.3">
      <c r="A3175">
        <v>3175</v>
      </c>
      <c r="B3175" s="3" t="s">
        <v>3175</v>
      </c>
      <c r="C3175" s="3" t="s">
        <v>7285</v>
      </c>
      <c r="D3175">
        <v>5000</v>
      </c>
      <c r="E3175">
        <v>5478</v>
      </c>
      <c r="F3175" t="s">
        <v>8219</v>
      </c>
      <c r="G3175" t="s">
        <v>8224</v>
      </c>
      <c r="H3175" t="s">
        <v>8246</v>
      </c>
      <c r="I3175">
        <v>1297977427</v>
      </c>
      <c r="J3175">
        <v>1292793427</v>
      </c>
      <c r="K3175" s="11">
        <f t="shared" si="356"/>
        <v>40591.678553240738</v>
      </c>
      <c r="L3175" s="11">
        <f t="shared" si="357"/>
        <v>40531.678553240738</v>
      </c>
      <c r="M3175" t="b">
        <v>1</v>
      </c>
      <c r="N3175">
        <v>60</v>
      </c>
      <c r="O3175" t="b">
        <v>1</v>
      </c>
      <c r="P3175" s="8" t="s">
        <v>8269</v>
      </c>
      <c r="Q3175" s="13" t="str">
        <f t="shared" si="355"/>
        <v>theater</v>
      </c>
      <c r="R3175" s="13" t="str">
        <f t="shared" si="360"/>
        <v>plays</v>
      </c>
      <c r="S3175" s="6">
        <f t="shared" si="358"/>
        <v>0.91274187659729833</v>
      </c>
      <c r="T3175" s="10">
        <f t="shared" si="359"/>
        <v>91.3</v>
      </c>
    </row>
    <row r="3176" spans="1:20" ht="57.6" x14ac:dyDescent="0.3">
      <c r="A3176">
        <v>3176</v>
      </c>
      <c r="B3176" s="3" t="s">
        <v>3176</v>
      </c>
      <c r="C3176" s="3" t="s">
        <v>7286</v>
      </c>
      <c r="D3176">
        <v>1900</v>
      </c>
      <c r="E3176">
        <v>2182</v>
      </c>
      <c r="F3176" t="s">
        <v>8219</v>
      </c>
      <c r="G3176" t="s">
        <v>8224</v>
      </c>
      <c r="H3176" t="s">
        <v>8246</v>
      </c>
      <c r="I3176">
        <v>1376838000</v>
      </c>
      <c r="J3176">
        <v>1374531631</v>
      </c>
      <c r="K3176" s="11">
        <f t="shared" si="356"/>
        <v>41504.416666666664</v>
      </c>
      <c r="L3176" s="11">
        <f t="shared" si="357"/>
        <v>41477.722581018512</v>
      </c>
      <c r="M3176" t="b">
        <v>1</v>
      </c>
      <c r="N3176">
        <v>55</v>
      </c>
      <c r="O3176" t="b">
        <v>1</v>
      </c>
      <c r="P3176" s="8" t="s">
        <v>8269</v>
      </c>
      <c r="Q3176" s="13" t="str">
        <f t="shared" si="355"/>
        <v>theater</v>
      </c>
      <c r="R3176" s="13" t="str">
        <f t="shared" si="360"/>
        <v>plays</v>
      </c>
      <c r="S3176" s="6">
        <f t="shared" si="358"/>
        <v>0.87076076993583873</v>
      </c>
      <c r="T3176" s="10">
        <f t="shared" si="359"/>
        <v>39.672727272727272</v>
      </c>
    </row>
    <row r="3177" spans="1:20" ht="43.2" x14ac:dyDescent="0.3">
      <c r="A3177">
        <v>3177</v>
      </c>
      <c r="B3177" s="3" t="s">
        <v>3177</v>
      </c>
      <c r="C3177" s="3" t="s">
        <v>7287</v>
      </c>
      <c r="D3177">
        <v>2500</v>
      </c>
      <c r="E3177">
        <v>2935</v>
      </c>
      <c r="F3177" t="s">
        <v>8219</v>
      </c>
      <c r="G3177" t="s">
        <v>8224</v>
      </c>
      <c r="H3177" t="s">
        <v>8246</v>
      </c>
      <c r="I3177">
        <v>1403366409</v>
      </c>
      <c r="J3177">
        <v>1400774409</v>
      </c>
      <c r="K3177" s="11">
        <f t="shared" si="356"/>
        <v>41811.458437499998</v>
      </c>
      <c r="L3177" s="11">
        <f t="shared" si="357"/>
        <v>41781.458437499998</v>
      </c>
      <c r="M3177" t="b">
        <v>1</v>
      </c>
      <c r="N3177">
        <v>51</v>
      </c>
      <c r="O3177" t="b">
        <v>1</v>
      </c>
      <c r="P3177" s="8" t="s">
        <v>8269</v>
      </c>
      <c r="Q3177" s="13" t="str">
        <f t="shared" si="355"/>
        <v>theater</v>
      </c>
      <c r="R3177" s="13" t="str">
        <f t="shared" si="360"/>
        <v>plays</v>
      </c>
      <c r="S3177" s="6">
        <f t="shared" si="358"/>
        <v>0.85178875638841567</v>
      </c>
      <c r="T3177" s="10">
        <f t="shared" si="359"/>
        <v>57.549019607843135</v>
      </c>
    </row>
    <row r="3178" spans="1:20" ht="57.6" x14ac:dyDescent="0.3">
      <c r="A3178">
        <v>3178</v>
      </c>
      <c r="B3178" s="3" t="s">
        <v>3178</v>
      </c>
      <c r="C3178" s="3" t="s">
        <v>7288</v>
      </c>
      <c r="D3178">
        <v>1500</v>
      </c>
      <c r="E3178">
        <v>2576</v>
      </c>
      <c r="F3178" t="s">
        <v>8219</v>
      </c>
      <c r="G3178" t="s">
        <v>8225</v>
      </c>
      <c r="H3178" t="s">
        <v>8247</v>
      </c>
      <c r="I3178">
        <v>1405521075</v>
      </c>
      <c r="J3178">
        <v>1402929075</v>
      </c>
      <c r="K3178" s="11">
        <f t="shared" si="356"/>
        <v>41836.396701388883</v>
      </c>
      <c r="L3178" s="11">
        <f t="shared" si="357"/>
        <v>41806.396701388883</v>
      </c>
      <c r="M3178" t="b">
        <v>1</v>
      </c>
      <c r="N3178">
        <v>78</v>
      </c>
      <c r="O3178" t="b">
        <v>1</v>
      </c>
      <c r="P3178" s="8" t="s">
        <v>8269</v>
      </c>
      <c r="Q3178" s="13" t="str">
        <f t="shared" si="355"/>
        <v>theater</v>
      </c>
      <c r="R3178" s="13" t="str">
        <f t="shared" si="360"/>
        <v>plays</v>
      </c>
      <c r="S3178" s="6">
        <f t="shared" si="358"/>
        <v>0.58229813664596275</v>
      </c>
      <c r="T3178" s="10">
        <f t="shared" si="359"/>
        <v>33.025641025641029</v>
      </c>
    </row>
    <row r="3179" spans="1:20" ht="43.2" x14ac:dyDescent="0.3">
      <c r="A3179">
        <v>3179</v>
      </c>
      <c r="B3179" s="3" t="s">
        <v>3179</v>
      </c>
      <c r="C3179" s="3" t="s">
        <v>7289</v>
      </c>
      <c r="D3179">
        <v>4200</v>
      </c>
      <c r="E3179">
        <v>4794.82</v>
      </c>
      <c r="F3179" t="s">
        <v>8219</v>
      </c>
      <c r="G3179" t="s">
        <v>8224</v>
      </c>
      <c r="H3179" t="s">
        <v>8246</v>
      </c>
      <c r="I3179">
        <v>1367859071</v>
      </c>
      <c r="J3179">
        <v>1365699071</v>
      </c>
      <c r="K3179" s="11">
        <f t="shared" si="356"/>
        <v>41400.49387731481</v>
      </c>
      <c r="L3179" s="11">
        <f t="shared" si="357"/>
        <v>41375.49387731481</v>
      </c>
      <c r="M3179" t="b">
        <v>1</v>
      </c>
      <c r="N3179">
        <v>62</v>
      </c>
      <c r="O3179" t="b">
        <v>1</v>
      </c>
      <c r="P3179" s="8" t="s">
        <v>8269</v>
      </c>
      <c r="Q3179" s="13" t="str">
        <f t="shared" si="355"/>
        <v>theater</v>
      </c>
      <c r="R3179" s="13" t="str">
        <f t="shared" si="360"/>
        <v>plays</v>
      </c>
      <c r="S3179" s="6">
        <f t="shared" si="358"/>
        <v>0.87594529095982754</v>
      </c>
      <c r="T3179" s="10">
        <f t="shared" si="359"/>
        <v>77.335806451612896</v>
      </c>
    </row>
    <row r="3180" spans="1:20" ht="43.2" x14ac:dyDescent="0.3">
      <c r="A3180">
        <v>3180</v>
      </c>
      <c r="B3180" s="3" t="s">
        <v>3180</v>
      </c>
      <c r="C3180" s="3" t="s">
        <v>7290</v>
      </c>
      <c r="D3180">
        <v>1200</v>
      </c>
      <c r="E3180">
        <v>1437</v>
      </c>
      <c r="F3180" t="s">
        <v>8219</v>
      </c>
      <c r="G3180" t="s">
        <v>8225</v>
      </c>
      <c r="H3180" t="s">
        <v>8247</v>
      </c>
      <c r="I3180">
        <v>1403258049</v>
      </c>
      <c r="J3180">
        <v>1400666049</v>
      </c>
      <c r="K3180" s="11">
        <f t="shared" si="356"/>
        <v>41810.204270833332</v>
      </c>
      <c r="L3180" s="11">
        <f t="shared" si="357"/>
        <v>41780.204270833332</v>
      </c>
      <c r="M3180" t="b">
        <v>1</v>
      </c>
      <c r="N3180">
        <v>45</v>
      </c>
      <c r="O3180" t="b">
        <v>1</v>
      </c>
      <c r="P3180" s="8" t="s">
        <v>8269</v>
      </c>
      <c r="Q3180" s="13" t="str">
        <f t="shared" si="355"/>
        <v>theater</v>
      </c>
      <c r="R3180" s="13" t="str">
        <f t="shared" si="360"/>
        <v>plays</v>
      </c>
      <c r="S3180" s="6">
        <f t="shared" si="358"/>
        <v>0.83507306889352817</v>
      </c>
      <c r="T3180" s="10">
        <f t="shared" si="359"/>
        <v>31.933333333333334</v>
      </c>
    </row>
    <row r="3181" spans="1:20" ht="43.2" x14ac:dyDescent="0.3">
      <c r="A3181">
        <v>3181</v>
      </c>
      <c r="B3181" s="3" t="s">
        <v>3181</v>
      </c>
      <c r="C3181" s="3" t="s">
        <v>7291</v>
      </c>
      <c r="D3181">
        <v>500</v>
      </c>
      <c r="E3181">
        <v>545</v>
      </c>
      <c r="F3181" t="s">
        <v>8219</v>
      </c>
      <c r="G3181" t="s">
        <v>8225</v>
      </c>
      <c r="H3181" t="s">
        <v>8247</v>
      </c>
      <c r="I3181">
        <v>1402848000</v>
      </c>
      <c r="J3181">
        <v>1400570787</v>
      </c>
      <c r="K3181" s="11">
        <f t="shared" si="356"/>
        <v>41805.458333333328</v>
      </c>
      <c r="L3181" s="11">
        <f t="shared" si="357"/>
        <v>41779.101701388885</v>
      </c>
      <c r="M3181" t="b">
        <v>1</v>
      </c>
      <c r="N3181">
        <v>15</v>
      </c>
      <c r="O3181" t="b">
        <v>1</v>
      </c>
      <c r="P3181" s="8" t="s">
        <v>8269</v>
      </c>
      <c r="Q3181" s="13" t="str">
        <f t="shared" si="355"/>
        <v>theater</v>
      </c>
      <c r="R3181" s="13" t="str">
        <f t="shared" si="360"/>
        <v>plays</v>
      </c>
      <c r="S3181" s="6">
        <f t="shared" si="358"/>
        <v>0.91743119266055051</v>
      </c>
      <c r="T3181" s="10">
        <f t="shared" si="359"/>
        <v>36.333333333333336</v>
      </c>
    </row>
    <row r="3182" spans="1:20" ht="57.6" x14ac:dyDescent="0.3">
      <c r="A3182">
        <v>3182</v>
      </c>
      <c r="B3182" s="3" t="s">
        <v>3182</v>
      </c>
      <c r="C3182" s="3" t="s">
        <v>7292</v>
      </c>
      <c r="D3182">
        <v>7000</v>
      </c>
      <c r="E3182">
        <v>7062</v>
      </c>
      <c r="F3182" t="s">
        <v>8219</v>
      </c>
      <c r="G3182" t="s">
        <v>8224</v>
      </c>
      <c r="H3182" t="s">
        <v>8246</v>
      </c>
      <c r="I3182">
        <v>1328029200</v>
      </c>
      <c r="J3182">
        <v>1323211621</v>
      </c>
      <c r="K3182" s="11">
        <f t="shared" si="356"/>
        <v>40939.5</v>
      </c>
      <c r="L3182" s="11">
        <f t="shared" si="357"/>
        <v>40883.740983796291</v>
      </c>
      <c r="M3182" t="b">
        <v>1</v>
      </c>
      <c r="N3182">
        <v>151</v>
      </c>
      <c r="O3182" t="b">
        <v>1</v>
      </c>
      <c r="P3182" s="8" t="s">
        <v>8269</v>
      </c>
      <c r="Q3182" s="13" t="str">
        <f t="shared" si="355"/>
        <v>theater</v>
      </c>
      <c r="R3182" s="13" t="str">
        <f t="shared" si="360"/>
        <v>plays</v>
      </c>
      <c r="S3182" s="6">
        <f t="shared" si="358"/>
        <v>0.99122061738884171</v>
      </c>
      <c r="T3182" s="10">
        <f t="shared" si="359"/>
        <v>46.768211920529801</v>
      </c>
    </row>
    <row r="3183" spans="1:20" ht="43.2" x14ac:dyDescent="0.3">
      <c r="A3183">
        <v>3183</v>
      </c>
      <c r="B3183" s="3" t="s">
        <v>3183</v>
      </c>
      <c r="C3183" s="3" t="s">
        <v>7293</v>
      </c>
      <c r="D3183">
        <v>2500</v>
      </c>
      <c r="E3183">
        <v>2725</v>
      </c>
      <c r="F3183" t="s">
        <v>8219</v>
      </c>
      <c r="G3183" t="s">
        <v>8224</v>
      </c>
      <c r="H3183" t="s">
        <v>8246</v>
      </c>
      <c r="I3183">
        <v>1377284669</v>
      </c>
      <c r="J3183">
        <v>1375729469</v>
      </c>
      <c r="K3183" s="11">
        <f t="shared" si="356"/>
        <v>41509.586446759255</v>
      </c>
      <c r="L3183" s="11">
        <f t="shared" si="357"/>
        <v>41491.586446759255</v>
      </c>
      <c r="M3183" t="b">
        <v>1</v>
      </c>
      <c r="N3183">
        <v>68</v>
      </c>
      <c r="O3183" t="b">
        <v>1</v>
      </c>
      <c r="P3183" s="8" t="s">
        <v>8269</v>
      </c>
      <c r="Q3183" s="13" t="str">
        <f t="shared" si="355"/>
        <v>theater</v>
      </c>
      <c r="R3183" s="13" t="str">
        <f t="shared" si="360"/>
        <v>plays</v>
      </c>
      <c r="S3183" s="6">
        <f t="shared" si="358"/>
        <v>0.91743119266055051</v>
      </c>
      <c r="T3183" s="10">
        <f t="shared" si="359"/>
        <v>40.073529411764703</v>
      </c>
    </row>
    <row r="3184" spans="1:20" ht="43.2" x14ac:dyDescent="0.3">
      <c r="A3184">
        <v>3184</v>
      </c>
      <c r="B3184" s="3" t="s">
        <v>3184</v>
      </c>
      <c r="C3184" s="3" t="s">
        <v>7294</v>
      </c>
      <c r="D3184">
        <v>4300</v>
      </c>
      <c r="E3184">
        <v>4610</v>
      </c>
      <c r="F3184" t="s">
        <v>8219</v>
      </c>
      <c r="G3184" t="s">
        <v>8224</v>
      </c>
      <c r="H3184" t="s">
        <v>8246</v>
      </c>
      <c r="I3184">
        <v>1404258631</v>
      </c>
      <c r="J3184">
        <v>1401666631</v>
      </c>
      <c r="K3184" s="11">
        <f t="shared" si="356"/>
        <v>41821.785081018512</v>
      </c>
      <c r="L3184" s="11">
        <f t="shared" si="357"/>
        <v>41791.785081018512</v>
      </c>
      <c r="M3184" t="b">
        <v>1</v>
      </c>
      <c r="N3184">
        <v>46</v>
      </c>
      <c r="O3184" t="b">
        <v>1</v>
      </c>
      <c r="P3184" s="8" t="s">
        <v>8269</v>
      </c>
      <c r="Q3184" s="13" t="str">
        <f t="shared" si="355"/>
        <v>theater</v>
      </c>
      <c r="R3184" s="13" t="str">
        <f t="shared" si="360"/>
        <v>plays</v>
      </c>
      <c r="S3184" s="6">
        <f t="shared" si="358"/>
        <v>0.93275488069414314</v>
      </c>
      <c r="T3184" s="10">
        <f t="shared" si="359"/>
        <v>100.21739130434783</v>
      </c>
    </row>
    <row r="3185" spans="1:20" ht="43.2" x14ac:dyDescent="0.3">
      <c r="A3185">
        <v>3185</v>
      </c>
      <c r="B3185" s="3" t="s">
        <v>3185</v>
      </c>
      <c r="C3185" s="3" t="s">
        <v>7295</v>
      </c>
      <c r="D3185">
        <v>1000</v>
      </c>
      <c r="E3185">
        <v>1000</v>
      </c>
      <c r="F3185" t="s">
        <v>8219</v>
      </c>
      <c r="G3185" t="s">
        <v>8225</v>
      </c>
      <c r="H3185" t="s">
        <v>8247</v>
      </c>
      <c r="I3185">
        <v>1405553241</v>
      </c>
      <c r="J3185">
        <v>1404948441</v>
      </c>
      <c r="K3185" s="11">
        <f t="shared" si="356"/>
        <v>41836.768993055557</v>
      </c>
      <c r="L3185" s="11">
        <f t="shared" si="357"/>
        <v>41829.768993055557</v>
      </c>
      <c r="M3185" t="b">
        <v>1</v>
      </c>
      <c r="N3185">
        <v>24</v>
      </c>
      <c r="O3185" t="b">
        <v>1</v>
      </c>
      <c r="P3185" s="8" t="s">
        <v>8269</v>
      </c>
      <c r="Q3185" s="13" t="str">
        <f t="shared" si="355"/>
        <v>theater</v>
      </c>
      <c r="R3185" s="13" t="str">
        <f t="shared" si="360"/>
        <v>plays</v>
      </c>
      <c r="S3185" s="6">
        <f t="shared" si="358"/>
        <v>1</v>
      </c>
      <c r="T3185" s="10">
        <f t="shared" si="359"/>
        <v>41.666666666666664</v>
      </c>
    </row>
    <row r="3186" spans="1:20" ht="43.2" x14ac:dyDescent="0.3">
      <c r="A3186">
        <v>3186</v>
      </c>
      <c r="B3186" s="3" t="s">
        <v>3186</v>
      </c>
      <c r="C3186" s="3" t="s">
        <v>7296</v>
      </c>
      <c r="D3186">
        <v>3200</v>
      </c>
      <c r="E3186">
        <v>3270</v>
      </c>
      <c r="F3186" t="s">
        <v>8219</v>
      </c>
      <c r="G3186" t="s">
        <v>8225</v>
      </c>
      <c r="H3186" t="s">
        <v>8247</v>
      </c>
      <c r="I3186">
        <v>1410901200</v>
      </c>
      <c r="J3186">
        <v>1408313438</v>
      </c>
      <c r="K3186" s="11">
        <f t="shared" si="356"/>
        <v>41898.666666666664</v>
      </c>
      <c r="L3186" s="11">
        <f t="shared" si="357"/>
        <v>41868.715717592589</v>
      </c>
      <c r="M3186" t="b">
        <v>1</v>
      </c>
      <c r="N3186">
        <v>70</v>
      </c>
      <c r="O3186" t="b">
        <v>1</v>
      </c>
      <c r="P3186" s="8" t="s">
        <v>8269</v>
      </c>
      <c r="Q3186" s="13" t="str">
        <f t="shared" si="355"/>
        <v>theater</v>
      </c>
      <c r="R3186" s="13" t="str">
        <f t="shared" si="360"/>
        <v>plays</v>
      </c>
      <c r="S3186" s="6">
        <f t="shared" si="358"/>
        <v>0.9785932721712538</v>
      </c>
      <c r="T3186" s="10">
        <f t="shared" si="359"/>
        <v>46.714285714285715</v>
      </c>
    </row>
    <row r="3187" spans="1:20" ht="57.6" x14ac:dyDescent="0.3">
      <c r="A3187">
        <v>3187</v>
      </c>
      <c r="B3187" s="3" t="s">
        <v>3187</v>
      </c>
      <c r="C3187" s="3" t="s">
        <v>7297</v>
      </c>
      <c r="D3187">
        <v>15000</v>
      </c>
      <c r="E3187">
        <v>17444</v>
      </c>
      <c r="F3187" t="s">
        <v>8219</v>
      </c>
      <c r="G3187" t="s">
        <v>8224</v>
      </c>
      <c r="H3187" t="s">
        <v>8246</v>
      </c>
      <c r="I3187">
        <v>1407167973</v>
      </c>
      <c r="J3187">
        <v>1405439973</v>
      </c>
      <c r="K3187" s="11">
        <f t="shared" si="356"/>
        <v>41855.458020833328</v>
      </c>
      <c r="L3187" s="11">
        <f t="shared" si="357"/>
        <v>41835.458020833328</v>
      </c>
      <c r="M3187" t="b">
        <v>1</v>
      </c>
      <c r="N3187">
        <v>244</v>
      </c>
      <c r="O3187" t="b">
        <v>1</v>
      </c>
      <c r="P3187" s="8" t="s">
        <v>8269</v>
      </c>
      <c r="Q3187" s="13" t="str">
        <f t="shared" si="355"/>
        <v>theater</v>
      </c>
      <c r="R3187" s="13" t="str">
        <f t="shared" si="360"/>
        <v>plays</v>
      </c>
      <c r="S3187" s="6">
        <f t="shared" si="358"/>
        <v>0.85989451960559504</v>
      </c>
      <c r="T3187" s="10">
        <f t="shared" si="359"/>
        <v>71.491803278688522</v>
      </c>
    </row>
    <row r="3188" spans="1:20" ht="43.2" x14ac:dyDescent="0.3">
      <c r="A3188">
        <v>3188</v>
      </c>
      <c r="B3188" s="3" t="s">
        <v>3188</v>
      </c>
      <c r="C3188" s="3" t="s">
        <v>7298</v>
      </c>
      <c r="D3188">
        <v>200</v>
      </c>
      <c r="E3188">
        <v>130</v>
      </c>
      <c r="F3188" t="s">
        <v>8221</v>
      </c>
      <c r="G3188" t="s">
        <v>8225</v>
      </c>
      <c r="H3188" t="s">
        <v>8247</v>
      </c>
      <c r="I3188">
        <v>1433930302</v>
      </c>
      <c r="J3188">
        <v>1432115902</v>
      </c>
      <c r="K3188" s="11">
        <f t="shared" si="356"/>
        <v>42165.207199074073</v>
      </c>
      <c r="L3188" s="11">
        <f t="shared" si="357"/>
        <v>42144.207199074073</v>
      </c>
      <c r="M3188" t="b">
        <v>0</v>
      </c>
      <c r="N3188">
        <v>9</v>
      </c>
      <c r="O3188" t="b">
        <v>0</v>
      </c>
      <c r="P3188" s="8" t="s">
        <v>8303</v>
      </c>
      <c r="Q3188" s="13" t="str">
        <f t="shared" si="355"/>
        <v>theater</v>
      </c>
      <c r="R3188" s="13" t="str">
        <f t="shared" ref="R3188:R3207" si="361">RIGHT(P3188,7)</f>
        <v>musical</v>
      </c>
      <c r="S3188" s="6">
        <f t="shared" si="358"/>
        <v>1.5384615384615385</v>
      </c>
      <c r="T3188" s="10">
        <f t="shared" si="359"/>
        <v>14.444444444444445</v>
      </c>
    </row>
    <row r="3189" spans="1:20" ht="57.6" x14ac:dyDescent="0.3">
      <c r="A3189">
        <v>3189</v>
      </c>
      <c r="B3189" s="3" t="s">
        <v>3189</v>
      </c>
      <c r="C3189" s="3" t="s">
        <v>7299</v>
      </c>
      <c r="D3189">
        <v>55000</v>
      </c>
      <c r="E3189">
        <v>6780</v>
      </c>
      <c r="F3189" t="s">
        <v>8221</v>
      </c>
      <c r="G3189" t="s">
        <v>8235</v>
      </c>
      <c r="H3189" t="s">
        <v>8255</v>
      </c>
      <c r="I3189">
        <v>1432455532</v>
      </c>
      <c r="J3189">
        <v>1429863532</v>
      </c>
      <c r="K3189" s="11">
        <f t="shared" si="356"/>
        <v>42148.138101851851</v>
      </c>
      <c r="L3189" s="11">
        <f t="shared" si="357"/>
        <v>42118.138101851851</v>
      </c>
      <c r="M3189" t="b">
        <v>0</v>
      </c>
      <c r="N3189">
        <v>19</v>
      </c>
      <c r="O3189" t="b">
        <v>0</v>
      </c>
      <c r="P3189" s="8" t="s">
        <v>8303</v>
      </c>
      <c r="Q3189" s="13" t="str">
        <f t="shared" si="355"/>
        <v>theater</v>
      </c>
      <c r="R3189" s="13" t="str">
        <f t="shared" si="361"/>
        <v>musical</v>
      </c>
      <c r="S3189" s="6">
        <f t="shared" si="358"/>
        <v>8.112094395280236</v>
      </c>
      <c r="T3189" s="10">
        <f t="shared" si="359"/>
        <v>356.84210526315792</v>
      </c>
    </row>
    <row r="3190" spans="1:20" ht="43.2" x14ac:dyDescent="0.3">
      <c r="A3190">
        <v>3190</v>
      </c>
      <c r="B3190" s="3" t="s">
        <v>3190</v>
      </c>
      <c r="C3190" s="3" t="s">
        <v>7300</v>
      </c>
      <c r="D3190">
        <v>4000</v>
      </c>
      <c r="E3190">
        <v>0</v>
      </c>
      <c r="F3190" t="s">
        <v>8221</v>
      </c>
      <c r="G3190" t="s">
        <v>8229</v>
      </c>
      <c r="H3190" t="s">
        <v>8251</v>
      </c>
      <c r="I3190">
        <v>1481258275</v>
      </c>
      <c r="J3190">
        <v>1478662675</v>
      </c>
      <c r="K3190" s="11">
        <f t="shared" si="356"/>
        <v>42712.984664351847</v>
      </c>
      <c r="L3190" s="11">
        <f t="shared" si="357"/>
        <v>42682.942997685182</v>
      </c>
      <c r="M3190" t="b">
        <v>0</v>
      </c>
      <c r="N3190">
        <v>0</v>
      </c>
      <c r="O3190" t="b">
        <v>0</v>
      </c>
      <c r="P3190" s="8" t="s">
        <v>8303</v>
      </c>
      <c r="Q3190" s="13" t="str">
        <f t="shared" si="355"/>
        <v>theater</v>
      </c>
      <c r="R3190" s="13" t="str">
        <f t="shared" si="361"/>
        <v>musical</v>
      </c>
      <c r="S3190" s="6" t="str">
        <f t="shared" si="358"/>
        <v>N/A</v>
      </c>
      <c r="T3190" s="10" t="str">
        <f t="shared" si="359"/>
        <v>N/A</v>
      </c>
    </row>
    <row r="3191" spans="1:20" ht="43.2" x14ac:dyDescent="0.3">
      <c r="A3191">
        <v>3191</v>
      </c>
      <c r="B3191" s="3" t="s">
        <v>3191</v>
      </c>
      <c r="C3191" s="3" t="s">
        <v>7301</v>
      </c>
      <c r="D3191">
        <v>3750</v>
      </c>
      <c r="E3191">
        <v>151</v>
      </c>
      <c r="F3191" t="s">
        <v>8221</v>
      </c>
      <c r="G3191" t="s">
        <v>8224</v>
      </c>
      <c r="H3191" t="s">
        <v>8246</v>
      </c>
      <c r="I3191">
        <v>1471370869</v>
      </c>
      <c r="J3191">
        <v>1466186869</v>
      </c>
      <c r="K3191" s="11">
        <f t="shared" si="356"/>
        <v>42598.547094907401</v>
      </c>
      <c r="L3191" s="11">
        <f t="shared" si="357"/>
        <v>42538.547094907401</v>
      </c>
      <c r="M3191" t="b">
        <v>0</v>
      </c>
      <c r="N3191">
        <v>4</v>
      </c>
      <c r="O3191" t="b">
        <v>0</v>
      </c>
      <c r="P3191" s="8" t="s">
        <v>8303</v>
      </c>
      <c r="Q3191" s="13" t="str">
        <f t="shared" si="355"/>
        <v>theater</v>
      </c>
      <c r="R3191" s="13" t="str">
        <f t="shared" si="361"/>
        <v>musical</v>
      </c>
      <c r="S3191" s="6">
        <f t="shared" si="358"/>
        <v>24.834437086092716</v>
      </c>
      <c r="T3191" s="10">
        <f t="shared" si="359"/>
        <v>37.75</v>
      </c>
    </row>
    <row r="3192" spans="1:20" ht="43.2" x14ac:dyDescent="0.3">
      <c r="A3192">
        <v>3192</v>
      </c>
      <c r="B3192" s="3" t="s">
        <v>3192</v>
      </c>
      <c r="C3192" s="3" t="s">
        <v>7302</v>
      </c>
      <c r="D3192">
        <v>10000</v>
      </c>
      <c r="E3192">
        <v>102</v>
      </c>
      <c r="F3192" t="s">
        <v>8221</v>
      </c>
      <c r="G3192" t="s">
        <v>8225</v>
      </c>
      <c r="H3192" t="s">
        <v>8247</v>
      </c>
      <c r="I3192">
        <v>1425160800</v>
      </c>
      <c r="J3192">
        <v>1421274859</v>
      </c>
      <c r="K3192" s="11">
        <f t="shared" si="356"/>
        <v>42063.708333333336</v>
      </c>
      <c r="L3192" s="11">
        <f t="shared" si="357"/>
        <v>42018.732164351844</v>
      </c>
      <c r="M3192" t="b">
        <v>0</v>
      </c>
      <c r="N3192">
        <v>8</v>
      </c>
      <c r="O3192" t="b">
        <v>0</v>
      </c>
      <c r="P3192" s="8" t="s">
        <v>8303</v>
      </c>
      <c r="Q3192" s="13" t="str">
        <f t="shared" si="355"/>
        <v>theater</v>
      </c>
      <c r="R3192" s="13" t="str">
        <f t="shared" si="361"/>
        <v>musical</v>
      </c>
      <c r="S3192" s="6">
        <f t="shared" si="358"/>
        <v>98.039215686274517</v>
      </c>
      <c r="T3192" s="10">
        <f t="shared" si="359"/>
        <v>12.75</v>
      </c>
    </row>
    <row r="3193" spans="1:20" ht="43.2" x14ac:dyDescent="0.3">
      <c r="A3193">
        <v>3193</v>
      </c>
      <c r="B3193" s="3" t="s">
        <v>3193</v>
      </c>
      <c r="C3193" s="3" t="s">
        <v>7303</v>
      </c>
      <c r="D3193">
        <v>5000</v>
      </c>
      <c r="E3193">
        <v>587</v>
      </c>
      <c r="F3193" t="s">
        <v>8221</v>
      </c>
      <c r="G3193" t="s">
        <v>8225</v>
      </c>
      <c r="H3193" t="s">
        <v>8247</v>
      </c>
      <c r="I3193">
        <v>1424474056</v>
      </c>
      <c r="J3193">
        <v>1420586056</v>
      </c>
      <c r="K3193" s="11">
        <f t="shared" si="356"/>
        <v>42055.759907407402</v>
      </c>
      <c r="L3193" s="11">
        <f t="shared" si="357"/>
        <v>42010.759907407402</v>
      </c>
      <c r="M3193" t="b">
        <v>0</v>
      </c>
      <c r="N3193">
        <v>24</v>
      </c>
      <c r="O3193" t="b">
        <v>0</v>
      </c>
      <c r="P3193" s="8" t="s">
        <v>8303</v>
      </c>
      <c r="Q3193" s="13" t="str">
        <f t="shared" si="355"/>
        <v>theater</v>
      </c>
      <c r="R3193" s="13" t="str">
        <f t="shared" si="361"/>
        <v>musical</v>
      </c>
      <c r="S3193" s="6">
        <f t="shared" si="358"/>
        <v>8.5178875638841571</v>
      </c>
      <c r="T3193" s="10">
        <f t="shared" si="359"/>
        <v>24.458333333333332</v>
      </c>
    </row>
    <row r="3194" spans="1:20" ht="43.2" x14ac:dyDescent="0.3">
      <c r="A3194">
        <v>3194</v>
      </c>
      <c r="B3194" s="3" t="s">
        <v>3194</v>
      </c>
      <c r="C3194" s="3" t="s">
        <v>7304</v>
      </c>
      <c r="D3194">
        <v>11000</v>
      </c>
      <c r="E3194">
        <v>0</v>
      </c>
      <c r="F3194" t="s">
        <v>8221</v>
      </c>
      <c r="G3194" t="s">
        <v>8224</v>
      </c>
      <c r="H3194" t="s">
        <v>8246</v>
      </c>
      <c r="I3194">
        <v>1437960598</v>
      </c>
      <c r="J3194">
        <v>1435368598</v>
      </c>
      <c r="K3194" s="11">
        <f t="shared" si="356"/>
        <v>42211.854143518511</v>
      </c>
      <c r="L3194" s="11">
        <f t="shared" si="357"/>
        <v>42181.854143518511</v>
      </c>
      <c r="M3194" t="b">
        <v>0</v>
      </c>
      <c r="N3194">
        <v>0</v>
      </c>
      <c r="O3194" t="b">
        <v>0</v>
      </c>
      <c r="P3194" s="8" t="s">
        <v>8303</v>
      </c>
      <c r="Q3194" s="13" t="str">
        <f t="shared" si="355"/>
        <v>theater</v>
      </c>
      <c r="R3194" s="13" t="str">
        <f t="shared" si="361"/>
        <v>musical</v>
      </c>
      <c r="S3194" s="6" t="str">
        <f t="shared" si="358"/>
        <v>N/A</v>
      </c>
      <c r="T3194" s="10" t="str">
        <f t="shared" si="359"/>
        <v>N/A</v>
      </c>
    </row>
    <row r="3195" spans="1:20" ht="57.6" x14ac:dyDescent="0.3">
      <c r="A3195">
        <v>3195</v>
      </c>
      <c r="B3195" s="3" t="s">
        <v>3195</v>
      </c>
      <c r="C3195" s="3" t="s">
        <v>7305</v>
      </c>
      <c r="D3195">
        <v>3500</v>
      </c>
      <c r="E3195">
        <v>2070</v>
      </c>
      <c r="F3195" t="s">
        <v>8221</v>
      </c>
      <c r="G3195" t="s">
        <v>8224</v>
      </c>
      <c r="H3195" t="s">
        <v>8246</v>
      </c>
      <c r="I3195">
        <v>1423750542</v>
      </c>
      <c r="J3195">
        <v>1421158542</v>
      </c>
      <c r="K3195" s="11">
        <f t="shared" si="356"/>
        <v>42047.385902777773</v>
      </c>
      <c r="L3195" s="11">
        <f t="shared" si="357"/>
        <v>42017.385902777773</v>
      </c>
      <c r="M3195" t="b">
        <v>0</v>
      </c>
      <c r="N3195">
        <v>39</v>
      </c>
      <c r="O3195" t="b">
        <v>0</v>
      </c>
      <c r="P3195" s="8" t="s">
        <v>8303</v>
      </c>
      <c r="Q3195" s="13" t="str">
        <f t="shared" si="355"/>
        <v>theater</v>
      </c>
      <c r="R3195" s="13" t="str">
        <f t="shared" si="361"/>
        <v>musical</v>
      </c>
      <c r="S3195" s="6">
        <f t="shared" si="358"/>
        <v>1.6908212560386473</v>
      </c>
      <c r="T3195" s="10">
        <f t="shared" si="359"/>
        <v>53.07692307692308</v>
      </c>
    </row>
    <row r="3196" spans="1:20" ht="43.2" x14ac:dyDescent="0.3">
      <c r="A3196">
        <v>3196</v>
      </c>
      <c r="B3196" s="3" t="s">
        <v>3196</v>
      </c>
      <c r="C3196" s="3" t="s">
        <v>7306</v>
      </c>
      <c r="D3196">
        <v>3000000</v>
      </c>
      <c r="E3196">
        <v>1800</v>
      </c>
      <c r="F3196" t="s">
        <v>8221</v>
      </c>
      <c r="G3196" t="s">
        <v>8224</v>
      </c>
      <c r="H3196" t="s">
        <v>8246</v>
      </c>
      <c r="I3196">
        <v>1438437600</v>
      </c>
      <c r="J3196">
        <v>1433254875</v>
      </c>
      <c r="K3196" s="11">
        <f t="shared" si="356"/>
        <v>42217.374999999993</v>
      </c>
      <c r="L3196" s="11">
        <f t="shared" si="357"/>
        <v>42157.389756944445</v>
      </c>
      <c r="M3196" t="b">
        <v>0</v>
      </c>
      <c r="N3196">
        <v>6</v>
      </c>
      <c r="O3196" t="b">
        <v>0</v>
      </c>
      <c r="P3196" s="8" t="s">
        <v>8303</v>
      </c>
      <c r="Q3196" s="13" t="str">
        <f t="shared" si="355"/>
        <v>theater</v>
      </c>
      <c r="R3196" s="13" t="str">
        <f t="shared" si="361"/>
        <v>musical</v>
      </c>
      <c r="S3196" s="6">
        <f t="shared" si="358"/>
        <v>1666.6666666666667</v>
      </c>
      <c r="T3196" s="10">
        <f t="shared" si="359"/>
        <v>300</v>
      </c>
    </row>
    <row r="3197" spans="1:20" ht="28.8" x14ac:dyDescent="0.3">
      <c r="A3197">
        <v>3197</v>
      </c>
      <c r="B3197" s="3" t="s">
        <v>3197</v>
      </c>
      <c r="C3197" s="3" t="s">
        <v>7307</v>
      </c>
      <c r="D3197">
        <v>10000</v>
      </c>
      <c r="E3197">
        <v>1145</v>
      </c>
      <c r="F3197" t="s">
        <v>8221</v>
      </c>
      <c r="G3197" t="s">
        <v>8234</v>
      </c>
      <c r="H3197" t="s">
        <v>8254</v>
      </c>
      <c r="I3197">
        <v>1423050618</v>
      </c>
      <c r="J3197">
        <v>1420458618</v>
      </c>
      <c r="K3197" s="11">
        <f t="shared" si="356"/>
        <v>42039.28493055555</v>
      </c>
      <c r="L3197" s="11">
        <f t="shared" si="357"/>
        <v>42009.28493055555</v>
      </c>
      <c r="M3197" t="b">
        <v>0</v>
      </c>
      <c r="N3197">
        <v>4</v>
      </c>
      <c r="O3197" t="b">
        <v>0</v>
      </c>
      <c r="P3197" s="8" t="s">
        <v>8303</v>
      </c>
      <c r="Q3197" s="13" t="str">
        <f t="shared" si="355"/>
        <v>theater</v>
      </c>
      <c r="R3197" s="13" t="str">
        <f t="shared" si="361"/>
        <v>musical</v>
      </c>
      <c r="S3197" s="6">
        <f t="shared" si="358"/>
        <v>8.7336244541484724</v>
      </c>
      <c r="T3197" s="10">
        <f t="shared" si="359"/>
        <v>286.25</v>
      </c>
    </row>
    <row r="3198" spans="1:20" ht="57.6" x14ac:dyDescent="0.3">
      <c r="A3198">
        <v>3198</v>
      </c>
      <c r="B3198" s="3" t="s">
        <v>3198</v>
      </c>
      <c r="C3198" s="3" t="s">
        <v>7308</v>
      </c>
      <c r="D3198">
        <v>30000</v>
      </c>
      <c r="E3198">
        <v>110</v>
      </c>
      <c r="F3198" t="s">
        <v>8221</v>
      </c>
      <c r="G3198" t="s">
        <v>8232</v>
      </c>
      <c r="H3198" t="s">
        <v>8253</v>
      </c>
      <c r="I3198">
        <v>1424081477</v>
      </c>
      <c r="J3198">
        <v>1420798277</v>
      </c>
      <c r="K3198" s="11">
        <f t="shared" si="356"/>
        <v>42051.216168981475</v>
      </c>
      <c r="L3198" s="11">
        <f t="shared" si="357"/>
        <v>42013.216168981475</v>
      </c>
      <c r="M3198" t="b">
        <v>0</v>
      </c>
      <c r="N3198">
        <v>3</v>
      </c>
      <c r="O3198" t="b">
        <v>0</v>
      </c>
      <c r="P3198" s="8" t="s">
        <v>8303</v>
      </c>
      <c r="Q3198" s="13" t="str">
        <f t="shared" si="355"/>
        <v>theater</v>
      </c>
      <c r="R3198" s="13" t="str">
        <f t="shared" si="361"/>
        <v>musical</v>
      </c>
      <c r="S3198" s="6">
        <f t="shared" si="358"/>
        <v>272.72727272727275</v>
      </c>
      <c r="T3198" s="10">
        <f t="shared" si="359"/>
        <v>36.666666666666664</v>
      </c>
    </row>
    <row r="3199" spans="1:20" ht="43.2" x14ac:dyDescent="0.3">
      <c r="A3199">
        <v>3199</v>
      </c>
      <c r="B3199" s="3" t="s">
        <v>3199</v>
      </c>
      <c r="C3199" s="3" t="s">
        <v>7309</v>
      </c>
      <c r="D3199">
        <v>5000</v>
      </c>
      <c r="E3199">
        <v>2608</v>
      </c>
      <c r="F3199" t="s">
        <v>8221</v>
      </c>
      <c r="G3199" t="s">
        <v>8224</v>
      </c>
      <c r="H3199" t="s">
        <v>8246</v>
      </c>
      <c r="I3199">
        <v>1410037200</v>
      </c>
      <c r="J3199">
        <v>1407435418</v>
      </c>
      <c r="K3199" s="11">
        <f t="shared" si="356"/>
        <v>41888.666666666664</v>
      </c>
      <c r="L3199" s="11">
        <f t="shared" si="357"/>
        <v>41858.553449074076</v>
      </c>
      <c r="M3199" t="b">
        <v>0</v>
      </c>
      <c r="N3199">
        <v>53</v>
      </c>
      <c r="O3199" t="b">
        <v>0</v>
      </c>
      <c r="P3199" s="8" t="s">
        <v>8303</v>
      </c>
      <c r="Q3199" s="13" t="str">
        <f t="shared" si="355"/>
        <v>theater</v>
      </c>
      <c r="R3199" s="13" t="str">
        <f t="shared" si="361"/>
        <v>musical</v>
      </c>
      <c r="S3199" s="6">
        <f t="shared" si="358"/>
        <v>1.9171779141104295</v>
      </c>
      <c r="T3199" s="10">
        <f t="shared" si="359"/>
        <v>49.20754716981132</v>
      </c>
    </row>
    <row r="3200" spans="1:20" ht="57.6" x14ac:dyDescent="0.3">
      <c r="A3200">
        <v>3200</v>
      </c>
      <c r="B3200" s="3" t="s">
        <v>3200</v>
      </c>
      <c r="C3200" s="3" t="s">
        <v>7310</v>
      </c>
      <c r="D3200">
        <v>50000</v>
      </c>
      <c r="E3200">
        <v>1</v>
      </c>
      <c r="F3200" t="s">
        <v>8221</v>
      </c>
      <c r="G3200" t="s">
        <v>8224</v>
      </c>
      <c r="H3200" t="s">
        <v>8246</v>
      </c>
      <c r="I3200">
        <v>1461994440</v>
      </c>
      <c r="J3200">
        <v>1459410101</v>
      </c>
      <c r="K3200" s="11">
        <f t="shared" si="356"/>
        <v>42490.023611111108</v>
      </c>
      <c r="L3200" s="11">
        <f t="shared" si="357"/>
        <v>42460.112280092588</v>
      </c>
      <c r="M3200" t="b">
        <v>0</v>
      </c>
      <c r="N3200">
        <v>1</v>
      </c>
      <c r="O3200" t="b">
        <v>0</v>
      </c>
      <c r="P3200" s="8" t="s">
        <v>8303</v>
      </c>
      <c r="Q3200" s="13" t="str">
        <f t="shared" si="355"/>
        <v>theater</v>
      </c>
      <c r="R3200" s="13" t="str">
        <f t="shared" si="361"/>
        <v>musical</v>
      </c>
      <c r="S3200" s="6">
        <f t="shared" si="358"/>
        <v>50000</v>
      </c>
      <c r="T3200" s="10">
        <f t="shared" si="359"/>
        <v>1</v>
      </c>
    </row>
    <row r="3201" spans="1:20" ht="43.2" x14ac:dyDescent="0.3">
      <c r="A3201">
        <v>3201</v>
      </c>
      <c r="B3201" s="3" t="s">
        <v>3201</v>
      </c>
      <c r="C3201" s="3" t="s">
        <v>7311</v>
      </c>
      <c r="D3201">
        <v>2000</v>
      </c>
      <c r="E3201">
        <v>25</v>
      </c>
      <c r="F3201" t="s">
        <v>8221</v>
      </c>
      <c r="G3201" t="s">
        <v>8225</v>
      </c>
      <c r="H3201" t="s">
        <v>8247</v>
      </c>
      <c r="I3201">
        <v>1409509477</v>
      </c>
      <c r="J3201">
        <v>1407695077</v>
      </c>
      <c r="K3201" s="11">
        <f t="shared" si="356"/>
        <v>41882.558761574073</v>
      </c>
      <c r="L3201" s="11">
        <f t="shared" si="357"/>
        <v>41861.558761574073</v>
      </c>
      <c r="M3201" t="b">
        <v>0</v>
      </c>
      <c r="N3201">
        <v>2</v>
      </c>
      <c r="O3201" t="b">
        <v>0</v>
      </c>
      <c r="P3201" s="8" t="s">
        <v>8303</v>
      </c>
      <c r="Q3201" s="13" t="str">
        <f t="shared" si="355"/>
        <v>theater</v>
      </c>
      <c r="R3201" s="13" t="str">
        <f t="shared" si="361"/>
        <v>musical</v>
      </c>
      <c r="S3201" s="6">
        <f t="shared" si="358"/>
        <v>80</v>
      </c>
      <c r="T3201" s="10">
        <f t="shared" si="359"/>
        <v>12.5</v>
      </c>
    </row>
    <row r="3202" spans="1:20" ht="43.2" x14ac:dyDescent="0.3">
      <c r="A3202">
        <v>3202</v>
      </c>
      <c r="B3202" s="3" t="s">
        <v>3202</v>
      </c>
      <c r="C3202" s="3" t="s">
        <v>7312</v>
      </c>
      <c r="D3202">
        <v>5000</v>
      </c>
      <c r="E3202">
        <v>2726</v>
      </c>
      <c r="F3202" t="s">
        <v>8221</v>
      </c>
      <c r="G3202" t="s">
        <v>8224</v>
      </c>
      <c r="H3202" t="s">
        <v>8246</v>
      </c>
      <c r="I3202">
        <v>1450072740</v>
      </c>
      <c r="J3202">
        <v>1445027346</v>
      </c>
      <c r="K3202" s="11">
        <f t="shared" si="356"/>
        <v>42352.040972222218</v>
      </c>
      <c r="L3202" s="11">
        <f t="shared" si="357"/>
        <v>42293.645208333335</v>
      </c>
      <c r="M3202" t="b">
        <v>0</v>
      </c>
      <c r="N3202">
        <v>25</v>
      </c>
      <c r="O3202" t="b">
        <v>0</v>
      </c>
      <c r="P3202" s="8" t="s">
        <v>8303</v>
      </c>
      <c r="Q3202" s="13" t="str">
        <f t="shared" si="355"/>
        <v>theater</v>
      </c>
      <c r="R3202" s="13" t="str">
        <f t="shared" si="361"/>
        <v>musical</v>
      </c>
      <c r="S3202" s="6">
        <f t="shared" si="358"/>
        <v>1.8341892883345561</v>
      </c>
      <c r="T3202" s="10">
        <f t="shared" si="359"/>
        <v>109.04</v>
      </c>
    </row>
    <row r="3203" spans="1:20" ht="43.2" x14ac:dyDescent="0.3">
      <c r="A3203">
        <v>3203</v>
      </c>
      <c r="B3203" s="3" t="s">
        <v>3203</v>
      </c>
      <c r="C3203" s="3" t="s">
        <v>7313</v>
      </c>
      <c r="D3203">
        <v>1000</v>
      </c>
      <c r="E3203">
        <v>250</v>
      </c>
      <c r="F3203" t="s">
        <v>8221</v>
      </c>
      <c r="G3203" t="s">
        <v>8224</v>
      </c>
      <c r="H3203" t="s">
        <v>8246</v>
      </c>
      <c r="I3203">
        <v>1443224622</v>
      </c>
      <c r="J3203">
        <v>1440632622</v>
      </c>
      <c r="K3203" s="11">
        <f t="shared" si="356"/>
        <v>42272.780347222222</v>
      </c>
      <c r="L3203" s="11">
        <f t="shared" si="357"/>
        <v>42242.780347222222</v>
      </c>
      <c r="M3203" t="b">
        <v>0</v>
      </c>
      <c r="N3203">
        <v>6</v>
      </c>
      <c r="O3203" t="b">
        <v>0</v>
      </c>
      <c r="P3203" s="8" t="s">
        <v>8303</v>
      </c>
      <c r="Q3203" s="13" t="str">
        <f t="shared" ref="Q3203:Q3266" si="362">LEFT(P3203, SEARCH("/", P3203)-1)</f>
        <v>theater</v>
      </c>
      <c r="R3203" s="13" t="str">
        <f t="shared" si="361"/>
        <v>musical</v>
      </c>
      <c r="S3203" s="6">
        <f t="shared" si="358"/>
        <v>4</v>
      </c>
      <c r="T3203" s="10">
        <f t="shared" si="359"/>
        <v>41.666666666666664</v>
      </c>
    </row>
    <row r="3204" spans="1:20" ht="43.2" x14ac:dyDescent="0.3">
      <c r="A3204">
        <v>3204</v>
      </c>
      <c r="B3204" s="3" t="s">
        <v>3204</v>
      </c>
      <c r="C3204" s="3" t="s">
        <v>7314</v>
      </c>
      <c r="D3204">
        <v>500</v>
      </c>
      <c r="E3204">
        <v>0</v>
      </c>
      <c r="F3204" t="s">
        <v>8221</v>
      </c>
      <c r="G3204" t="s">
        <v>8224</v>
      </c>
      <c r="H3204" t="s">
        <v>8246</v>
      </c>
      <c r="I3204">
        <v>1437149640</v>
      </c>
      <c r="J3204">
        <v>1434558479</v>
      </c>
      <c r="K3204" s="11">
        <f t="shared" si="356"/>
        <v>42202.468055555553</v>
      </c>
      <c r="L3204" s="11">
        <f t="shared" si="357"/>
        <v>42172.477766203701</v>
      </c>
      <c r="M3204" t="b">
        <v>0</v>
      </c>
      <c r="N3204">
        <v>0</v>
      </c>
      <c r="O3204" t="b">
        <v>0</v>
      </c>
      <c r="P3204" s="8" t="s">
        <v>8303</v>
      </c>
      <c r="Q3204" s="13" t="str">
        <f t="shared" si="362"/>
        <v>theater</v>
      </c>
      <c r="R3204" s="13" t="str">
        <f t="shared" si="361"/>
        <v>musical</v>
      </c>
      <c r="S3204" s="6" t="str">
        <f t="shared" si="358"/>
        <v>N/A</v>
      </c>
      <c r="T3204" s="10" t="str">
        <f t="shared" si="359"/>
        <v>N/A</v>
      </c>
    </row>
    <row r="3205" spans="1:20" ht="43.2" x14ac:dyDescent="0.3">
      <c r="A3205">
        <v>3205</v>
      </c>
      <c r="B3205" s="3" t="s">
        <v>3205</v>
      </c>
      <c r="C3205" s="3" t="s">
        <v>7315</v>
      </c>
      <c r="D3205">
        <v>8000</v>
      </c>
      <c r="E3205">
        <v>273</v>
      </c>
      <c r="F3205" t="s">
        <v>8221</v>
      </c>
      <c r="G3205" t="s">
        <v>8225</v>
      </c>
      <c r="H3205" t="s">
        <v>8247</v>
      </c>
      <c r="I3205">
        <v>1430470772</v>
      </c>
      <c r="J3205">
        <v>1427878772</v>
      </c>
      <c r="K3205" s="11">
        <f t="shared" si="356"/>
        <v>42125.166342592587</v>
      </c>
      <c r="L3205" s="11">
        <f t="shared" si="357"/>
        <v>42095.166342592587</v>
      </c>
      <c r="M3205" t="b">
        <v>0</v>
      </c>
      <c r="N3205">
        <v>12</v>
      </c>
      <c r="O3205" t="b">
        <v>0</v>
      </c>
      <c r="P3205" s="8" t="s">
        <v>8303</v>
      </c>
      <c r="Q3205" s="13" t="str">
        <f t="shared" si="362"/>
        <v>theater</v>
      </c>
      <c r="R3205" s="13" t="str">
        <f t="shared" si="361"/>
        <v>musical</v>
      </c>
      <c r="S3205" s="6">
        <f t="shared" si="358"/>
        <v>29.304029304029303</v>
      </c>
      <c r="T3205" s="10">
        <f t="shared" si="359"/>
        <v>22.75</v>
      </c>
    </row>
    <row r="3206" spans="1:20" ht="43.2" x14ac:dyDescent="0.3">
      <c r="A3206">
        <v>3206</v>
      </c>
      <c r="B3206" s="3" t="s">
        <v>3206</v>
      </c>
      <c r="C3206" s="3" t="s">
        <v>7316</v>
      </c>
      <c r="D3206">
        <v>5000</v>
      </c>
      <c r="E3206">
        <v>0</v>
      </c>
      <c r="F3206" t="s">
        <v>8221</v>
      </c>
      <c r="G3206" t="s">
        <v>8224</v>
      </c>
      <c r="H3206" t="s">
        <v>8246</v>
      </c>
      <c r="I3206">
        <v>1442644651</v>
      </c>
      <c r="J3206">
        <v>1440052651</v>
      </c>
      <c r="K3206" s="11">
        <f t="shared" si="356"/>
        <v>42266.067719907405</v>
      </c>
      <c r="L3206" s="11">
        <f t="shared" si="357"/>
        <v>42236.067719907405</v>
      </c>
      <c r="M3206" t="b">
        <v>0</v>
      </c>
      <c r="N3206">
        <v>0</v>
      </c>
      <c r="O3206" t="b">
        <v>0</v>
      </c>
      <c r="P3206" s="8" t="s">
        <v>8303</v>
      </c>
      <c r="Q3206" s="13" t="str">
        <f t="shared" si="362"/>
        <v>theater</v>
      </c>
      <c r="R3206" s="13" t="str">
        <f t="shared" si="361"/>
        <v>musical</v>
      </c>
      <c r="S3206" s="6" t="str">
        <f t="shared" si="358"/>
        <v>N/A</v>
      </c>
      <c r="T3206" s="10" t="str">
        <f t="shared" si="359"/>
        <v>N/A</v>
      </c>
    </row>
    <row r="3207" spans="1:20" ht="43.2" x14ac:dyDescent="0.3">
      <c r="A3207">
        <v>3207</v>
      </c>
      <c r="B3207" s="3" t="s">
        <v>3207</v>
      </c>
      <c r="C3207" s="3" t="s">
        <v>7317</v>
      </c>
      <c r="D3207">
        <v>5500</v>
      </c>
      <c r="E3207">
        <v>2550</v>
      </c>
      <c r="F3207" t="s">
        <v>8221</v>
      </c>
      <c r="G3207" t="s">
        <v>8224</v>
      </c>
      <c r="H3207" t="s">
        <v>8246</v>
      </c>
      <c r="I3207">
        <v>1429767607</v>
      </c>
      <c r="J3207">
        <v>1424587207</v>
      </c>
      <c r="K3207" s="11">
        <f t="shared" si="356"/>
        <v>42117.027858796289</v>
      </c>
      <c r="L3207" s="11">
        <f t="shared" si="357"/>
        <v>42057.069525462961</v>
      </c>
      <c r="M3207" t="b">
        <v>0</v>
      </c>
      <c r="N3207">
        <v>36</v>
      </c>
      <c r="O3207" t="b">
        <v>0</v>
      </c>
      <c r="P3207" s="8" t="s">
        <v>8303</v>
      </c>
      <c r="Q3207" s="13" t="str">
        <f t="shared" si="362"/>
        <v>theater</v>
      </c>
      <c r="R3207" s="13" t="str">
        <f t="shared" si="361"/>
        <v>musical</v>
      </c>
      <c r="S3207" s="6">
        <f t="shared" si="358"/>
        <v>2.1568627450980391</v>
      </c>
      <c r="T3207" s="10">
        <f t="shared" si="359"/>
        <v>70.833333333333329</v>
      </c>
    </row>
    <row r="3208" spans="1:20" ht="43.2" x14ac:dyDescent="0.3">
      <c r="A3208">
        <v>3208</v>
      </c>
      <c r="B3208" s="3" t="s">
        <v>3208</v>
      </c>
      <c r="C3208" s="3" t="s">
        <v>7318</v>
      </c>
      <c r="D3208">
        <v>5000</v>
      </c>
      <c r="E3208">
        <v>5175</v>
      </c>
      <c r="F3208" t="s">
        <v>8219</v>
      </c>
      <c r="G3208" t="s">
        <v>8224</v>
      </c>
      <c r="H3208" t="s">
        <v>8246</v>
      </c>
      <c r="I3208">
        <v>1406557877</v>
      </c>
      <c r="J3208">
        <v>1404743477</v>
      </c>
      <c r="K3208" s="11">
        <f t="shared" si="356"/>
        <v>41848.396724537037</v>
      </c>
      <c r="L3208" s="11">
        <f t="shared" si="357"/>
        <v>41827.396724537037</v>
      </c>
      <c r="M3208" t="b">
        <v>1</v>
      </c>
      <c r="N3208">
        <v>82</v>
      </c>
      <c r="O3208" t="b">
        <v>1</v>
      </c>
      <c r="P3208" s="8" t="s">
        <v>8269</v>
      </c>
      <c r="Q3208" s="13" t="str">
        <f t="shared" si="362"/>
        <v>theater</v>
      </c>
      <c r="R3208" s="13" t="str">
        <f t="shared" ref="R3208:R3271" si="363">RIGHT(P3208,5)</f>
        <v>plays</v>
      </c>
      <c r="S3208" s="6">
        <f t="shared" si="358"/>
        <v>0.96618357487922701</v>
      </c>
      <c r="T3208" s="10">
        <f t="shared" si="359"/>
        <v>63.109756097560975</v>
      </c>
    </row>
    <row r="3209" spans="1:20" ht="43.2" x14ac:dyDescent="0.3">
      <c r="A3209">
        <v>3209</v>
      </c>
      <c r="B3209" s="3" t="s">
        <v>3209</v>
      </c>
      <c r="C3209" s="3" t="s">
        <v>7319</v>
      </c>
      <c r="D3209">
        <v>9500</v>
      </c>
      <c r="E3209">
        <v>11335.7</v>
      </c>
      <c r="F3209" t="s">
        <v>8219</v>
      </c>
      <c r="G3209" t="s">
        <v>8224</v>
      </c>
      <c r="H3209" t="s">
        <v>8246</v>
      </c>
      <c r="I3209">
        <v>1403305200</v>
      </c>
      <c r="J3209">
        <v>1400512658</v>
      </c>
      <c r="K3209" s="11">
        <f t="shared" si="356"/>
        <v>41810.75</v>
      </c>
      <c r="L3209" s="11">
        <f t="shared" si="357"/>
        <v>41778.42891203703</v>
      </c>
      <c r="M3209" t="b">
        <v>1</v>
      </c>
      <c r="N3209">
        <v>226</v>
      </c>
      <c r="O3209" t="b">
        <v>1</v>
      </c>
      <c r="P3209" s="8" t="s">
        <v>8269</v>
      </c>
      <c r="Q3209" s="13" t="str">
        <f t="shared" si="362"/>
        <v>theater</v>
      </c>
      <c r="R3209" s="13" t="str">
        <f t="shared" si="363"/>
        <v>plays</v>
      </c>
      <c r="S3209" s="6">
        <f t="shared" si="358"/>
        <v>0.83806028741057004</v>
      </c>
      <c r="T3209" s="10">
        <f t="shared" si="359"/>
        <v>50.157964601769912</v>
      </c>
    </row>
    <row r="3210" spans="1:20" ht="43.2" x14ac:dyDescent="0.3">
      <c r="A3210">
        <v>3210</v>
      </c>
      <c r="B3210" s="3" t="s">
        <v>3210</v>
      </c>
      <c r="C3210" s="3" t="s">
        <v>7320</v>
      </c>
      <c r="D3210">
        <v>3000</v>
      </c>
      <c r="E3210">
        <v>3773</v>
      </c>
      <c r="F3210" t="s">
        <v>8219</v>
      </c>
      <c r="G3210" t="s">
        <v>8224</v>
      </c>
      <c r="H3210" t="s">
        <v>8246</v>
      </c>
      <c r="I3210">
        <v>1338523140</v>
      </c>
      <c r="J3210">
        <v>1334442519</v>
      </c>
      <c r="K3210" s="11">
        <f t="shared" ref="K3210:K3273" si="364">(I3210/86400)+25569+(-5/24)</f>
        <v>41060.957638888889</v>
      </c>
      <c r="L3210" s="11">
        <f t="shared" ref="L3210:L3273" si="365">(J3210/86400)+25569+(-5/24)</f>
        <v>41013.728229166663</v>
      </c>
      <c r="M3210" t="b">
        <v>1</v>
      </c>
      <c r="N3210">
        <v>60</v>
      </c>
      <c r="O3210" t="b">
        <v>1</v>
      </c>
      <c r="P3210" s="8" t="s">
        <v>8269</v>
      </c>
      <c r="Q3210" s="13" t="str">
        <f t="shared" si="362"/>
        <v>theater</v>
      </c>
      <c r="R3210" s="13" t="str">
        <f t="shared" si="363"/>
        <v>plays</v>
      </c>
      <c r="S3210" s="6">
        <f t="shared" ref="S3210:S3273" si="366">IFERROR(D3210/E3210,"N/A")</f>
        <v>0.79512324410283597</v>
      </c>
      <c r="T3210" s="10">
        <f t="shared" ref="T3210:T3273" si="367">IFERROR(E3210/N3210,"N/A")</f>
        <v>62.883333333333333</v>
      </c>
    </row>
    <row r="3211" spans="1:20" ht="43.2" x14ac:dyDescent="0.3">
      <c r="A3211">
        <v>3211</v>
      </c>
      <c r="B3211" s="3" t="s">
        <v>3211</v>
      </c>
      <c r="C3211" s="3" t="s">
        <v>7321</v>
      </c>
      <c r="D3211">
        <v>23000</v>
      </c>
      <c r="E3211">
        <v>27541</v>
      </c>
      <c r="F3211" t="s">
        <v>8219</v>
      </c>
      <c r="G3211" t="s">
        <v>8224</v>
      </c>
      <c r="H3211" t="s">
        <v>8246</v>
      </c>
      <c r="I3211">
        <v>1408068000</v>
      </c>
      <c r="J3211">
        <v>1405346680</v>
      </c>
      <c r="K3211" s="11">
        <f t="shared" si="364"/>
        <v>41865.875</v>
      </c>
      <c r="L3211" s="11">
        <f t="shared" si="365"/>
        <v>41834.378240740734</v>
      </c>
      <c r="M3211" t="b">
        <v>1</v>
      </c>
      <c r="N3211">
        <v>322</v>
      </c>
      <c r="O3211" t="b">
        <v>1</v>
      </c>
      <c r="P3211" s="8" t="s">
        <v>8269</v>
      </c>
      <c r="Q3211" s="13" t="str">
        <f t="shared" si="362"/>
        <v>theater</v>
      </c>
      <c r="R3211" s="13" t="str">
        <f t="shared" si="363"/>
        <v>plays</v>
      </c>
      <c r="S3211" s="6">
        <f t="shared" si="366"/>
        <v>0.83511855052467232</v>
      </c>
      <c r="T3211" s="10">
        <f t="shared" si="367"/>
        <v>85.531055900621112</v>
      </c>
    </row>
    <row r="3212" spans="1:20" ht="28.8" x14ac:dyDescent="0.3">
      <c r="A3212">
        <v>3212</v>
      </c>
      <c r="B3212" s="3" t="s">
        <v>3212</v>
      </c>
      <c r="C3212" s="3" t="s">
        <v>7322</v>
      </c>
      <c r="D3212">
        <v>4000</v>
      </c>
      <c r="E3212">
        <v>5050</v>
      </c>
      <c r="F3212" t="s">
        <v>8219</v>
      </c>
      <c r="G3212" t="s">
        <v>8224</v>
      </c>
      <c r="H3212" t="s">
        <v>8246</v>
      </c>
      <c r="I3212">
        <v>1407524751</v>
      </c>
      <c r="J3212">
        <v>1404932751</v>
      </c>
      <c r="K3212" s="11">
        <f t="shared" si="364"/>
        <v>41859.587395833332</v>
      </c>
      <c r="L3212" s="11">
        <f t="shared" si="365"/>
        <v>41829.587395833332</v>
      </c>
      <c r="M3212" t="b">
        <v>1</v>
      </c>
      <c r="N3212">
        <v>94</v>
      </c>
      <c r="O3212" t="b">
        <v>1</v>
      </c>
      <c r="P3212" s="8" t="s">
        <v>8269</v>
      </c>
      <c r="Q3212" s="13" t="str">
        <f t="shared" si="362"/>
        <v>theater</v>
      </c>
      <c r="R3212" s="13" t="str">
        <f t="shared" si="363"/>
        <v>plays</v>
      </c>
      <c r="S3212" s="6">
        <f t="shared" si="366"/>
        <v>0.79207920792079212</v>
      </c>
      <c r="T3212" s="10">
        <f t="shared" si="367"/>
        <v>53.723404255319146</v>
      </c>
    </row>
    <row r="3213" spans="1:20" ht="43.2" x14ac:dyDescent="0.3">
      <c r="A3213">
        <v>3213</v>
      </c>
      <c r="B3213" s="3" t="s">
        <v>3213</v>
      </c>
      <c r="C3213" s="3" t="s">
        <v>7323</v>
      </c>
      <c r="D3213">
        <v>6000</v>
      </c>
      <c r="E3213">
        <v>6007</v>
      </c>
      <c r="F3213" t="s">
        <v>8219</v>
      </c>
      <c r="G3213" t="s">
        <v>8225</v>
      </c>
      <c r="H3213" t="s">
        <v>8247</v>
      </c>
      <c r="I3213">
        <v>1437934759</v>
      </c>
      <c r="J3213">
        <v>1434478759</v>
      </c>
      <c r="K3213" s="11">
        <f t="shared" si="364"/>
        <v>42211.555081018516</v>
      </c>
      <c r="L3213" s="11">
        <f t="shared" si="365"/>
        <v>42171.555081018516</v>
      </c>
      <c r="M3213" t="b">
        <v>1</v>
      </c>
      <c r="N3213">
        <v>47</v>
      </c>
      <c r="O3213" t="b">
        <v>1</v>
      </c>
      <c r="P3213" s="8" t="s">
        <v>8269</v>
      </c>
      <c r="Q3213" s="13" t="str">
        <f t="shared" si="362"/>
        <v>theater</v>
      </c>
      <c r="R3213" s="13" t="str">
        <f t="shared" si="363"/>
        <v>plays</v>
      </c>
      <c r="S3213" s="6">
        <f t="shared" si="366"/>
        <v>0.99883469285833193</v>
      </c>
      <c r="T3213" s="10">
        <f t="shared" si="367"/>
        <v>127.80851063829788</v>
      </c>
    </row>
    <row r="3214" spans="1:20" ht="43.2" x14ac:dyDescent="0.3">
      <c r="A3214">
        <v>3214</v>
      </c>
      <c r="B3214" s="3" t="s">
        <v>3214</v>
      </c>
      <c r="C3214" s="3" t="s">
        <v>7324</v>
      </c>
      <c r="D3214">
        <v>12000</v>
      </c>
      <c r="E3214">
        <v>12256</v>
      </c>
      <c r="F3214" t="s">
        <v>8219</v>
      </c>
      <c r="G3214" t="s">
        <v>8225</v>
      </c>
      <c r="H3214" t="s">
        <v>8247</v>
      </c>
      <c r="I3214">
        <v>1452038100</v>
      </c>
      <c r="J3214">
        <v>1448823673</v>
      </c>
      <c r="K3214" s="11">
        <f t="shared" si="364"/>
        <v>42374.788194444445</v>
      </c>
      <c r="L3214" s="11">
        <f t="shared" si="365"/>
        <v>42337.584178240737</v>
      </c>
      <c r="M3214" t="b">
        <v>1</v>
      </c>
      <c r="N3214">
        <v>115</v>
      </c>
      <c r="O3214" t="b">
        <v>1</v>
      </c>
      <c r="P3214" s="8" t="s">
        <v>8269</v>
      </c>
      <c r="Q3214" s="13" t="str">
        <f t="shared" si="362"/>
        <v>theater</v>
      </c>
      <c r="R3214" s="13" t="str">
        <f t="shared" si="363"/>
        <v>plays</v>
      </c>
      <c r="S3214" s="6">
        <f t="shared" si="366"/>
        <v>0.97911227154046998</v>
      </c>
      <c r="T3214" s="10">
        <f t="shared" si="367"/>
        <v>106.57391304347826</v>
      </c>
    </row>
    <row r="3215" spans="1:20" ht="57.6" x14ac:dyDescent="0.3">
      <c r="A3215">
        <v>3215</v>
      </c>
      <c r="B3215" s="3" t="s">
        <v>3215</v>
      </c>
      <c r="C3215" s="3" t="s">
        <v>7325</v>
      </c>
      <c r="D3215">
        <v>35000</v>
      </c>
      <c r="E3215">
        <v>35123</v>
      </c>
      <c r="F3215" t="s">
        <v>8219</v>
      </c>
      <c r="G3215" t="s">
        <v>8224</v>
      </c>
      <c r="H3215" t="s">
        <v>8246</v>
      </c>
      <c r="I3215">
        <v>1441857540</v>
      </c>
      <c r="J3215">
        <v>1438617471</v>
      </c>
      <c r="K3215" s="11">
        <f t="shared" si="364"/>
        <v>42256.957638888889</v>
      </c>
      <c r="L3215" s="11">
        <f t="shared" si="365"/>
        <v>42219.456840277773</v>
      </c>
      <c r="M3215" t="b">
        <v>1</v>
      </c>
      <c r="N3215">
        <v>134</v>
      </c>
      <c r="O3215" t="b">
        <v>1</v>
      </c>
      <c r="P3215" s="8" t="s">
        <v>8269</v>
      </c>
      <c r="Q3215" s="13" t="str">
        <f t="shared" si="362"/>
        <v>theater</v>
      </c>
      <c r="R3215" s="13" t="str">
        <f t="shared" si="363"/>
        <v>plays</v>
      </c>
      <c r="S3215" s="6">
        <f t="shared" si="366"/>
        <v>0.99649802123964348</v>
      </c>
      <c r="T3215" s="10">
        <f t="shared" si="367"/>
        <v>262.11194029850748</v>
      </c>
    </row>
    <row r="3216" spans="1:20" ht="43.2" x14ac:dyDescent="0.3">
      <c r="A3216">
        <v>3216</v>
      </c>
      <c r="B3216" s="3" t="s">
        <v>3216</v>
      </c>
      <c r="C3216" s="3" t="s">
        <v>7326</v>
      </c>
      <c r="D3216">
        <v>2000</v>
      </c>
      <c r="E3216">
        <v>2001</v>
      </c>
      <c r="F3216" t="s">
        <v>8219</v>
      </c>
      <c r="G3216" t="s">
        <v>8225</v>
      </c>
      <c r="H3216" t="s">
        <v>8247</v>
      </c>
      <c r="I3216">
        <v>1436625000</v>
      </c>
      <c r="J3216">
        <v>1433934371</v>
      </c>
      <c r="K3216" s="11">
        <f t="shared" si="364"/>
        <v>42196.395833333336</v>
      </c>
      <c r="L3216" s="11">
        <f t="shared" si="365"/>
        <v>42165.254293981481</v>
      </c>
      <c r="M3216" t="b">
        <v>1</v>
      </c>
      <c r="N3216">
        <v>35</v>
      </c>
      <c r="O3216" t="b">
        <v>1</v>
      </c>
      <c r="P3216" s="8" t="s">
        <v>8269</v>
      </c>
      <c r="Q3216" s="13" t="str">
        <f t="shared" si="362"/>
        <v>theater</v>
      </c>
      <c r="R3216" s="13" t="str">
        <f t="shared" si="363"/>
        <v>plays</v>
      </c>
      <c r="S3216" s="6">
        <f t="shared" si="366"/>
        <v>0.99950024987506247</v>
      </c>
      <c r="T3216" s="10">
        <f t="shared" si="367"/>
        <v>57.171428571428571</v>
      </c>
    </row>
    <row r="3217" spans="1:20" ht="28.8" x14ac:dyDescent="0.3">
      <c r="A3217">
        <v>3217</v>
      </c>
      <c r="B3217" s="3" t="s">
        <v>3217</v>
      </c>
      <c r="C3217" s="3" t="s">
        <v>7327</v>
      </c>
      <c r="D3217">
        <v>4500</v>
      </c>
      <c r="E3217">
        <v>5221</v>
      </c>
      <c r="F3217" t="s">
        <v>8219</v>
      </c>
      <c r="G3217" t="s">
        <v>8224</v>
      </c>
      <c r="H3217" t="s">
        <v>8246</v>
      </c>
      <c r="I3217">
        <v>1478264784</v>
      </c>
      <c r="J3217">
        <v>1475672784</v>
      </c>
      <c r="K3217" s="11">
        <f t="shared" si="364"/>
        <v>42678.337777777771</v>
      </c>
      <c r="L3217" s="11">
        <f t="shared" si="365"/>
        <v>42648.337777777771</v>
      </c>
      <c r="M3217" t="b">
        <v>1</v>
      </c>
      <c r="N3217">
        <v>104</v>
      </c>
      <c r="O3217" t="b">
        <v>1</v>
      </c>
      <c r="P3217" s="8" t="s">
        <v>8269</v>
      </c>
      <c r="Q3217" s="13" t="str">
        <f t="shared" si="362"/>
        <v>theater</v>
      </c>
      <c r="R3217" s="13" t="str">
        <f t="shared" si="363"/>
        <v>plays</v>
      </c>
      <c r="S3217" s="6">
        <f t="shared" si="366"/>
        <v>0.86190384983719592</v>
      </c>
      <c r="T3217" s="10">
        <f t="shared" si="367"/>
        <v>50.20192307692308</v>
      </c>
    </row>
    <row r="3218" spans="1:20" ht="43.2" x14ac:dyDescent="0.3">
      <c r="A3218">
        <v>3218</v>
      </c>
      <c r="B3218" s="3" t="s">
        <v>3218</v>
      </c>
      <c r="C3218" s="3" t="s">
        <v>7328</v>
      </c>
      <c r="D3218">
        <v>12000</v>
      </c>
      <c r="E3218">
        <v>12252</v>
      </c>
      <c r="F3218" t="s">
        <v>8219</v>
      </c>
      <c r="G3218" t="s">
        <v>8225</v>
      </c>
      <c r="H3218" t="s">
        <v>8247</v>
      </c>
      <c r="I3218">
        <v>1419984000</v>
      </c>
      <c r="J3218">
        <v>1417132986</v>
      </c>
      <c r="K3218" s="11">
        <f t="shared" si="364"/>
        <v>42003.791666666664</v>
      </c>
      <c r="L3218" s="11">
        <f t="shared" si="365"/>
        <v>41970.793819444443</v>
      </c>
      <c r="M3218" t="b">
        <v>1</v>
      </c>
      <c r="N3218">
        <v>184</v>
      </c>
      <c r="O3218" t="b">
        <v>1</v>
      </c>
      <c r="P3218" s="8" t="s">
        <v>8269</v>
      </c>
      <c r="Q3218" s="13" t="str">
        <f t="shared" si="362"/>
        <v>theater</v>
      </c>
      <c r="R3218" s="13" t="str">
        <f t="shared" si="363"/>
        <v>plays</v>
      </c>
      <c r="S3218" s="6">
        <f t="shared" si="366"/>
        <v>0.97943192948090108</v>
      </c>
      <c r="T3218" s="10">
        <f t="shared" si="367"/>
        <v>66.586956521739125</v>
      </c>
    </row>
    <row r="3219" spans="1:20" ht="43.2" x14ac:dyDescent="0.3">
      <c r="A3219">
        <v>3219</v>
      </c>
      <c r="B3219" s="3" t="s">
        <v>3219</v>
      </c>
      <c r="C3219" s="3" t="s">
        <v>7329</v>
      </c>
      <c r="D3219">
        <v>20000</v>
      </c>
      <c r="E3219">
        <v>20022</v>
      </c>
      <c r="F3219" t="s">
        <v>8219</v>
      </c>
      <c r="G3219" t="s">
        <v>8224</v>
      </c>
      <c r="H3219" t="s">
        <v>8246</v>
      </c>
      <c r="I3219">
        <v>1427063747</v>
      </c>
      <c r="J3219">
        <v>1424043347</v>
      </c>
      <c r="K3219" s="11">
        <f t="shared" si="364"/>
        <v>42085.733182870368</v>
      </c>
      <c r="L3219" s="11">
        <f t="shared" si="365"/>
        <v>42050.77484953704</v>
      </c>
      <c r="M3219" t="b">
        <v>1</v>
      </c>
      <c r="N3219">
        <v>119</v>
      </c>
      <c r="O3219" t="b">
        <v>1</v>
      </c>
      <c r="P3219" s="8" t="s">
        <v>8269</v>
      </c>
      <c r="Q3219" s="13" t="str">
        <f t="shared" si="362"/>
        <v>theater</v>
      </c>
      <c r="R3219" s="13" t="str">
        <f t="shared" si="363"/>
        <v>plays</v>
      </c>
      <c r="S3219" s="6">
        <f t="shared" si="366"/>
        <v>0.9989012086704625</v>
      </c>
      <c r="T3219" s="10">
        <f t="shared" si="367"/>
        <v>168.25210084033614</v>
      </c>
    </row>
    <row r="3220" spans="1:20" ht="28.8" x14ac:dyDescent="0.3">
      <c r="A3220">
        <v>3220</v>
      </c>
      <c r="B3220" s="3" t="s">
        <v>3220</v>
      </c>
      <c r="C3220" s="3" t="s">
        <v>7330</v>
      </c>
      <c r="D3220">
        <v>15000</v>
      </c>
      <c r="E3220">
        <v>15126</v>
      </c>
      <c r="F3220" t="s">
        <v>8219</v>
      </c>
      <c r="G3220" t="s">
        <v>8224</v>
      </c>
      <c r="H3220" t="s">
        <v>8246</v>
      </c>
      <c r="I3220">
        <v>1489352400</v>
      </c>
      <c r="J3220">
        <v>1486411204</v>
      </c>
      <c r="K3220" s="11">
        <f t="shared" si="364"/>
        <v>42806.666666666664</v>
      </c>
      <c r="L3220" s="11">
        <f t="shared" si="365"/>
        <v>42772.625046296293</v>
      </c>
      <c r="M3220" t="b">
        <v>1</v>
      </c>
      <c r="N3220">
        <v>59</v>
      </c>
      <c r="O3220" t="b">
        <v>1</v>
      </c>
      <c r="P3220" s="8" t="s">
        <v>8269</v>
      </c>
      <c r="Q3220" s="13" t="str">
        <f t="shared" si="362"/>
        <v>theater</v>
      </c>
      <c r="R3220" s="13" t="str">
        <f t="shared" si="363"/>
        <v>plays</v>
      </c>
      <c r="S3220" s="6">
        <f t="shared" si="366"/>
        <v>0.99166997223324083</v>
      </c>
      <c r="T3220" s="10">
        <f t="shared" si="367"/>
        <v>256.37288135593218</v>
      </c>
    </row>
    <row r="3221" spans="1:20" ht="57.6" x14ac:dyDescent="0.3">
      <c r="A3221">
        <v>3221</v>
      </c>
      <c r="B3221" s="3" t="s">
        <v>3221</v>
      </c>
      <c r="C3221" s="3" t="s">
        <v>7331</v>
      </c>
      <c r="D3221">
        <v>4000</v>
      </c>
      <c r="E3221">
        <v>4137</v>
      </c>
      <c r="F3221" t="s">
        <v>8219</v>
      </c>
      <c r="G3221" t="s">
        <v>8225</v>
      </c>
      <c r="H3221" t="s">
        <v>8247</v>
      </c>
      <c r="I3221">
        <v>1436114603</v>
      </c>
      <c r="J3221">
        <v>1433090603</v>
      </c>
      <c r="K3221" s="11">
        <f t="shared" si="364"/>
        <v>42190.488460648143</v>
      </c>
      <c r="L3221" s="11">
        <f t="shared" si="365"/>
        <v>42155.488460648143</v>
      </c>
      <c r="M3221" t="b">
        <v>1</v>
      </c>
      <c r="N3221">
        <v>113</v>
      </c>
      <c r="O3221" t="b">
        <v>1</v>
      </c>
      <c r="P3221" s="8" t="s">
        <v>8269</v>
      </c>
      <c r="Q3221" s="13" t="str">
        <f t="shared" si="362"/>
        <v>theater</v>
      </c>
      <c r="R3221" s="13" t="str">
        <f t="shared" si="363"/>
        <v>plays</v>
      </c>
      <c r="S3221" s="6">
        <f t="shared" si="366"/>
        <v>0.96688421561518012</v>
      </c>
      <c r="T3221" s="10">
        <f t="shared" si="367"/>
        <v>36.610619469026545</v>
      </c>
    </row>
    <row r="3222" spans="1:20" ht="43.2" x14ac:dyDescent="0.3">
      <c r="A3222">
        <v>3222</v>
      </c>
      <c r="B3222" s="3" t="s">
        <v>3222</v>
      </c>
      <c r="C3222" s="3" t="s">
        <v>7332</v>
      </c>
      <c r="D3222">
        <v>2500</v>
      </c>
      <c r="E3222">
        <v>3120</v>
      </c>
      <c r="F3222" t="s">
        <v>8219</v>
      </c>
      <c r="G3222" t="s">
        <v>8224</v>
      </c>
      <c r="H3222" t="s">
        <v>8246</v>
      </c>
      <c r="I3222">
        <v>1445722140</v>
      </c>
      <c r="J3222">
        <v>1443016697</v>
      </c>
      <c r="K3222" s="11">
        <f t="shared" si="364"/>
        <v>42301.686805555553</v>
      </c>
      <c r="L3222" s="11">
        <f t="shared" si="365"/>
        <v>42270.373807870368</v>
      </c>
      <c r="M3222" t="b">
        <v>1</v>
      </c>
      <c r="N3222">
        <v>84</v>
      </c>
      <c r="O3222" t="b">
        <v>1</v>
      </c>
      <c r="P3222" s="8" t="s">
        <v>8269</v>
      </c>
      <c r="Q3222" s="13" t="str">
        <f t="shared" si="362"/>
        <v>theater</v>
      </c>
      <c r="R3222" s="13" t="str">
        <f t="shared" si="363"/>
        <v>plays</v>
      </c>
      <c r="S3222" s="6">
        <f t="shared" si="366"/>
        <v>0.80128205128205132</v>
      </c>
      <c r="T3222" s="10">
        <f t="shared" si="367"/>
        <v>37.142857142857146</v>
      </c>
    </row>
    <row r="3223" spans="1:20" ht="28.8" x14ac:dyDescent="0.3">
      <c r="A3223">
        <v>3223</v>
      </c>
      <c r="B3223" s="3" t="s">
        <v>3223</v>
      </c>
      <c r="C3223" s="3" t="s">
        <v>7333</v>
      </c>
      <c r="D3223">
        <v>3100</v>
      </c>
      <c r="E3223">
        <v>3395</v>
      </c>
      <c r="F3223" t="s">
        <v>8219</v>
      </c>
      <c r="G3223" t="s">
        <v>8224</v>
      </c>
      <c r="H3223" t="s">
        <v>8246</v>
      </c>
      <c r="I3223">
        <v>1440100976</v>
      </c>
      <c r="J3223">
        <v>1437508976</v>
      </c>
      <c r="K3223" s="11">
        <f t="shared" si="364"/>
        <v>42236.627037037033</v>
      </c>
      <c r="L3223" s="11">
        <f t="shared" si="365"/>
        <v>42206.627037037033</v>
      </c>
      <c r="M3223" t="b">
        <v>1</v>
      </c>
      <c r="N3223">
        <v>74</v>
      </c>
      <c r="O3223" t="b">
        <v>1</v>
      </c>
      <c r="P3223" s="8" t="s">
        <v>8269</v>
      </c>
      <c r="Q3223" s="13" t="str">
        <f t="shared" si="362"/>
        <v>theater</v>
      </c>
      <c r="R3223" s="13" t="str">
        <f t="shared" si="363"/>
        <v>plays</v>
      </c>
      <c r="S3223" s="6">
        <f t="shared" si="366"/>
        <v>0.91310751104565535</v>
      </c>
      <c r="T3223" s="10">
        <f t="shared" si="367"/>
        <v>45.878378378378379</v>
      </c>
    </row>
    <row r="3224" spans="1:20" ht="57.6" x14ac:dyDescent="0.3">
      <c r="A3224">
        <v>3224</v>
      </c>
      <c r="B3224" s="3" t="s">
        <v>3224</v>
      </c>
      <c r="C3224" s="3" t="s">
        <v>7334</v>
      </c>
      <c r="D3224">
        <v>30000</v>
      </c>
      <c r="E3224">
        <v>30610</v>
      </c>
      <c r="F3224" t="s">
        <v>8219</v>
      </c>
      <c r="G3224" t="s">
        <v>8224</v>
      </c>
      <c r="H3224" t="s">
        <v>8246</v>
      </c>
      <c r="I3224">
        <v>1484024400</v>
      </c>
      <c r="J3224">
        <v>1479932713</v>
      </c>
      <c r="K3224" s="11">
        <f t="shared" si="364"/>
        <v>42744.999999999993</v>
      </c>
      <c r="L3224" s="11">
        <f t="shared" si="365"/>
        <v>42697.642511574071</v>
      </c>
      <c r="M3224" t="b">
        <v>1</v>
      </c>
      <c r="N3224">
        <v>216</v>
      </c>
      <c r="O3224" t="b">
        <v>1</v>
      </c>
      <c r="P3224" s="8" t="s">
        <v>8269</v>
      </c>
      <c r="Q3224" s="13" t="str">
        <f t="shared" si="362"/>
        <v>theater</v>
      </c>
      <c r="R3224" s="13" t="str">
        <f t="shared" si="363"/>
        <v>plays</v>
      </c>
      <c r="S3224" s="6">
        <f t="shared" si="366"/>
        <v>0.98007187193727541</v>
      </c>
      <c r="T3224" s="10">
        <f t="shared" si="367"/>
        <v>141.71296296296296</v>
      </c>
    </row>
    <row r="3225" spans="1:20" ht="43.2" x14ac:dyDescent="0.3">
      <c r="A3225">
        <v>3225</v>
      </c>
      <c r="B3225" s="3" t="s">
        <v>3225</v>
      </c>
      <c r="C3225" s="3" t="s">
        <v>7335</v>
      </c>
      <c r="D3225">
        <v>2000</v>
      </c>
      <c r="E3225">
        <v>2047</v>
      </c>
      <c r="F3225" t="s">
        <v>8219</v>
      </c>
      <c r="G3225" t="s">
        <v>8224</v>
      </c>
      <c r="H3225" t="s">
        <v>8246</v>
      </c>
      <c r="I3225">
        <v>1464987600</v>
      </c>
      <c r="J3225">
        <v>1463145938</v>
      </c>
      <c r="K3225" s="11">
        <f t="shared" si="364"/>
        <v>42524.666666666664</v>
      </c>
      <c r="L3225" s="11">
        <f t="shared" si="365"/>
        <v>42503.351134259261</v>
      </c>
      <c r="M3225" t="b">
        <v>1</v>
      </c>
      <c r="N3225">
        <v>39</v>
      </c>
      <c r="O3225" t="b">
        <v>1</v>
      </c>
      <c r="P3225" s="8" t="s">
        <v>8269</v>
      </c>
      <c r="Q3225" s="13" t="str">
        <f t="shared" si="362"/>
        <v>theater</v>
      </c>
      <c r="R3225" s="13" t="str">
        <f t="shared" si="363"/>
        <v>plays</v>
      </c>
      <c r="S3225" s="6">
        <f t="shared" si="366"/>
        <v>0.97703957010258913</v>
      </c>
      <c r="T3225" s="10">
        <f t="shared" si="367"/>
        <v>52.487179487179489</v>
      </c>
    </row>
    <row r="3226" spans="1:20" ht="43.2" x14ac:dyDescent="0.3">
      <c r="A3226">
        <v>3226</v>
      </c>
      <c r="B3226" s="3" t="s">
        <v>3226</v>
      </c>
      <c r="C3226" s="3" t="s">
        <v>7336</v>
      </c>
      <c r="D3226">
        <v>1200</v>
      </c>
      <c r="E3226">
        <v>1250</v>
      </c>
      <c r="F3226" t="s">
        <v>8219</v>
      </c>
      <c r="G3226" t="s">
        <v>8225</v>
      </c>
      <c r="H3226" t="s">
        <v>8247</v>
      </c>
      <c r="I3226">
        <v>1446213612</v>
      </c>
      <c r="J3226">
        <v>1443621612</v>
      </c>
      <c r="K3226" s="11">
        <f t="shared" si="364"/>
        <v>42307.375138888885</v>
      </c>
      <c r="L3226" s="11">
        <f t="shared" si="365"/>
        <v>42277.375138888885</v>
      </c>
      <c r="M3226" t="b">
        <v>1</v>
      </c>
      <c r="N3226">
        <v>21</v>
      </c>
      <c r="O3226" t="b">
        <v>1</v>
      </c>
      <c r="P3226" s="8" t="s">
        <v>8269</v>
      </c>
      <c r="Q3226" s="13" t="str">
        <f t="shared" si="362"/>
        <v>theater</v>
      </c>
      <c r="R3226" s="13" t="str">
        <f t="shared" si="363"/>
        <v>plays</v>
      </c>
      <c r="S3226" s="6">
        <f t="shared" si="366"/>
        <v>0.96</v>
      </c>
      <c r="T3226" s="10">
        <f t="shared" si="367"/>
        <v>59.523809523809526</v>
      </c>
    </row>
    <row r="3227" spans="1:20" ht="43.2" x14ac:dyDescent="0.3">
      <c r="A3227">
        <v>3227</v>
      </c>
      <c r="B3227" s="3" t="s">
        <v>3227</v>
      </c>
      <c r="C3227" s="3" t="s">
        <v>7337</v>
      </c>
      <c r="D3227">
        <v>1200</v>
      </c>
      <c r="E3227">
        <v>1500</v>
      </c>
      <c r="F3227" t="s">
        <v>8219</v>
      </c>
      <c r="G3227" t="s">
        <v>8225</v>
      </c>
      <c r="H3227" t="s">
        <v>8247</v>
      </c>
      <c r="I3227">
        <v>1484687436</v>
      </c>
      <c r="J3227">
        <v>1482095436</v>
      </c>
      <c r="K3227" s="11">
        <f t="shared" si="364"/>
        <v>42752.674027777779</v>
      </c>
      <c r="L3227" s="11">
        <f t="shared" si="365"/>
        <v>42722.674027777779</v>
      </c>
      <c r="M3227" t="b">
        <v>0</v>
      </c>
      <c r="N3227">
        <v>30</v>
      </c>
      <c r="O3227" t="b">
        <v>1</v>
      </c>
      <c r="P3227" s="8" t="s">
        <v>8269</v>
      </c>
      <c r="Q3227" s="13" t="str">
        <f t="shared" si="362"/>
        <v>theater</v>
      </c>
      <c r="R3227" s="13" t="str">
        <f t="shared" si="363"/>
        <v>plays</v>
      </c>
      <c r="S3227" s="6">
        <f t="shared" si="366"/>
        <v>0.8</v>
      </c>
      <c r="T3227" s="10">
        <f t="shared" si="367"/>
        <v>50</v>
      </c>
    </row>
    <row r="3228" spans="1:20" ht="28.8" x14ac:dyDescent="0.3">
      <c r="A3228">
        <v>3228</v>
      </c>
      <c r="B3228" s="3" t="s">
        <v>3228</v>
      </c>
      <c r="C3228" s="3" t="s">
        <v>7338</v>
      </c>
      <c r="D3228">
        <v>7000</v>
      </c>
      <c r="E3228">
        <v>7164</v>
      </c>
      <c r="F3228" t="s">
        <v>8219</v>
      </c>
      <c r="G3228" t="s">
        <v>8224</v>
      </c>
      <c r="H3228" t="s">
        <v>8246</v>
      </c>
      <c r="I3228">
        <v>1450328340</v>
      </c>
      <c r="J3228">
        <v>1447606884</v>
      </c>
      <c r="K3228" s="11">
        <f t="shared" si="364"/>
        <v>42354.999305555553</v>
      </c>
      <c r="L3228" s="11">
        <f t="shared" si="365"/>
        <v>42323.500972222224</v>
      </c>
      <c r="M3228" t="b">
        <v>1</v>
      </c>
      <c r="N3228">
        <v>37</v>
      </c>
      <c r="O3228" t="b">
        <v>1</v>
      </c>
      <c r="P3228" s="8" t="s">
        <v>8269</v>
      </c>
      <c r="Q3228" s="13" t="str">
        <f t="shared" si="362"/>
        <v>theater</v>
      </c>
      <c r="R3228" s="13" t="str">
        <f t="shared" si="363"/>
        <v>plays</v>
      </c>
      <c r="S3228" s="6">
        <f t="shared" si="366"/>
        <v>0.97710776102735897</v>
      </c>
      <c r="T3228" s="10">
        <f t="shared" si="367"/>
        <v>193.62162162162161</v>
      </c>
    </row>
    <row r="3229" spans="1:20" ht="43.2" x14ac:dyDescent="0.3">
      <c r="A3229">
        <v>3229</v>
      </c>
      <c r="B3229" s="3" t="s">
        <v>3229</v>
      </c>
      <c r="C3229" s="3" t="s">
        <v>7339</v>
      </c>
      <c r="D3229">
        <v>20000</v>
      </c>
      <c r="E3229">
        <v>21573</v>
      </c>
      <c r="F3229" t="s">
        <v>8219</v>
      </c>
      <c r="G3229" t="s">
        <v>8224</v>
      </c>
      <c r="H3229" t="s">
        <v>8246</v>
      </c>
      <c r="I3229">
        <v>1416470398</v>
      </c>
      <c r="J3229">
        <v>1413874798</v>
      </c>
      <c r="K3229" s="11">
        <f t="shared" si="364"/>
        <v>41963.124976851854</v>
      </c>
      <c r="L3229" s="11">
        <f t="shared" si="365"/>
        <v>41933.083310185182</v>
      </c>
      <c r="M3229" t="b">
        <v>1</v>
      </c>
      <c r="N3229">
        <v>202</v>
      </c>
      <c r="O3229" t="b">
        <v>1</v>
      </c>
      <c r="P3229" s="8" t="s">
        <v>8269</v>
      </c>
      <c r="Q3229" s="13" t="str">
        <f t="shared" si="362"/>
        <v>theater</v>
      </c>
      <c r="R3229" s="13" t="str">
        <f t="shared" si="363"/>
        <v>plays</v>
      </c>
      <c r="S3229" s="6">
        <f t="shared" si="366"/>
        <v>0.92708478190330501</v>
      </c>
      <c r="T3229" s="10">
        <f t="shared" si="367"/>
        <v>106.79702970297029</v>
      </c>
    </row>
    <row r="3230" spans="1:20" ht="43.2" x14ac:dyDescent="0.3">
      <c r="A3230">
        <v>3230</v>
      </c>
      <c r="B3230" s="3" t="s">
        <v>3230</v>
      </c>
      <c r="C3230" s="3" t="s">
        <v>7340</v>
      </c>
      <c r="D3230">
        <v>2600</v>
      </c>
      <c r="E3230">
        <v>2857</v>
      </c>
      <c r="F3230" t="s">
        <v>8219</v>
      </c>
      <c r="G3230" t="s">
        <v>8224</v>
      </c>
      <c r="H3230" t="s">
        <v>8246</v>
      </c>
      <c r="I3230">
        <v>1412135940</v>
      </c>
      <c r="J3230">
        <v>1410840126</v>
      </c>
      <c r="K3230" s="11">
        <f t="shared" si="364"/>
        <v>41912.957638888889</v>
      </c>
      <c r="L3230" s="11">
        <f t="shared" si="365"/>
        <v>41897.959791666661</v>
      </c>
      <c r="M3230" t="b">
        <v>1</v>
      </c>
      <c r="N3230">
        <v>37</v>
      </c>
      <c r="O3230" t="b">
        <v>1</v>
      </c>
      <c r="P3230" s="8" t="s">
        <v>8269</v>
      </c>
      <c r="Q3230" s="13" t="str">
        <f t="shared" si="362"/>
        <v>theater</v>
      </c>
      <c r="R3230" s="13" t="str">
        <f t="shared" si="363"/>
        <v>plays</v>
      </c>
      <c r="S3230" s="6">
        <f t="shared" si="366"/>
        <v>0.91004550227511372</v>
      </c>
      <c r="T3230" s="10">
        <f t="shared" si="367"/>
        <v>77.21621621621621</v>
      </c>
    </row>
    <row r="3231" spans="1:20" ht="43.2" x14ac:dyDescent="0.3">
      <c r="A3231">
        <v>3231</v>
      </c>
      <c r="B3231" s="3" t="s">
        <v>3231</v>
      </c>
      <c r="C3231" s="3" t="s">
        <v>7341</v>
      </c>
      <c r="D3231">
        <v>1000</v>
      </c>
      <c r="E3231">
        <v>1610</v>
      </c>
      <c r="F3231" t="s">
        <v>8219</v>
      </c>
      <c r="G3231" t="s">
        <v>8224</v>
      </c>
      <c r="H3231" t="s">
        <v>8246</v>
      </c>
      <c r="I3231">
        <v>1460846347</v>
      </c>
      <c r="J3231">
        <v>1458254347</v>
      </c>
      <c r="K3231" s="11">
        <f t="shared" si="364"/>
        <v>42476.735497685186</v>
      </c>
      <c r="L3231" s="11">
        <f t="shared" si="365"/>
        <v>42446.735497685186</v>
      </c>
      <c r="M3231" t="b">
        <v>0</v>
      </c>
      <c r="N3231">
        <v>28</v>
      </c>
      <c r="O3231" t="b">
        <v>1</v>
      </c>
      <c r="P3231" s="8" t="s">
        <v>8269</v>
      </c>
      <c r="Q3231" s="13" t="str">
        <f t="shared" si="362"/>
        <v>theater</v>
      </c>
      <c r="R3231" s="13" t="str">
        <f t="shared" si="363"/>
        <v>plays</v>
      </c>
      <c r="S3231" s="6">
        <f t="shared" si="366"/>
        <v>0.6211180124223602</v>
      </c>
      <c r="T3231" s="10">
        <f t="shared" si="367"/>
        <v>57.5</v>
      </c>
    </row>
    <row r="3232" spans="1:20" ht="43.2" x14ac:dyDescent="0.3">
      <c r="A3232">
        <v>3232</v>
      </c>
      <c r="B3232" s="3" t="s">
        <v>3232</v>
      </c>
      <c r="C3232" s="3" t="s">
        <v>7342</v>
      </c>
      <c r="D3232">
        <v>1000</v>
      </c>
      <c r="E3232">
        <v>1312</v>
      </c>
      <c r="F3232" t="s">
        <v>8219</v>
      </c>
      <c r="G3232" t="s">
        <v>8224</v>
      </c>
      <c r="H3232" t="s">
        <v>8246</v>
      </c>
      <c r="I3232">
        <v>1462334340</v>
      </c>
      <c r="J3232">
        <v>1459711917</v>
      </c>
      <c r="K3232" s="11">
        <f t="shared" si="364"/>
        <v>42493.957638888889</v>
      </c>
      <c r="L3232" s="11">
        <f t="shared" si="365"/>
        <v>42463.605520833335</v>
      </c>
      <c r="M3232" t="b">
        <v>1</v>
      </c>
      <c r="N3232">
        <v>26</v>
      </c>
      <c r="O3232" t="b">
        <v>1</v>
      </c>
      <c r="P3232" s="8" t="s">
        <v>8269</v>
      </c>
      <c r="Q3232" s="13" t="str">
        <f t="shared" si="362"/>
        <v>theater</v>
      </c>
      <c r="R3232" s="13" t="str">
        <f t="shared" si="363"/>
        <v>plays</v>
      </c>
      <c r="S3232" s="6">
        <f t="shared" si="366"/>
        <v>0.76219512195121952</v>
      </c>
      <c r="T3232" s="10">
        <f t="shared" si="367"/>
        <v>50.46153846153846</v>
      </c>
    </row>
    <row r="3233" spans="1:20" ht="43.2" x14ac:dyDescent="0.3">
      <c r="A3233">
        <v>3233</v>
      </c>
      <c r="B3233" s="3" t="s">
        <v>3233</v>
      </c>
      <c r="C3233" s="3" t="s">
        <v>7343</v>
      </c>
      <c r="D3233">
        <v>5000</v>
      </c>
      <c r="E3233">
        <v>5940</v>
      </c>
      <c r="F3233" t="s">
        <v>8219</v>
      </c>
      <c r="G3233" t="s">
        <v>8224</v>
      </c>
      <c r="H3233" t="s">
        <v>8246</v>
      </c>
      <c r="I3233">
        <v>1488482355</v>
      </c>
      <c r="J3233">
        <v>1485890355</v>
      </c>
      <c r="K3233" s="11">
        <f t="shared" si="364"/>
        <v>42796.596701388888</v>
      </c>
      <c r="L3233" s="11">
        <f t="shared" si="365"/>
        <v>42766.596701388888</v>
      </c>
      <c r="M3233" t="b">
        <v>0</v>
      </c>
      <c r="N3233">
        <v>61</v>
      </c>
      <c r="O3233" t="b">
        <v>1</v>
      </c>
      <c r="P3233" s="8" t="s">
        <v>8269</v>
      </c>
      <c r="Q3233" s="13" t="str">
        <f t="shared" si="362"/>
        <v>theater</v>
      </c>
      <c r="R3233" s="13" t="str">
        <f t="shared" si="363"/>
        <v>plays</v>
      </c>
      <c r="S3233" s="6">
        <f t="shared" si="366"/>
        <v>0.84175084175084181</v>
      </c>
      <c r="T3233" s="10">
        <f t="shared" si="367"/>
        <v>97.377049180327873</v>
      </c>
    </row>
    <row r="3234" spans="1:20" ht="43.2" x14ac:dyDescent="0.3">
      <c r="A3234">
        <v>3234</v>
      </c>
      <c r="B3234" s="3" t="s">
        <v>3234</v>
      </c>
      <c r="C3234" s="3" t="s">
        <v>7344</v>
      </c>
      <c r="D3234">
        <v>4000</v>
      </c>
      <c r="E3234">
        <v>4015.71</v>
      </c>
      <c r="F3234" t="s">
        <v>8219</v>
      </c>
      <c r="G3234" t="s">
        <v>8225</v>
      </c>
      <c r="H3234" t="s">
        <v>8247</v>
      </c>
      <c r="I3234">
        <v>1485991860</v>
      </c>
      <c r="J3234">
        <v>1483124208</v>
      </c>
      <c r="K3234" s="11">
        <f t="shared" si="364"/>
        <v>42767.771527777775</v>
      </c>
      <c r="L3234" s="11">
        <f t="shared" si="365"/>
        <v>42734.581111111103</v>
      </c>
      <c r="M3234" t="b">
        <v>0</v>
      </c>
      <c r="N3234">
        <v>115</v>
      </c>
      <c r="O3234" t="b">
        <v>1</v>
      </c>
      <c r="P3234" s="8" t="s">
        <v>8269</v>
      </c>
      <c r="Q3234" s="13" t="str">
        <f t="shared" si="362"/>
        <v>theater</v>
      </c>
      <c r="R3234" s="13" t="str">
        <f t="shared" si="363"/>
        <v>plays</v>
      </c>
      <c r="S3234" s="6">
        <f t="shared" si="366"/>
        <v>0.99608786491056378</v>
      </c>
      <c r="T3234" s="10">
        <f t="shared" si="367"/>
        <v>34.91921739130435</v>
      </c>
    </row>
    <row r="3235" spans="1:20" ht="43.2" x14ac:dyDescent="0.3">
      <c r="A3235">
        <v>3235</v>
      </c>
      <c r="B3235" s="3" t="s">
        <v>3235</v>
      </c>
      <c r="C3235" s="3" t="s">
        <v>7345</v>
      </c>
      <c r="D3235">
        <v>15000</v>
      </c>
      <c r="E3235">
        <v>15481</v>
      </c>
      <c r="F3235" t="s">
        <v>8219</v>
      </c>
      <c r="G3235" t="s">
        <v>8224</v>
      </c>
      <c r="H3235" t="s">
        <v>8246</v>
      </c>
      <c r="I3235">
        <v>1467361251</v>
      </c>
      <c r="J3235">
        <v>1464769251</v>
      </c>
      <c r="K3235" s="11">
        <f t="shared" si="364"/>
        <v>42552.139479166661</v>
      </c>
      <c r="L3235" s="11">
        <f t="shared" si="365"/>
        <v>42522.139479166661</v>
      </c>
      <c r="M3235" t="b">
        <v>1</v>
      </c>
      <c r="N3235">
        <v>181</v>
      </c>
      <c r="O3235" t="b">
        <v>1</v>
      </c>
      <c r="P3235" s="8" t="s">
        <v>8269</v>
      </c>
      <c r="Q3235" s="13" t="str">
        <f t="shared" si="362"/>
        <v>theater</v>
      </c>
      <c r="R3235" s="13" t="str">
        <f t="shared" si="363"/>
        <v>plays</v>
      </c>
      <c r="S3235" s="6">
        <f t="shared" si="366"/>
        <v>0.96892965570699563</v>
      </c>
      <c r="T3235" s="10">
        <f t="shared" si="367"/>
        <v>85.530386740331494</v>
      </c>
    </row>
    <row r="3236" spans="1:20" ht="43.2" x14ac:dyDescent="0.3">
      <c r="A3236">
        <v>3236</v>
      </c>
      <c r="B3236" s="3" t="s">
        <v>3236</v>
      </c>
      <c r="C3236" s="3" t="s">
        <v>7346</v>
      </c>
      <c r="D3236">
        <v>20000</v>
      </c>
      <c r="E3236">
        <v>20120</v>
      </c>
      <c r="F3236" t="s">
        <v>8219</v>
      </c>
      <c r="G3236" t="s">
        <v>8224</v>
      </c>
      <c r="H3236" t="s">
        <v>8246</v>
      </c>
      <c r="I3236">
        <v>1482962433</v>
      </c>
      <c r="J3236">
        <v>1480370433</v>
      </c>
      <c r="K3236" s="11">
        <f t="shared" si="364"/>
        <v>42732.708715277775</v>
      </c>
      <c r="L3236" s="11">
        <f t="shared" si="365"/>
        <v>42702.708715277775</v>
      </c>
      <c r="M3236" t="b">
        <v>0</v>
      </c>
      <c r="N3236">
        <v>110</v>
      </c>
      <c r="O3236" t="b">
        <v>1</v>
      </c>
      <c r="P3236" s="8" t="s">
        <v>8269</v>
      </c>
      <c r="Q3236" s="13" t="str">
        <f t="shared" si="362"/>
        <v>theater</v>
      </c>
      <c r="R3236" s="13" t="str">
        <f t="shared" si="363"/>
        <v>plays</v>
      </c>
      <c r="S3236" s="6">
        <f t="shared" si="366"/>
        <v>0.99403578528827041</v>
      </c>
      <c r="T3236" s="10">
        <f t="shared" si="367"/>
        <v>182.90909090909091</v>
      </c>
    </row>
    <row r="3237" spans="1:20" ht="28.8" x14ac:dyDescent="0.3">
      <c r="A3237">
        <v>3237</v>
      </c>
      <c r="B3237" s="3" t="s">
        <v>3237</v>
      </c>
      <c r="C3237" s="3" t="s">
        <v>7347</v>
      </c>
      <c r="D3237">
        <v>35000</v>
      </c>
      <c r="E3237">
        <v>35275.64</v>
      </c>
      <c r="F3237" t="s">
        <v>8219</v>
      </c>
      <c r="G3237" t="s">
        <v>8224</v>
      </c>
      <c r="H3237" t="s">
        <v>8246</v>
      </c>
      <c r="I3237">
        <v>1443499140</v>
      </c>
      <c r="J3237">
        <v>1441452184</v>
      </c>
      <c r="K3237" s="11">
        <f t="shared" si="364"/>
        <v>42275.957638888889</v>
      </c>
      <c r="L3237" s="11">
        <f t="shared" si="365"/>
        <v>42252.266018518516</v>
      </c>
      <c r="M3237" t="b">
        <v>1</v>
      </c>
      <c r="N3237">
        <v>269</v>
      </c>
      <c r="O3237" t="b">
        <v>1</v>
      </c>
      <c r="P3237" s="8" t="s">
        <v>8269</v>
      </c>
      <c r="Q3237" s="13" t="str">
        <f t="shared" si="362"/>
        <v>theater</v>
      </c>
      <c r="R3237" s="13" t="str">
        <f t="shared" si="363"/>
        <v>plays</v>
      </c>
      <c r="S3237" s="6">
        <f t="shared" si="366"/>
        <v>0.99218610916768624</v>
      </c>
      <c r="T3237" s="10">
        <f t="shared" si="367"/>
        <v>131.13620817843866</v>
      </c>
    </row>
    <row r="3238" spans="1:20" ht="43.2" x14ac:dyDescent="0.3">
      <c r="A3238">
        <v>3238</v>
      </c>
      <c r="B3238" s="3" t="s">
        <v>3238</v>
      </c>
      <c r="C3238" s="3" t="s">
        <v>7348</v>
      </c>
      <c r="D3238">
        <v>2800</v>
      </c>
      <c r="E3238">
        <v>3145</v>
      </c>
      <c r="F3238" t="s">
        <v>8219</v>
      </c>
      <c r="G3238" t="s">
        <v>8225</v>
      </c>
      <c r="H3238" t="s">
        <v>8247</v>
      </c>
      <c r="I3238">
        <v>1435752898</v>
      </c>
      <c r="J3238">
        <v>1433160898</v>
      </c>
      <c r="K3238" s="11">
        <f t="shared" si="364"/>
        <v>42186.302060185182</v>
      </c>
      <c r="L3238" s="11">
        <f t="shared" si="365"/>
        <v>42156.302060185182</v>
      </c>
      <c r="M3238" t="b">
        <v>1</v>
      </c>
      <c r="N3238">
        <v>79</v>
      </c>
      <c r="O3238" t="b">
        <v>1</v>
      </c>
      <c r="P3238" s="8" t="s">
        <v>8269</v>
      </c>
      <c r="Q3238" s="13" t="str">
        <f t="shared" si="362"/>
        <v>theater</v>
      </c>
      <c r="R3238" s="13" t="str">
        <f t="shared" si="363"/>
        <v>plays</v>
      </c>
      <c r="S3238" s="6">
        <f t="shared" si="366"/>
        <v>0.890302066772655</v>
      </c>
      <c r="T3238" s="10">
        <f t="shared" si="367"/>
        <v>39.810126582278478</v>
      </c>
    </row>
    <row r="3239" spans="1:20" ht="57.6" x14ac:dyDescent="0.3">
      <c r="A3239">
        <v>3239</v>
      </c>
      <c r="B3239" s="3" t="s">
        <v>3239</v>
      </c>
      <c r="C3239" s="3" t="s">
        <v>7349</v>
      </c>
      <c r="D3239">
        <v>5862</v>
      </c>
      <c r="E3239">
        <v>6208.98</v>
      </c>
      <c r="F3239" t="s">
        <v>8219</v>
      </c>
      <c r="G3239" t="s">
        <v>8225</v>
      </c>
      <c r="H3239" t="s">
        <v>8247</v>
      </c>
      <c r="I3239">
        <v>1445817540</v>
      </c>
      <c r="J3239">
        <v>1443665293</v>
      </c>
      <c r="K3239" s="11">
        <f t="shared" si="364"/>
        <v>42302.790972222218</v>
      </c>
      <c r="L3239" s="11">
        <f t="shared" si="365"/>
        <v>42277.880706018514</v>
      </c>
      <c r="M3239" t="b">
        <v>1</v>
      </c>
      <c r="N3239">
        <v>104</v>
      </c>
      <c r="O3239" t="b">
        <v>1</v>
      </c>
      <c r="P3239" s="8" t="s">
        <v>8269</v>
      </c>
      <c r="Q3239" s="13" t="str">
        <f t="shared" si="362"/>
        <v>theater</v>
      </c>
      <c r="R3239" s="13" t="str">
        <f t="shared" si="363"/>
        <v>plays</v>
      </c>
      <c r="S3239" s="6">
        <f t="shared" si="366"/>
        <v>0.94411642492003522</v>
      </c>
      <c r="T3239" s="10">
        <f t="shared" si="367"/>
        <v>59.701730769230764</v>
      </c>
    </row>
    <row r="3240" spans="1:20" ht="43.2" x14ac:dyDescent="0.3">
      <c r="A3240">
        <v>3240</v>
      </c>
      <c r="B3240" s="3" t="s">
        <v>3240</v>
      </c>
      <c r="C3240" s="3" t="s">
        <v>7350</v>
      </c>
      <c r="D3240">
        <v>3000</v>
      </c>
      <c r="E3240">
        <v>3017</v>
      </c>
      <c r="F3240" t="s">
        <v>8219</v>
      </c>
      <c r="G3240" t="s">
        <v>8225</v>
      </c>
      <c r="H3240" t="s">
        <v>8247</v>
      </c>
      <c r="I3240">
        <v>1487286000</v>
      </c>
      <c r="J3240">
        <v>1484843948</v>
      </c>
      <c r="K3240" s="11">
        <f t="shared" si="364"/>
        <v>42782.749999999993</v>
      </c>
      <c r="L3240" s="11">
        <f t="shared" si="365"/>
        <v>42754.485509259255</v>
      </c>
      <c r="M3240" t="b">
        <v>0</v>
      </c>
      <c r="N3240">
        <v>34</v>
      </c>
      <c r="O3240" t="b">
        <v>1</v>
      </c>
      <c r="P3240" s="8" t="s">
        <v>8269</v>
      </c>
      <c r="Q3240" s="13" t="str">
        <f t="shared" si="362"/>
        <v>theater</v>
      </c>
      <c r="R3240" s="13" t="str">
        <f t="shared" si="363"/>
        <v>plays</v>
      </c>
      <c r="S3240" s="6">
        <f t="shared" si="366"/>
        <v>0.99436526350679488</v>
      </c>
      <c r="T3240" s="10">
        <f t="shared" si="367"/>
        <v>88.735294117647058</v>
      </c>
    </row>
    <row r="3241" spans="1:20" ht="57.6" x14ac:dyDescent="0.3">
      <c r="A3241">
        <v>3241</v>
      </c>
      <c r="B3241" s="3" t="s">
        <v>3241</v>
      </c>
      <c r="C3241" s="3" t="s">
        <v>7351</v>
      </c>
      <c r="D3241">
        <v>8500</v>
      </c>
      <c r="E3241">
        <v>9801</v>
      </c>
      <c r="F3241" t="s">
        <v>8219</v>
      </c>
      <c r="G3241" t="s">
        <v>8224</v>
      </c>
      <c r="H3241" t="s">
        <v>8246</v>
      </c>
      <c r="I3241">
        <v>1413269940</v>
      </c>
      <c r="J3241">
        <v>1410421670</v>
      </c>
      <c r="K3241" s="11">
        <f t="shared" si="364"/>
        <v>41926.082638888889</v>
      </c>
      <c r="L3241" s="11">
        <f t="shared" si="365"/>
        <v>41893.116550925923</v>
      </c>
      <c r="M3241" t="b">
        <v>1</v>
      </c>
      <c r="N3241">
        <v>167</v>
      </c>
      <c r="O3241" t="b">
        <v>1</v>
      </c>
      <c r="P3241" s="8" t="s">
        <v>8269</v>
      </c>
      <c r="Q3241" s="13" t="str">
        <f t="shared" si="362"/>
        <v>theater</v>
      </c>
      <c r="R3241" s="13" t="str">
        <f t="shared" si="363"/>
        <v>plays</v>
      </c>
      <c r="S3241" s="6">
        <f t="shared" si="366"/>
        <v>0.86725844301601873</v>
      </c>
      <c r="T3241" s="10">
        <f t="shared" si="367"/>
        <v>58.688622754491021</v>
      </c>
    </row>
    <row r="3242" spans="1:20" ht="43.2" x14ac:dyDescent="0.3">
      <c r="A3242">
        <v>3242</v>
      </c>
      <c r="B3242" s="3" t="s">
        <v>3242</v>
      </c>
      <c r="C3242" s="3" t="s">
        <v>7352</v>
      </c>
      <c r="D3242">
        <v>10000</v>
      </c>
      <c r="E3242">
        <v>12730.42</v>
      </c>
      <c r="F3242" t="s">
        <v>8219</v>
      </c>
      <c r="G3242" t="s">
        <v>8224</v>
      </c>
      <c r="H3242" t="s">
        <v>8246</v>
      </c>
      <c r="I3242">
        <v>1411150092</v>
      </c>
      <c r="J3242">
        <v>1408558092</v>
      </c>
      <c r="K3242" s="11">
        <f t="shared" si="364"/>
        <v>41901.547361111108</v>
      </c>
      <c r="L3242" s="11">
        <f t="shared" si="365"/>
        <v>41871.547361111108</v>
      </c>
      <c r="M3242" t="b">
        <v>1</v>
      </c>
      <c r="N3242">
        <v>183</v>
      </c>
      <c r="O3242" t="b">
        <v>1</v>
      </c>
      <c r="P3242" s="8" t="s">
        <v>8269</v>
      </c>
      <c r="Q3242" s="13" t="str">
        <f t="shared" si="362"/>
        <v>theater</v>
      </c>
      <c r="R3242" s="13" t="str">
        <f t="shared" si="363"/>
        <v>plays</v>
      </c>
      <c r="S3242" s="6">
        <f t="shared" si="366"/>
        <v>0.78552003783064506</v>
      </c>
      <c r="T3242" s="10">
        <f t="shared" si="367"/>
        <v>69.56513661202186</v>
      </c>
    </row>
    <row r="3243" spans="1:20" ht="43.2" x14ac:dyDescent="0.3">
      <c r="A3243">
        <v>3243</v>
      </c>
      <c r="B3243" s="3" t="s">
        <v>3243</v>
      </c>
      <c r="C3243" s="3" t="s">
        <v>7353</v>
      </c>
      <c r="D3243">
        <v>8000</v>
      </c>
      <c r="E3243">
        <v>8227</v>
      </c>
      <c r="F3243" t="s">
        <v>8219</v>
      </c>
      <c r="G3243" t="s">
        <v>8224</v>
      </c>
      <c r="H3243" t="s">
        <v>8246</v>
      </c>
      <c r="I3243">
        <v>1444348800</v>
      </c>
      <c r="J3243">
        <v>1442283562</v>
      </c>
      <c r="K3243" s="11">
        <f t="shared" si="364"/>
        <v>42285.791666666664</v>
      </c>
      <c r="L3243" s="11">
        <f t="shared" si="365"/>
        <v>42261.888449074067</v>
      </c>
      <c r="M3243" t="b">
        <v>1</v>
      </c>
      <c r="N3243">
        <v>71</v>
      </c>
      <c r="O3243" t="b">
        <v>1</v>
      </c>
      <c r="P3243" s="8" t="s">
        <v>8269</v>
      </c>
      <c r="Q3243" s="13" t="str">
        <f t="shared" si="362"/>
        <v>theater</v>
      </c>
      <c r="R3243" s="13" t="str">
        <f t="shared" si="363"/>
        <v>plays</v>
      </c>
      <c r="S3243" s="6">
        <f t="shared" si="366"/>
        <v>0.97240792512458973</v>
      </c>
      <c r="T3243" s="10">
        <f t="shared" si="367"/>
        <v>115.87323943661971</v>
      </c>
    </row>
    <row r="3244" spans="1:20" ht="43.2" x14ac:dyDescent="0.3">
      <c r="A3244">
        <v>3244</v>
      </c>
      <c r="B3244" s="3" t="s">
        <v>3244</v>
      </c>
      <c r="C3244" s="3" t="s">
        <v>7354</v>
      </c>
      <c r="D3244">
        <v>1600</v>
      </c>
      <c r="E3244">
        <v>1647</v>
      </c>
      <c r="F3244" t="s">
        <v>8219</v>
      </c>
      <c r="G3244" t="s">
        <v>8225</v>
      </c>
      <c r="H3244" t="s">
        <v>8247</v>
      </c>
      <c r="I3244">
        <v>1480613982</v>
      </c>
      <c r="J3244">
        <v>1478018382</v>
      </c>
      <c r="K3244" s="11">
        <f t="shared" si="364"/>
        <v>42705.527569444443</v>
      </c>
      <c r="L3244" s="11">
        <f t="shared" si="365"/>
        <v>42675.485902777778</v>
      </c>
      <c r="M3244" t="b">
        <v>0</v>
      </c>
      <c r="N3244">
        <v>69</v>
      </c>
      <c r="O3244" t="b">
        <v>1</v>
      </c>
      <c r="P3244" s="8" t="s">
        <v>8269</v>
      </c>
      <c r="Q3244" s="13" t="str">
        <f t="shared" si="362"/>
        <v>theater</v>
      </c>
      <c r="R3244" s="13" t="str">
        <f t="shared" si="363"/>
        <v>plays</v>
      </c>
      <c r="S3244" s="6">
        <f t="shared" si="366"/>
        <v>0.97146326654523374</v>
      </c>
      <c r="T3244" s="10">
        <f t="shared" si="367"/>
        <v>23.869565217391305</v>
      </c>
    </row>
    <row r="3245" spans="1:20" ht="43.2" x14ac:dyDescent="0.3">
      <c r="A3245">
        <v>3245</v>
      </c>
      <c r="B3245" s="3" t="s">
        <v>3245</v>
      </c>
      <c r="C3245" s="3" t="s">
        <v>7355</v>
      </c>
      <c r="D3245">
        <v>21000</v>
      </c>
      <c r="E3245">
        <v>21904</v>
      </c>
      <c r="F3245" t="s">
        <v>8219</v>
      </c>
      <c r="G3245" t="s">
        <v>8224</v>
      </c>
      <c r="H3245" t="s">
        <v>8246</v>
      </c>
      <c r="I3245">
        <v>1434074400</v>
      </c>
      <c r="J3245">
        <v>1431354258</v>
      </c>
      <c r="K3245" s="11">
        <f t="shared" si="364"/>
        <v>42166.874999999993</v>
      </c>
      <c r="L3245" s="11">
        <f t="shared" si="365"/>
        <v>42135.391874999994</v>
      </c>
      <c r="M3245" t="b">
        <v>0</v>
      </c>
      <c r="N3245">
        <v>270</v>
      </c>
      <c r="O3245" t="b">
        <v>1</v>
      </c>
      <c r="P3245" s="8" t="s">
        <v>8269</v>
      </c>
      <c r="Q3245" s="13" t="str">
        <f t="shared" si="362"/>
        <v>theater</v>
      </c>
      <c r="R3245" s="13" t="str">
        <f t="shared" si="363"/>
        <v>plays</v>
      </c>
      <c r="S3245" s="6">
        <f t="shared" si="366"/>
        <v>0.95872899926953981</v>
      </c>
      <c r="T3245" s="10">
        <f t="shared" si="367"/>
        <v>81.125925925925927</v>
      </c>
    </row>
    <row r="3246" spans="1:20" ht="43.2" x14ac:dyDescent="0.3">
      <c r="A3246">
        <v>3246</v>
      </c>
      <c r="B3246" s="3" t="s">
        <v>3246</v>
      </c>
      <c r="C3246" s="3" t="s">
        <v>7356</v>
      </c>
      <c r="D3246">
        <v>10000</v>
      </c>
      <c r="E3246">
        <v>11122</v>
      </c>
      <c r="F3246" t="s">
        <v>8219</v>
      </c>
      <c r="G3246" t="s">
        <v>8224</v>
      </c>
      <c r="H3246" t="s">
        <v>8246</v>
      </c>
      <c r="I3246">
        <v>1442030340</v>
      </c>
      <c r="J3246">
        <v>1439551200</v>
      </c>
      <c r="K3246" s="11">
        <f t="shared" si="364"/>
        <v>42258.957638888889</v>
      </c>
      <c r="L3246" s="11">
        <f t="shared" si="365"/>
        <v>42230.263888888883</v>
      </c>
      <c r="M3246" t="b">
        <v>1</v>
      </c>
      <c r="N3246">
        <v>193</v>
      </c>
      <c r="O3246" t="b">
        <v>1</v>
      </c>
      <c r="P3246" s="8" t="s">
        <v>8269</v>
      </c>
      <c r="Q3246" s="13" t="str">
        <f t="shared" si="362"/>
        <v>theater</v>
      </c>
      <c r="R3246" s="13" t="str">
        <f t="shared" si="363"/>
        <v>plays</v>
      </c>
      <c r="S3246" s="6">
        <f t="shared" si="366"/>
        <v>0.89911886351375647</v>
      </c>
      <c r="T3246" s="10">
        <f t="shared" si="367"/>
        <v>57.626943005181346</v>
      </c>
    </row>
    <row r="3247" spans="1:20" ht="43.2" x14ac:dyDescent="0.3">
      <c r="A3247">
        <v>3247</v>
      </c>
      <c r="B3247" s="3" t="s">
        <v>3247</v>
      </c>
      <c r="C3247" s="3" t="s">
        <v>7357</v>
      </c>
      <c r="D3247">
        <v>2500</v>
      </c>
      <c r="E3247">
        <v>2646.5</v>
      </c>
      <c r="F3247" t="s">
        <v>8219</v>
      </c>
      <c r="G3247" t="s">
        <v>8225</v>
      </c>
      <c r="H3247" t="s">
        <v>8247</v>
      </c>
      <c r="I3247">
        <v>1436696712</v>
      </c>
      <c r="J3247">
        <v>1434104712</v>
      </c>
      <c r="K3247" s="11">
        <f t="shared" si="364"/>
        <v>42197.22583333333</v>
      </c>
      <c r="L3247" s="11">
        <f t="shared" si="365"/>
        <v>42167.22583333333</v>
      </c>
      <c r="M3247" t="b">
        <v>1</v>
      </c>
      <c r="N3247">
        <v>57</v>
      </c>
      <c r="O3247" t="b">
        <v>1</v>
      </c>
      <c r="P3247" s="8" t="s">
        <v>8269</v>
      </c>
      <c r="Q3247" s="13" t="str">
        <f t="shared" si="362"/>
        <v>theater</v>
      </c>
      <c r="R3247" s="13" t="str">
        <f t="shared" si="363"/>
        <v>plays</v>
      </c>
      <c r="S3247" s="6">
        <f t="shared" si="366"/>
        <v>0.94464386926128852</v>
      </c>
      <c r="T3247" s="10">
        <f t="shared" si="367"/>
        <v>46.429824561403507</v>
      </c>
    </row>
    <row r="3248" spans="1:20" ht="28.8" x14ac:dyDescent="0.3">
      <c r="A3248">
        <v>3248</v>
      </c>
      <c r="B3248" s="3" t="s">
        <v>3248</v>
      </c>
      <c r="C3248" s="3" t="s">
        <v>7358</v>
      </c>
      <c r="D3248">
        <v>12000</v>
      </c>
      <c r="E3248">
        <v>12095</v>
      </c>
      <c r="F3248" t="s">
        <v>8219</v>
      </c>
      <c r="G3248" t="s">
        <v>8224</v>
      </c>
      <c r="H3248" t="s">
        <v>8246</v>
      </c>
      <c r="I3248">
        <v>1428178757</v>
      </c>
      <c r="J3248">
        <v>1425590357</v>
      </c>
      <c r="K3248" s="11">
        <f t="shared" si="364"/>
        <v>42098.638391203705</v>
      </c>
      <c r="L3248" s="11">
        <f t="shared" si="365"/>
        <v>42068.68005787037</v>
      </c>
      <c r="M3248" t="b">
        <v>1</v>
      </c>
      <c r="N3248">
        <v>200</v>
      </c>
      <c r="O3248" t="b">
        <v>1</v>
      </c>
      <c r="P3248" s="8" t="s">
        <v>8269</v>
      </c>
      <c r="Q3248" s="13" t="str">
        <f t="shared" si="362"/>
        <v>theater</v>
      </c>
      <c r="R3248" s="13" t="str">
        <f t="shared" si="363"/>
        <v>plays</v>
      </c>
      <c r="S3248" s="6">
        <f t="shared" si="366"/>
        <v>0.99214551467548573</v>
      </c>
      <c r="T3248" s="10">
        <f t="shared" si="367"/>
        <v>60.475000000000001</v>
      </c>
    </row>
    <row r="3249" spans="1:20" ht="43.2" x14ac:dyDescent="0.3">
      <c r="A3249">
        <v>3249</v>
      </c>
      <c r="B3249" s="3" t="s">
        <v>3249</v>
      </c>
      <c r="C3249" s="3" t="s">
        <v>7359</v>
      </c>
      <c r="D3249">
        <v>5500</v>
      </c>
      <c r="E3249">
        <v>5771</v>
      </c>
      <c r="F3249" t="s">
        <v>8219</v>
      </c>
      <c r="G3249" t="s">
        <v>8224</v>
      </c>
      <c r="H3249" t="s">
        <v>8246</v>
      </c>
      <c r="I3249">
        <v>1434822914</v>
      </c>
      <c r="J3249">
        <v>1432230914</v>
      </c>
      <c r="K3249" s="11">
        <f t="shared" si="364"/>
        <v>42175.538356481477</v>
      </c>
      <c r="L3249" s="11">
        <f t="shared" si="365"/>
        <v>42145.538356481477</v>
      </c>
      <c r="M3249" t="b">
        <v>1</v>
      </c>
      <c r="N3249">
        <v>88</v>
      </c>
      <c r="O3249" t="b">
        <v>1</v>
      </c>
      <c r="P3249" s="8" t="s">
        <v>8269</v>
      </c>
      <c r="Q3249" s="13" t="str">
        <f t="shared" si="362"/>
        <v>theater</v>
      </c>
      <c r="R3249" s="13" t="str">
        <f t="shared" si="363"/>
        <v>plays</v>
      </c>
      <c r="S3249" s="6">
        <f t="shared" si="366"/>
        <v>0.95304106740599548</v>
      </c>
      <c r="T3249" s="10">
        <f t="shared" si="367"/>
        <v>65.579545454545453</v>
      </c>
    </row>
    <row r="3250" spans="1:20" ht="57.6" x14ac:dyDescent="0.3">
      <c r="A3250">
        <v>3250</v>
      </c>
      <c r="B3250" s="3" t="s">
        <v>3250</v>
      </c>
      <c r="C3250" s="3" t="s">
        <v>7360</v>
      </c>
      <c r="D3250">
        <v>25000</v>
      </c>
      <c r="E3250">
        <v>25388</v>
      </c>
      <c r="F3250" t="s">
        <v>8219</v>
      </c>
      <c r="G3250" t="s">
        <v>8224</v>
      </c>
      <c r="H3250" t="s">
        <v>8246</v>
      </c>
      <c r="I3250">
        <v>1415213324</v>
      </c>
      <c r="J3250">
        <v>1412617724</v>
      </c>
      <c r="K3250" s="11">
        <f t="shared" si="364"/>
        <v>41948.575509259259</v>
      </c>
      <c r="L3250" s="11">
        <f t="shared" si="365"/>
        <v>41918.533842592587</v>
      </c>
      <c r="M3250" t="b">
        <v>1</v>
      </c>
      <c r="N3250">
        <v>213</v>
      </c>
      <c r="O3250" t="b">
        <v>1</v>
      </c>
      <c r="P3250" s="8" t="s">
        <v>8269</v>
      </c>
      <c r="Q3250" s="13" t="str">
        <f t="shared" si="362"/>
        <v>theater</v>
      </c>
      <c r="R3250" s="13" t="str">
        <f t="shared" si="363"/>
        <v>plays</v>
      </c>
      <c r="S3250" s="6">
        <f t="shared" si="366"/>
        <v>0.98471718922325513</v>
      </c>
      <c r="T3250" s="10">
        <f t="shared" si="367"/>
        <v>119.1924882629108</v>
      </c>
    </row>
    <row r="3251" spans="1:20" ht="43.2" x14ac:dyDescent="0.3">
      <c r="A3251">
        <v>3251</v>
      </c>
      <c r="B3251" s="3" t="s">
        <v>3251</v>
      </c>
      <c r="C3251" s="3" t="s">
        <v>7361</v>
      </c>
      <c r="D3251">
        <v>1500</v>
      </c>
      <c r="E3251">
        <v>1661</v>
      </c>
      <c r="F3251" t="s">
        <v>8219</v>
      </c>
      <c r="G3251" t="s">
        <v>8224</v>
      </c>
      <c r="H3251" t="s">
        <v>8246</v>
      </c>
      <c r="I3251">
        <v>1434907966</v>
      </c>
      <c r="J3251">
        <v>1432315966</v>
      </c>
      <c r="K3251" s="11">
        <f t="shared" si="364"/>
        <v>42176.52275462963</v>
      </c>
      <c r="L3251" s="11">
        <f t="shared" si="365"/>
        <v>42146.52275462963</v>
      </c>
      <c r="M3251" t="b">
        <v>1</v>
      </c>
      <c r="N3251">
        <v>20</v>
      </c>
      <c r="O3251" t="b">
        <v>1</v>
      </c>
      <c r="P3251" s="8" t="s">
        <v>8269</v>
      </c>
      <c r="Q3251" s="13" t="str">
        <f t="shared" si="362"/>
        <v>theater</v>
      </c>
      <c r="R3251" s="13" t="str">
        <f t="shared" si="363"/>
        <v>plays</v>
      </c>
      <c r="S3251" s="6">
        <f t="shared" si="366"/>
        <v>0.90307043949428056</v>
      </c>
      <c r="T3251" s="10">
        <f t="shared" si="367"/>
        <v>83.05</v>
      </c>
    </row>
    <row r="3252" spans="1:20" ht="43.2" x14ac:dyDescent="0.3">
      <c r="A3252">
        <v>3252</v>
      </c>
      <c r="B3252" s="3" t="s">
        <v>3252</v>
      </c>
      <c r="C3252" s="3" t="s">
        <v>7362</v>
      </c>
      <c r="D3252">
        <v>2250</v>
      </c>
      <c r="E3252">
        <v>2876</v>
      </c>
      <c r="F3252" t="s">
        <v>8219</v>
      </c>
      <c r="G3252" t="s">
        <v>8225</v>
      </c>
      <c r="H3252" t="s">
        <v>8247</v>
      </c>
      <c r="I3252">
        <v>1473247240</v>
      </c>
      <c r="J3252">
        <v>1470655240</v>
      </c>
      <c r="K3252" s="11">
        <f t="shared" si="364"/>
        <v>42620.264351851853</v>
      </c>
      <c r="L3252" s="11">
        <f t="shared" si="365"/>
        <v>42590.264351851853</v>
      </c>
      <c r="M3252" t="b">
        <v>1</v>
      </c>
      <c r="N3252">
        <v>50</v>
      </c>
      <c r="O3252" t="b">
        <v>1</v>
      </c>
      <c r="P3252" s="8" t="s">
        <v>8269</v>
      </c>
      <c r="Q3252" s="13" t="str">
        <f t="shared" si="362"/>
        <v>theater</v>
      </c>
      <c r="R3252" s="13" t="str">
        <f t="shared" si="363"/>
        <v>plays</v>
      </c>
      <c r="S3252" s="6">
        <f t="shared" si="366"/>
        <v>0.78233657858136296</v>
      </c>
      <c r="T3252" s="10">
        <f t="shared" si="367"/>
        <v>57.52</v>
      </c>
    </row>
    <row r="3253" spans="1:20" ht="43.2" x14ac:dyDescent="0.3">
      <c r="A3253">
        <v>3253</v>
      </c>
      <c r="B3253" s="3" t="s">
        <v>3253</v>
      </c>
      <c r="C3253" s="3" t="s">
        <v>7363</v>
      </c>
      <c r="D3253">
        <v>20000</v>
      </c>
      <c r="E3253">
        <v>20365</v>
      </c>
      <c r="F3253" t="s">
        <v>8219</v>
      </c>
      <c r="G3253" t="s">
        <v>8224</v>
      </c>
      <c r="H3253" t="s">
        <v>8246</v>
      </c>
      <c r="I3253">
        <v>1473306300</v>
      </c>
      <c r="J3253">
        <v>1471701028</v>
      </c>
      <c r="K3253" s="11">
        <f t="shared" si="364"/>
        <v>42620.947916666664</v>
      </c>
      <c r="L3253" s="11">
        <f t="shared" si="365"/>
        <v>42602.368379629632</v>
      </c>
      <c r="M3253" t="b">
        <v>1</v>
      </c>
      <c r="N3253">
        <v>115</v>
      </c>
      <c r="O3253" t="b">
        <v>1</v>
      </c>
      <c r="P3253" s="8" t="s">
        <v>8269</v>
      </c>
      <c r="Q3253" s="13" t="str">
        <f t="shared" si="362"/>
        <v>theater</v>
      </c>
      <c r="R3253" s="13" t="str">
        <f t="shared" si="363"/>
        <v>plays</v>
      </c>
      <c r="S3253" s="6">
        <f t="shared" si="366"/>
        <v>0.98207709305180457</v>
      </c>
      <c r="T3253" s="10">
        <f t="shared" si="367"/>
        <v>177.08695652173913</v>
      </c>
    </row>
    <row r="3254" spans="1:20" ht="43.2" x14ac:dyDescent="0.3">
      <c r="A3254">
        <v>3254</v>
      </c>
      <c r="B3254" s="3" t="s">
        <v>3254</v>
      </c>
      <c r="C3254" s="3" t="s">
        <v>7364</v>
      </c>
      <c r="D3254">
        <v>13000</v>
      </c>
      <c r="E3254">
        <v>13163.5</v>
      </c>
      <c r="F3254" t="s">
        <v>8219</v>
      </c>
      <c r="G3254" t="s">
        <v>8225</v>
      </c>
      <c r="H3254" t="s">
        <v>8247</v>
      </c>
      <c r="I3254">
        <v>1427331809</v>
      </c>
      <c r="J3254">
        <v>1424743409</v>
      </c>
      <c r="K3254" s="11">
        <f t="shared" si="364"/>
        <v>42088.835752314808</v>
      </c>
      <c r="L3254" s="11">
        <f t="shared" si="365"/>
        <v>42058.877418981479</v>
      </c>
      <c r="M3254" t="b">
        <v>1</v>
      </c>
      <c r="N3254">
        <v>186</v>
      </c>
      <c r="O3254" t="b">
        <v>1</v>
      </c>
      <c r="P3254" s="8" t="s">
        <v>8269</v>
      </c>
      <c r="Q3254" s="13" t="str">
        <f t="shared" si="362"/>
        <v>theater</v>
      </c>
      <c r="R3254" s="13" t="str">
        <f t="shared" si="363"/>
        <v>plays</v>
      </c>
      <c r="S3254" s="6">
        <f t="shared" si="366"/>
        <v>0.98757929122193944</v>
      </c>
      <c r="T3254" s="10">
        <f t="shared" si="367"/>
        <v>70.771505376344081</v>
      </c>
    </row>
    <row r="3255" spans="1:20" ht="57.6" x14ac:dyDescent="0.3">
      <c r="A3255">
        <v>3255</v>
      </c>
      <c r="B3255" s="3" t="s">
        <v>3255</v>
      </c>
      <c r="C3255" s="3" t="s">
        <v>7365</v>
      </c>
      <c r="D3255">
        <v>300</v>
      </c>
      <c r="E3255">
        <v>525</v>
      </c>
      <c r="F3255" t="s">
        <v>8219</v>
      </c>
      <c r="G3255" t="s">
        <v>8225</v>
      </c>
      <c r="H3255" t="s">
        <v>8247</v>
      </c>
      <c r="I3255">
        <v>1412706375</v>
      </c>
      <c r="J3255">
        <v>1410114375</v>
      </c>
      <c r="K3255" s="11">
        <f t="shared" si="364"/>
        <v>41919.559895833328</v>
      </c>
      <c r="L3255" s="11">
        <f t="shared" si="365"/>
        <v>41889.559895833328</v>
      </c>
      <c r="M3255" t="b">
        <v>1</v>
      </c>
      <c r="N3255">
        <v>18</v>
      </c>
      <c r="O3255" t="b">
        <v>1</v>
      </c>
      <c r="P3255" s="8" t="s">
        <v>8269</v>
      </c>
      <c r="Q3255" s="13" t="str">
        <f t="shared" si="362"/>
        <v>theater</v>
      </c>
      <c r="R3255" s="13" t="str">
        <f t="shared" si="363"/>
        <v>plays</v>
      </c>
      <c r="S3255" s="6">
        <f t="shared" si="366"/>
        <v>0.5714285714285714</v>
      </c>
      <c r="T3255" s="10">
        <f t="shared" si="367"/>
        <v>29.166666666666668</v>
      </c>
    </row>
    <row r="3256" spans="1:20" ht="43.2" x14ac:dyDescent="0.3">
      <c r="A3256">
        <v>3256</v>
      </c>
      <c r="B3256" s="3" t="s">
        <v>3256</v>
      </c>
      <c r="C3256" s="3" t="s">
        <v>7366</v>
      </c>
      <c r="D3256">
        <v>10000</v>
      </c>
      <c r="E3256">
        <v>12806</v>
      </c>
      <c r="F3256" t="s">
        <v>8219</v>
      </c>
      <c r="G3256" t="s">
        <v>8224</v>
      </c>
      <c r="H3256" t="s">
        <v>8246</v>
      </c>
      <c r="I3256">
        <v>1433995140</v>
      </c>
      <c r="J3256">
        <v>1432129577</v>
      </c>
      <c r="K3256" s="11">
        <f t="shared" si="364"/>
        <v>42165.957638888889</v>
      </c>
      <c r="L3256" s="11">
        <f t="shared" si="365"/>
        <v>42144.365474537037</v>
      </c>
      <c r="M3256" t="b">
        <v>1</v>
      </c>
      <c r="N3256">
        <v>176</v>
      </c>
      <c r="O3256" t="b">
        <v>1</v>
      </c>
      <c r="P3256" s="8" t="s">
        <v>8269</v>
      </c>
      <c r="Q3256" s="13" t="str">
        <f t="shared" si="362"/>
        <v>theater</v>
      </c>
      <c r="R3256" s="13" t="str">
        <f t="shared" si="363"/>
        <v>plays</v>
      </c>
      <c r="S3256" s="6">
        <f t="shared" si="366"/>
        <v>0.78088396064344834</v>
      </c>
      <c r="T3256" s="10">
        <f t="shared" si="367"/>
        <v>72.76136363636364</v>
      </c>
    </row>
    <row r="3257" spans="1:20" ht="43.2" x14ac:dyDescent="0.3">
      <c r="A3257">
        <v>3257</v>
      </c>
      <c r="B3257" s="3" t="s">
        <v>3257</v>
      </c>
      <c r="C3257" s="3" t="s">
        <v>7367</v>
      </c>
      <c r="D3257">
        <v>2000</v>
      </c>
      <c r="E3257">
        <v>2125.9899999999998</v>
      </c>
      <c r="F3257" t="s">
        <v>8219</v>
      </c>
      <c r="G3257" t="s">
        <v>8225</v>
      </c>
      <c r="H3257" t="s">
        <v>8247</v>
      </c>
      <c r="I3257">
        <v>1487769952</v>
      </c>
      <c r="J3257">
        <v>1485177952</v>
      </c>
      <c r="K3257" s="11">
        <f t="shared" si="364"/>
        <v>42788.351296296292</v>
      </c>
      <c r="L3257" s="11">
        <f t="shared" si="365"/>
        <v>42758.351296296292</v>
      </c>
      <c r="M3257" t="b">
        <v>0</v>
      </c>
      <c r="N3257">
        <v>41</v>
      </c>
      <c r="O3257" t="b">
        <v>1</v>
      </c>
      <c r="P3257" s="8" t="s">
        <v>8269</v>
      </c>
      <c r="Q3257" s="13" t="str">
        <f t="shared" si="362"/>
        <v>theater</v>
      </c>
      <c r="R3257" s="13" t="str">
        <f t="shared" si="363"/>
        <v>plays</v>
      </c>
      <c r="S3257" s="6">
        <f t="shared" si="366"/>
        <v>0.94073819726339269</v>
      </c>
      <c r="T3257" s="10">
        <f t="shared" si="367"/>
        <v>51.853414634146333</v>
      </c>
    </row>
    <row r="3258" spans="1:20" ht="43.2" x14ac:dyDescent="0.3">
      <c r="A3258">
        <v>3258</v>
      </c>
      <c r="B3258" s="3" t="s">
        <v>3258</v>
      </c>
      <c r="C3258" s="3" t="s">
        <v>7368</v>
      </c>
      <c r="D3258">
        <v>7000</v>
      </c>
      <c r="E3258">
        <v>7365</v>
      </c>
      <c r="F3258" t="s">
        <v>8219</v>
      </c>
      <c r="G3258" t="s">
        <v>8224</v>
      </c>
      <c r="H3258" t="s">
        <v>8246</v>
      </c>
      <c r="I3258">
        <v>1420751861</v>
      </c>
      <c r="J3258">
        <v>1418159861</v>
      </c>
      <c r="K3258" s="11">
        <f t="shared" si="364"/>
        <v>42012.678946759253</v>
      </c>
      <c r="L3258" s="11">
        <f t="shared" si="365"/>
        <v>41982.678946759253</v>
      </c>
      <c r="M3258" t="b">
        <v>1</v>
      </c>
      <c r="N3258">
        <v>75</v>
      </c>
      <c r="O3258" t="b">
        <v>1</v>
      </c>
      <c r="P3258" s="8" t="s">
        <v>8269</v>
      </c>
      <c r="Q3258" s="13" t="str">
        <f t="shared" si="362"/>
        <v>theater</v>
      </c>
      <c r="R3258" s="13" t="str">
        <f t="shared" si="363"/>
        <v>plays</v>
      </c>
      <c r="S3258" s="6">
        <f t="shared" si="366"/>
        <v>0.95044127630685671</v>
      </c>
      <c r="T3258" s="10">
        <f t="shared" si="367"/>
        <v>98.2</v>
      </c>
    </row>
    <row r="3259" spans="1:20" ht="43.2" x14ac:dyDescent="0.3">
      <c r="A3259">
        <v>3259</v>
      </c>
      <c r="B3259" s="3" t="s">
        <v>3259</v>
      </c>
      <c r="C3259" s="3" t="s">
        <v>7369</v>
      </c>
      <c r="D3259">
        <v>23000</v>
      </c>
      <c r="E3259">
        <v>24418.6</v>
      </c>
      <c r="F3259" t="s">
        <v>8219</v>
      </c>
      <c r="G3259" t="s">
        <v>8224</v>
      </c>
      <c r="H3259" t="s">
        <v>8246</v>
      </c>
      <c r="I3259">
        <v>1475294340</v>
      </c>
      <c r="J3259">
        <v>1472753745</v>
      </c>
      <c r="K3259" s="11">
        <f t="shared" si="364"/>
        <v>42643.957638888889</v>
      </c>
      <c r="L3259" s="11">
        <f t="shared" si="365"/>
        <v>42614.552604166667</v>
      </c>
      <c r="M3259" t="b">
        <v>1</v>
      </c>
      <c r="N3259">
        <v>97</v>
      </c>
      <c r="O3259" t="b">
        <v>1</v>
      </c>
      <c r="P3259" s="8" t="s">
        <v>8269</v>
      </c>
      <c r="Q3259" s="13" t="str">
        <f t="shared" si="362"/>
        <v>theater</v>
      </c>
      <c r="R3259" s="13" t="str">
        <f t="shared" si="363"/>
        <v>plays</v>
      </c>
      <c r="S3259" s="6">
        <f t="shared" si="366"/>
        <v>0.94190494131522695</v>
      </c>
      <c r="T3259" s="10">
        <f t="shared" si="367"/>
        <v>251.7381443298969</v>
      </c>
    </row>
    <row r="3260" spans="1:20" ht="43.2" x14ac:dyDescent="0.3">
      <c r="A3260">
        <v>3260</v>
      </c>
      <c r="B3260" s="3" t="s">
        <v>3260</v>
      </c>
      <c r="C3260" s="3" t="s">
        <v>7370</v>
      </c>
      <c r="D3260">
        <v>5000</v>
      </c>
      <c r="E3260">
        <v>5462</v>
      </c>
      <c r="F3260" t="s">
        <v>8219</v>
      </c>
      <c r="G3260" t="s">
        <v>8224</v>
      </c>
      <c r="H3260" t="s">
        <v>8246</v>
      </c>
      <c r="I3260">
        <v>1448903318</v>
      </c>
      <c r="J3260">
        <v>1445875718</v>
      </c>
      <c r="K3260" s="11">
        <f t="shared" si="364"/>
        <v>42338.505995370368</v>
      </c>
      <c r="L3260" s="11">
        <f t="shared" si="365"/>
        <v>42303.464328703696</v>
      </c>
      <c r="M3260" t="b">
        <v>1</v>
      </c>
      <c r="N3260">
        <v>73</v>
      </c>
      <c r="O3260" t="b">
        <v>1</v>
      </c>
      <c r="P3260" s="8" t="s">
        <v>8269</v>
      </c>
      <c r="Q3260" s="13" t="str">
        <f t="shared" si="362"/>
        <v>theater</v>
      </c>
      <c r="R3260" s="13" t="str">
        <f t="shared" si="363"/>
        <v>plays</v>
      </c>
      <c r="S3260" s="6">
        <f t="shared" si="366"/>
        <v>0.91541559868180156</v>
      </c>
      <c r="T3260" s="10">
        <f t="shared" si="367"/>
        <v>74.821917808219183</v>
      </c>
    </row>
    <row r="3261" spans="1:20" ht="43.2" x14ac:dyDescent="0.3">
      <c r="A3261">
        <v>3261</v>
      </c>
      <c r="B3261" s="3" t="s">
        <v>3261</v>
      </c>
      <c r="C3261" s="3" t="s">
        <v>7371</v>
      </c>
      <c r="D3261">
        <v>3300</v>
      </c>
      <c r="E3261">
        <v>3315</v>
      </c>
      <c r="F3261" t="s">
        <v>8219</v>
      </c>
      <c r="G3261" t="s">
        <v>8224</v>
      </c>
      <c r="H3261" t="s">
        <v>8246</v>
      </c>
      <c r="I3261">
        <v>1437067476</v>
      </c>
      <c r="J3261">
        <v>1434475476</v>
      </c>
      <c r="K3261" s="11">
        <f t="shared" si="364"/>
        <v>42201.517083333332</v>
      </c>
      <c r="L3261" s="11">
        <f t="shared" si="365"/>
        <v>42171.517083333332</v>
      </c>
      <c r="M3261" t="b">
        <v>1</v>
      </c>
      <c r="N3261">
        <v>49</v>
      </c>
      <c r="O3261" t="b">
        <v>1</v>
      </c>
      <c r="P3261" s="8" t="s">
        <v>8269</v>
      </c>
      <c r="Q3261" s="13" t="str">
        <f t="shared" si="362"/>
        <v>theater</v>
      </c>
      <c r="R3261" s="13" t="str">
        <f t="shared" si="363"/>
        <v>plays</v>
      </c>
      <c r="S3261" s="6">
        <f t="shared" si="366"/>
        <v>0.99547511312217196</v>
      </c>
      <c r="T3261" s="10">
        <f t="shared" si="367"/>
        <v>67.65306122448979</v>
      </c>
    </row>
    <row r="3262" spans="1:20" ht="28.8" x14ac:dyDescent="0.3">
      <c r="A3262">
        <v>3262</v>
      </c>
      <c r="B3262" s="3" t="s">
        <v>3262</v>
      </c>
      <c r="C3262" s="3" t="s">
        <v>7372</v>
      </c>
      <c r="D3262">
        <v>12200</v>
      </c>
      <c r="E3262">
        <v>12571</v>
      </c>
      <c r="F3262" t="s">
        <v>8219</v>
      </c>
      <c r="G3262" t="s">
        <v>8224</v>
      </c>
      <c r="H3262" t="s">
        <v>8246</v>
      </c>
      <c r="I3262">
        <v>1419220800</v>
      </c>
      <c r="J3262">
        <v>1416555262</v>
      </c>
      <c r="K3262" s="11">
        <f t="shared" si="364"/>
        <v>41994.958333333336</v>
      </c>
      <c r="L3262" s="11">
        <f t="shared" si="365"/>
        <v>41964.107199074067</v>
      </c>
      <c r="M3262" t="b">
        <v>1</v>
      </c>
      <c r="N3262">
        <v>134</v>
      </c>
      <c r="O3262" t="b">
        <v>1</v>
      </c>
      <c r="P3262" s="8" t="s">
        <v>8269</v>
      </c>
      <c r="Q3262" s="13" t="str">
        <f t="shared" si="362"/>
        <v>theater</v>
      </c>
      <c r="R3262" s="13" t="str">
        <f t="shared" si="363"/>
        <v>plays</v>
      </c>
      <c r="S3262" s="6">
        <f t="shared" si="366"/>
        <v>0.97048763026012252</v>
      </c>
      <c r="T3262" s="10">
        <f t="shared" si="367"/>
        <v>93.81343283582089</v>
      </c>
    </row>
    <row r="3263" spans="1:20" ht="28.8" x14ac:dyDescent="0.3">
      <c r="A3263">
        <v>3263</v>
      </c>
      <c r="B3263" s="3" t="s">
        <v>3263</v>
      </c>
      <c r="C3263" s="3" t="s">
        <v>7373</v>
      </c>
      <c r="D3263">
        <v>2500</v>
      </c>
      <c r="E3263">
        <v>2804.16</v>
      </c>
      <c r="F3263" t="s">
        <v>8219</v>
      </c>
      <c r="G3263" t="s">
        <v>8224</v>
      </c>
      <c r="H3263" t="s">
        <v>8246</v>
      </c>
      <c r="I3263">
        <v>1446238800</v>
      </c>
      <c r="J3263">
        <v>1444220588</v>
      </c>
      <c r="K3263" s="11">
        <f t="shared" si="364"/>
        <v>42307.666666666664</v>
      </c>
      <c r="L3263" s="11">
        <f t="shared" si="365"/>
        <v>42284.30773148148</v>
      </c>
      <c r="M3263" t="b">
        <v>1</v>
      </c>
      <c r="N3263">
        <v>68</v>
      </c>
      <c r="O3263" t="b">
        <v>1</v>
      </c>
      <c r="P3263" s="8" t="s">
        <v>8269</v>
      </c>
      <c r="Q3263" s="13" t="str">
        <f t="shared" si="362"/>
        <v>theater</v>
      </c>
      <c r="R3263" s="13" t="str">
        <f t="shared" si="363"/>
        <v>plays</v>
      </c>
      <c r="S3263" s="6">
        <f t="shared" si="366"/>
        <v>0.89153258016660963</v>
      </c>
      <c r="T3263" s="10">
        <f t="shared" si="367"/>
        <v>41.237647058823526</v>
      </c>
    </row>
    <row r="3264" spans="1:20" ht="28.8" x14ac:dyDescent="0.3">
      <c r="A3264">
        <v>3264</v>
      </c>
      <c r="B3264" s="3" t="s">
        <v>3264</v>
      </c>
      <c r="C3264" s="3" t="s">
        <v>7374</v>
      </c>
      <c r="D3264">
        <v>2500</v>
      </c>
      <c r="E3264">
        <v>2575</v>
      </c>
      <c r="F3264" t="s">
        <v>8219</v>
      </c>
      <c r="G3264" t="s">
        <v>8224</v>
      </c>
      <c r="H3264" t="s">
        <v>8246</v>
      </c>
      <c r="I3264">
        <v>1422482400</v>
      </c>
      <c r="J3264">
        <v>1421089938</v>
      </c>
      <c r="K3264" s="11">
        <f t="shared" si="364"/>
        <v>42032.708333333336</v>
      </c>
      <c r="L3264" s="11">
        <f t="shared" si="365"/>
        <v>42016.591874999998</v>
      </c>
      <c r="M3264" t="b">
        <v>1</v>
      </c>
      <c r="N3264">
        <v>49</v>
      </c>
      <c r="O3264" t="b">
        <v>1</v>
      </c>
      <c r="P3264" s="8" t="s">
        <v>8269</v>
      </c>
      <c r="Q3264" s="13" t="str">
        <f t="shared" si="362"/>
        <v>theater</v>
      </c>
      <c r="R3264" s="13" t="str">
        <f t="shared" si="363"/>
        <v>plays</v>
      </c>
      <c r="S3264" s="6">
        <f t="shared" si="366"/>
        <v>0.970873786407767</v>
      </c>
      <c r="T3264" s="10">
        <f t="shared" si="367"/>
        <v>52.551020408163268</v>
      </c>
    </row>
    <row r="3265" spans="1:20" ht="43.2" x14ac:dyDescent="0.3">
      <c r="A3265">
        <v>3265</v>
      </c>
      <c r="B3265" s="3" t="s">
        <v>3265</v>
      </c>
      <c r="C3265" s="3" t="s">
        <v>7375</v>
      </c>
      <c r="D3265">
        <v>2700</v>
      </c>
      <c r="E3265">
        <v>4428</v>
      </c>
      <c r="F3265" t="s">
        <v>8219</v>
      </c>
      <c r="G3265" t="s">
        <v>8241</v>
      </c>
      <c r="H3265" t="s">
        <v>8249</v>
      </c>
      <c r="I3265">
        <v>1449162000</v>
      </c>
      <c r="J3265">
        <v>1446570315</v>
      </c>
      <c r="K3265" s="11">
        <f t="shared" si="364"/>
        <v>42341.499999999993</v>
      </c>
      <c r="L3265" s="11">
        <f t="shared" si="365"/>
        <v>42311.503645833327</v>
      </c>
      <c r="M3265" t="b">
        <v>1</v>
      </c>
      <c r="N3265">
        <v>63</v>
      </c>
      <c r="O3265" t="b">
        <v>1</v>
      </c>
      <c r="P3265" s="8" t="s">
        <v>8269</v>
      </c>
      <c r="Q3265" s="13" t="str">
        <f t="shared" si="362"/>
        <v>theater</v>
      </c>
      <c r="R3265" s="13" t="str">
        <f t="shared" si="363"/>
        <v>plays</v>
      </c>
      <c r="S3265" s="6">
        <f t="shared" si="366"/>
        <v>0.6097560975609756</v>
      </c>
      <c r="T3265" s="10">
        <f t="shared" si="367"/>
        <v>70.285714285714292</v>
      </c>
    </row>
    <row r="3266" spans="1:20" ht="43.2" x14ac:dyDescent="0.3">
      <c r="A3266">
        <v>3266</v>
      </c>
      <c r="B3266" s="3" t="s">
        <v>3266</v>
      </c>
      <c r="C3266" s="3" t="s">
        <v>7376</v>
      </c>
      <c r="D3266">
        <v>6000</v>
      </c>
      <c r="E3266">
        <v>7877</v>
      </c>
      <c r="F3266" t="s">
        <v>8219</v>
      </c>
      <c r="G3266" t="s">
        <v>8224</v>
      </c>
      <c r="H3266" t="s">
        <v>8246</v>
      </c>
      <c r="I3266">
        <v>1434142800</v>
      </c>
      <c r="J3266">
        <v>1431435122</v>
      </c>
      <c r="K3266" s="11">
        <f t="shared" si="364"/>
        <v>42167.666666666664</v>
      </c>
      <c r="L3266" s="11">
        <f t="shared" si="365"/>
        <v>42136.327800925923</v>
      </c>
      <c r="M3266" t="b">
        <v>1</v>
      </c>
      <c r="N3266">
        <v>163</v>
      </c>
      <c r="O3266" t="b">
        <v>1</v>
      </c>
      <c r="P3266" s="8" t="s">
        <v>8269</v>
      </c>
      <c r="Q3266" s="13" t="str">
        <f t="shared" si="362"/>
        <v>theater</v>
      </c>
      <c r="R3266" s="13" t="str">
        <f t="shared" si="363"/>
        <v>plays</v>
      </c>
      <c r="S3266" s="6">
        <f t="shared" si="366"/>
        <v>0.76171131141297443</v>
      </c>
      <c r="T3266" s="10">
        <f t="shared" si="367"/>
        <v>48.325153374233132</v>
      </c>
    </row>
    <row r="3267" spans="1:20" ht="43.2" x14ac:dyDescent="0.3">
      <c r="A3267">
        <v>3267</v>
      </c>
      <c r="B3267" s="3" t="s">
        <v>3267</v>
      </c>
      <c r="C3267" s="3" t="s">
        <v>7377</v>
      </c>
      <c r="D3267">
        <v>15000</v>
      </c>
      <c r="E3267">
        <v>15315</v>
      </c>
      <c r="F3267" t="s">
        <v>8219</v>
      </c>
      <c r="G3267" t="s">
        <v>8224</v>
      </c>
      <c r="H3267" t="s">
        <v>8246</v>
      </c>
      <c r="I3267">
        <v>1437156660</v>
      </c>
      <c r="J3267">
        <v>1434564660</v>
      </c>
      <c r="K3267" s="11">
        <f t="shared" si="364"/>
        <v>42202.549305555549</v>
      </c>
      <c r="L3267" s="11">
        <f t="shared" si="365"/>
        <v>42172.549305555549</v>
      </c>
      <c r="M3267" t="b">
        <v>1</v>
      </c>
      <c r="N3267">
        <v>288</v>
      </c>
      <c r="O3267" t="b">
        <v>1</v>
      </c>
      <c r="P3267" s="8" t="s">
        <v>8269</v>
      </c>
      <c r="Q3267" s="13" t="str">
        <f t="shared" ref="Q3267:Q3330" si="368">LEFT(P3267, SEARCH("/", P3267)-1)</f>
        <v>theater</v>
      </c>
      <c r="R3267" s="13" t="str">
        <f t="shared" si="363"/>
        <v>plays</v>
      </c>
      <c r="S3267" s="6">
        <f t="shared" si="366"/>
        <v>0.97943192948090108</v>
      </c>
      <c r="T3267" s="10">
        <f t="shared" si="367"/>
        <v>53.177083333333336</v>
      </c>
    </row>
    <row r="3268" spans="1:20" ht="43.2" x14ac:dyDescent="0.3">
      <c r="A3268">
        <v>3268</v>
      </c>
      <c r="B3268" s="3" t="s">
        <v>3268</v>
      </c>
      <c r="C3268" s="3" t="s">
        <v>7378</v>
      </c>
      <c r="D3268">
        <v>2000</v>
      </c>
      <c r="E3268">
        <v>2560</v>
      </c>
      <c r="F3268" t="s">
        <v>8219</v>
      </c>
      <c r="G3268" t="s">
        <v>8224</v>
      </c>
      <c r="H3268" t="s">
        <v>8246</v>
      </c>
      <c r="I3268">
        <v>1472074928</v>
      </c>
      <c r="J3268">
        <v>1470692528</v>
      </c>
      <c r="K3268" s="11">
        <f t="shared" si="364"/>
        <v>42606.695925925924</v>
      </c>
      <c r="L3268" s="11">
        <f t="shared" si="365"/>
        <v>42590.695925925924</v>
      </c>
      <c r="M3268" t="b">
        <v>1</v>
      </c>
      <c r="N3268">
        <v>42</v>
      </c>
      <c r="O3268" t="b">
        <v>1</v>
      </c>
      <c r="P3268" s="8" t="s">
        <v>8269</v>
      </c>
      <c r="Q3268" s="13" t="str">
        <f t="shared" si="368"/>
        <v>theater</v>
      </c>
      <c r="R3268" s="13" t="str">
        <f t="shared" si="363"/>
        <v>plays</v>
      </c>
      <c r="S3268" s="6">
        <f t="shared" si="366"/>
        <v>0.78125</v>
      </c>
      <c r="T3268" s="10">
        <f t="shared" si="367"/>
        <v>60.952380952380949</v>
      </c>
    </row>
    <row r="3269" spans="1:20" ht="43.2" x14ac:dyDescent="0.3">
      <c r="A3269">
        <v>3269</v>
      </c>
      <c r="B3269" s="3" t="s">
        <v>3269</v>
      </c>
      <c r="C3269" s="3" t="s">
        <v>7379</v>
      </c>
      <c r="D3269">
        <v>8000</v>
      </c>
      <c r="E3269">
        <v>8120</v>
      </c>
      <c r="F3269" t="s">
        <v>8219</v>
      </c>
      <c r="G3269" t="s">
        <v>8225</v>
      </c>
      <c r="H3269" t="s">
        <v>8247</v>
      </c>
      <c r="I3269">
        <v>1434452400</v>
      </c>
      <c r="J3269">
        <v>1431509397</v>
      </c>
      <c r="K3269" s="11">
        <f t="shared" si="364"/>
        <v>42171.249999999993</v>
      </c>
      <c r="L3269" s="11">
        <f t="shared" si="365"/>
        <v>42137.187465277777</v>
      </c>
      <c r="M3269" t="b">
        <v>1</v>
      </c>
      <c r="N3269">
        <v>70</v>
      </c>
      <c r="O3269" t="b">
        <v>1</v>
      </c>
      <c r="P3269" s="8" t="s">
        <v>8269</v>
      </c>
      <c r="Q3269" s="13" t="str">
        <f t="shared" si="368"/>
        <v>theater</v>
      </c>
      <c r="R3269" s="13" t="str">
        <f t="shared" si="363"/>
        <v>plays</v>
      </c>
      <c r="S3269" s="6">
        <f t="shared" si="366"/>
        <v>0.98522167487684731</v>
      </c>
      <c r="T3269" s="10">
        <f t="shared" si="367"/>
        <v>116</v>
      </c>
    </row>
    <row r="3270" spans="1:20" ht="57.6" x14ac:dyDescent="0.3">
      <c r="A3270">
        <v>3270</v>
      </c>
      <c r="B3270" s="3" t="s">
        <v>3270</v>
      </c>
      <c r="C3270" s="3" t="s">
        <v>7380</v>
      </c>
      <c r="D3270">
        <v>1800</v>
      </c>
      <c r="E3270">
        <v>1830</v>
      </c>
      <c r="F3270" t="s">
        <v>8219</v>
      </c>
      <c r="G3270" t="s">
        <v>8225</v>
      </c>
      <c r="H3270" t="s">
        <v>8247</v>
      </c>
      <c r="I3270">
        <v>1436705265</v>
      </c>
      <c r="J3270">
        <v>1434113265</v>
      </c>
      <c r="K3270" s="11">
        <f t="shared" si="364"/>
        <v>42197.324826388889</v>
      </c>
      <c r="L3270" s="11">
        <f t="shared" si="365"/>
        <v>42167.324826388889</v>
      </c>
      <c r="M3270" t="b">
        <v>1</v>
      </c>
      <c r="N3270">
        <v>30</v>
      </c>
      <c r="O3270" t="b">
        <v>1</v>
      </c>
      <c r="P3270" s="8" t="s">
        <v>8269</v>
      </c>
      <c r="Q3270" s="13" t="str">
        <f t="shared" si="368"/>
        <v>theater</v>
      </c>
      <c r="R3270" s="13" t="str">
        <f t="shared" si="363"/>
        <v>plays</v>
      </c>
      <c r="S3270" s="6">
        <f t="shared" si="366"/>
        <v>0.98360655737704916</v>
      </c>
      <c r="T3270" s="10">
        <f t="shared" si="367"/>
        <v>61</v>
      </c>
    </row>
    <row r="3271" spans="1:20" x14ac:dyDescent="0.3">
      <c r="A3271">
        <v>3271</v>
      </c>
      <c r="B3271" s="3" t="s">
        <v>3271</v>
      </c>
      <c r="C3271" s="3" t="s">
        <v>7381</v>
      </c>
      <c r="D3271">
        <v>1500</v>
      </c>
      <c r="E3271">
        <v>1950</v>
      </c>
      <c r="F3271" t="s">
        <v>8219</v>
      </c>
      <c r="G3271" t="s">
        <v>8225</v>
      </c>
      <c r="H3271" t="s">
        <v>8247</v>
      </c>
      <c r="I3271">
        <v>1414927775</v>
      </c>
      <c r="J3271">
        <v>1412332175</v>
      </c>
      <c r="K3271" s="11">
        <f t="shared" si="364"/>
        <v>41945.270543981482</v>
      </c>
      <c r="L3271" s="11">
        <f t="shared" si="365"/>
        <v>41915.22887731481</v>
      </c>
      <c r="M3271" t="b">
        <v>1</v>
      </c>
      <c r="N3271">
        <v>51</v>
      </c>
      <c r="O3271" t="b">
        <v>1</v>
      </c>
      <c r="P3271" s="8" t="s">
        <v>8269</v>
      </c>
      <c r="Q3271" s="13" t="str">
        <f t="shared" si="368"/>
        <v>theater</v>
      </c>
      <c r="R3271" s="13" t="str">
        <f t="shared" si="363"/>
        <v>plays</v>
      </c>
      <c r="S3271" s="6">
        <f t="shared" si="366"/>
        <v>0.76923076923076927</v>
      </c>
      <c r="T3271" s="10">
        <f t="shared" si="367"/>
        <v>38.235294117647058</v>
      </c>
    </row>
    <row r="3272" spans="1:20" ht="43.2" x14ac:dyDescent="0.3">
      <c r="A3272">
        <v>3272</v>
      </c>
      <c r="B3272" s="3" t="s">
        <v>3272</v>
      </c>
      <c r="C3272" s="3" t="s">
        <v>7382</v>
      </c>
      <c r="D3272">
        <v>10000</v>
      </c>
      <c r="E3272">
        <v>15443</v>
      </c>
      <c r="F3272" t="s">
        <v>8219</v>
      </c>
      <c r="G3272" t="s">
        <v>8224</v>
      </c>
      <c r="H3272" t="s">
        <v>8246</v>
      </c>
      <c r="I3272">
        <v>1446814809</v>
      </c>
      <c r="J3272">
        <v>1444219209</v>
      </c>
      <c r="K3272" s="11">
        <f t="shared" si="364"/>
        <v>42314.333437499998</v>
      </c>
      <c r="L3272" s="11">
        <f t="shared" si="365"/>
        <v>42284.291770833333</v>
      </c>
      <c r="M3272" t="b">
        <v>1</v>
      </c>
      <c r="N3272">
        <v>145</v>
      </c>
      <c r="O3272" t="b">
        <v>1</v>
      </c>
      <c r="P3272" s="8" t="s">
        <v>8269</v>
      </c>
      <c r="Q3272" s="13" t="str">
        <f t="shared" si="368"/>
        <v>theater</v>
      </c>
      <c r="R3272" s="13" t="str">
        <f t="shared" ref="R3272:R3335" si="369">RIGHT(P3272,5)</f>
        <v>plays</v>
      </c>
      <c r="S3272" s="6">
        <f t="shared" si="366"/>
        <v>0.64754257592436704</v>
      </c>
      <c r="T3272" s="10">
        <f t="shared" si="367"/>
        <v>106.50344827586207</v>
      </c>
    </row>
    <row r="3273" spans="1:20" ht="57.6" x14ac:dyDescent="0.3">
      <c r="A3273">
        <v>3273</v>
      </c>
      <c r="B3273" s="3" t="s">
        <v>3273</v>
      </c>
      <c r="C3273" s="3" t="s">
        <v>7383</v>
      </c>
      <c r="D3273">
        <v>4000</v>
      </c>
      <c r="E3273">
        <v>4296</v>
      </c>
      <c r="F3273" t="s">
        <v>8219</v>
      </c>
      <c r="G3273" t="s">
        <v>8224</v>
      </c>
      <c r="H3273" t="s">
        <v>8246</v>
      </c>
      <c r="I3273">
        <v>1473879600</v>
      </c>
      <c r="J3273">
        <v>1472498042</v>
      </c>
      <c r="K3273" s="11">
        <f t="shared" si="364"/>
        <v>42627.583333333336</v>
      </c>
      <c r="L3273" s="11">
        <f t="shared" si="365"/>
        <v>42611.5930787037</v>
      </c>
      <c r="M3273" t="b">
        <v>1</v>
      </c>
      <c r="N3273">
        <v>21</v>
      </c>
      <c r="O3273" t="b">
        <v>1</v>
      </c>
      <c r="P3273" s="8" t="s">
        <v>8269</v>
      </c>
      <c r="Q3273" s="13" t="str">
        <f t="shared" si="368"/>
        <v>theater</v>
      </c>
      <c r="R3273" s="13" t="str">
        <f t="shared" si="369"/>
        <v>plays</v>
      </c>
      <c r="S3273" s="6">
        <f t="shared" si="366"/>
        <v>0.93109869646182497</v>
      </c>
      <c r="T3273" s="10">
        <f t="shared" si="367"/>
        <v>204.57142857142858</v>
      </c>
    </row>
    <row r="3274" spans="1:20" ht="43.2" x14ac:dyDescent="0.3">
      <c r="A3274">
        <v>3274</v>
      </c>
      <c r="B3274" s="3" t="s">
        <v>3274</v>
      </c>
      <c r="C3274" s="3" t="s">
        <v>7384</v>
      </c>
      <c r="D3274">
        <v>15500</v>
      </c>
      <c r="E3274">
        <v>15705</v>
      </c>
      <c r="F3274" t="s">
        <v>8219</v>
      </c>
      <c r="G3274" t="s">
        <v>8224</v>
      </c>
      <c r="H3274" t="s">
        <v>8246</v>
      </c>
      <c r="I3274">
        <v>1458075600</v>
      </c>
      <c r="J3274">
        <v>1454259272</v>
      </c>
      <c r="K3274" s="11">
        <f t="shared" ref="K3274:K3337" si="370">(I3274/86400)+25569+(-5/24)</f>
        <v>42444.666666666664</v>
      </c>
      <c r="L3274" s="11">
        <f t="shared" ref="L3274:L3337" si="371">(J3274/86400)+25569+(-5/24)</f>
        <v>42400.496203703697</v>
      </c>
      <c r="M3274" t="b">
        <v>1</v>
      </c>
      <c r="N3274">
        <v>286</v>
      </c>
      <c r="O3274" t="b">
        <v>1</v>
      </c>
      <c r="P3274" s="8" t="s">
        <v>8269</v>
      </c>
      <c r="Q3274" s="13" t="str">
        <f t="shared" si="368"/>
        <v>theater</v>
      </c>
      <c r="R3274" s="13" t="str">
        <f t="shared" si="369"/>
        <v>plays</v>
      </c>
      <c r="S3274" s="6">
        <f t="shared" ref="S3274:S3337" si="372">IFERROR(D3274/E3274,"N/A")</f>
        <v>0.98694683221903856</v>
      </c>
      <c r="T3274" s="10">
        <f t="shared" ref="T3274:T3337" si="373">IFERROR(E3274/N3274,"N/A")</f>
        <v>54.912587412587413</v>
      </c>
    </row>
    <row r="3275" spans="1:20" ht="43.2" x14ac:dyDescent="0.3">
      <c r="A3275">
        <v>3275</v>
      </c>
      <c r="B3275" s="3" t="s">
        <v>3275</v>
      </c>
      <c r="C3275" s="3" t="s">
        <v>7385</v>
      </c>
      <c r="D3275">
        <v>1800</v>
      </c>
      <c r="E3275">
        <v>1805</v>
      </c>
      <c r="F3275" t="s">
        <v>8219</v>
      </c>
      <c r="G3275" t="s">
        <v>8224</v>
      </c>
      <c r="H3275" t="s">
        <v>8246</v>
      </c>
      <c r="I3275">
        <v>1423456200</v>
      </c>
      <c r="J3275">
        <v>1421183271</v>
      </c>
      <c r="K3275" s="11">
        <f t="shared" si="370"/>
        <v>42043.979166666664</v>
      </c>
      <c r="L3275" s="11">
        <f t="shared" si="371"/>
        <v>42017.672118055554</v>
      </c>
      <c r="M3275" t="b">
        <v>1</v>
      </c>
      <c r="N3275">
        <v>12</v>
      </c>
      <c r="O3275" t="b">
        <v>1</v>
      </c>
      <c r="P3275" s="8" t="s">
        <v>8269</v>
      </c>
      <c r="Q3275" s="13" t="str">
        <f t="shared" si="368"/>
        <v>theater</v>
      </c>
      <c r="R3275" s="13" t="str">
        <f t="shared" si="369"/>
        <v>plays</v>
      </c>
      <c r="S3275" s="6">
        <f t="shared" si="372"/>
        <v>0.99722991689750695</v>
      </c>
      <c r="T3275" s="10">
        <f t="shared" si="373"/>
        <v>150.41666666666666</v>
      </c>
    </row>
    <row r="3276" spans="1:20" ht="43.2" x14ac:dyDescent="0.3">
      <c r="A3276">
        <v>3276</v>
      </c>
      <c r="B3276" s="3" t="s">
        <v>3276</v>
      </c>
      <c r="C3276" s="3" t="s">
        <v>7386</v>
      </c>
      <c r="D3276">
        <v>4500</v>
      </c>
      <c r="E3276">
        <v>5258</v>
      </c>
      <c r="F3276" t="s">
        <v>8219</v>
      </c>
      <c r="G3276" t="s">
        <v>8229</v>
      </c>
      <c r="H3276" t="s">
        <v>8251</v>
      </c>
      <c r="I3276">
        <v>1459483140</v>
      </c>
      <c r="J3276">
        <v>1456526879</v>
      </c>
      <c r="K3276" s="11">
        <f t="shared" si="370"/>
        <v>42460.957638888889</v>
      </c>
      <c r="L3276" s="11">
        <f t="shared" si="371"/>
        <v>42426.741655092592</v>
      </c>
      <c r="M3276" t="b">
        <v>1</v>
      </c>
      <c r="N3276">
        <v>100</v>
      </c>
      <c r="O3276" t="b">
        <v>1</v>
      </c>
      <c r="P3276" s="8" t="s">
        <v>8269</v>
      </c>
      <c r="Q3276" s="13" t="str">
        <f t="shared" si="368"/>
        <v>theater</v>
      </c>
      <c r="R3276" s="13" t="str">
        <f t="shared" si="369"/>
        <v>plays</v>
      </c>
      <c r="S3276" s="6">
        <f t="shared" si="372"/>
        <v>0.85583872194750854</v>
      </c>
      <c r="T3276" s="10">
        <f t="shared" si="373"/>
        <v>52.58</v>
      </c>
    </row>
    <row r="3277" spans="1:20" ht="57.6" x14ac:dyDescent="0.3">
      <c r="A3277">
        <v>3277</v>
      </c>
      <c r="B3277" s="3" t="s">
        <v>3277</v>
      </c>
      <c r="C3277" s="3" t="s">
        <v>7387</v>
      </c>
      <c r="D3277">
        <v>5000</v>
      </c>
      <c r="E3277">
        <v>5430</v>
      </c>
      <c r="F3277" t="s">
        <v>8219</v>
      </c>
      <c r="G3277" t="s">
        <v>8225</v>
      </c>
      <c r="H3277" t="s">
        <v>8247</v>
      </c>
      <c r="I3277">
        <v>1416331406</v>
      </c>
      <c r="J3277">
        <v>1413735806</v>
      </c>
      <c r="K3277" s="11">
        <f t="shared" si="370"/>
        <v>41961.516273148147</v>
      </c>
      <c r="L3277" s="11">
        <f t="shared" si="371"/>
        <v>41931.474606481475</v>
      </c>
      <c r="M3277" t="b">
        <v>1</v>
      </c>
      <c r="N3277">
        <v>100</v>
      </c>
      <c r="O3277" t="b">
        <v>1</v>
      </c>
      <c r="P3277" s="8" t="s">
        <v>8269</v>
      </c>
      <c r="Q3277" s="13" t="str">
        <f t="shared" si="368"/>
        <v>theater</v>
      </c>
      <c r="R3277" s="13" t="str">
        <f t="shared" si="369"/>
        <v>plays</v>
      </c>
      <c r="S3277" s="6">
        <f t="shared" si="372"/>
        <v>0.92081031307550643</v>
      </c>
      <c r="T3277" s="10">
        <f t="shared" si="373"/>
        <v>54.3</v>
      </c>
    </row>
    <row r="3278" spans="1:20" ht="43.2" x14ac:dyDescent="0.3">
      <c r="A3278">
        <v>3278</v>
      </c>
      <c r="B3278" s="3" t="s">
        <v>3278</v>
      </c>
      <c r="C3278" s="3" t="s">
        <v>7388</v>
      </c>
      <c r="D3278">
        <v>2500</v>
      </c>
      <c r="E3278">
        <v>2585</v>
      </c>
      <c r="F3278" t="s">
        <v>8219</v>
      </c>
      <c r="G3278" t="s">
        <v>8225</v>
      </c>
      <c r="H3278" t="s">
        <v>8247</v>
      </c>
      <c r="I3278">
        <v>1433017303</v>
      </c>
      <c r="J3278">
        <v>1430425303</v>
      </c>
      <c r="K3278" s="11">
        <f t="shared" si="370"/>
        <v>42154.640081018515</v>
      </c>
      <c r="L3278" s="11">
        <f t="shared" si="371"/>
        <v>42124.640081018515</v>
      </c>
      <c r="M3278" t="b">
        <v>1</v>
      </c>
      <c r="N3278">
        <v>34</v>
      </c>
      <c r="O3278" t="b">
        <v>1</v>
      </c>
      <c r="P3278" s="8" t="s">
        <v>8269</v>
      </c>
      <c r="Q3278" s="13" t="str">
        <f t="shared" si="368"/>
        <v>theater</v>
      </c>
      <c r="R3278" s="13" t="str">
        <f t="shared" si="369"/>
        <v>plays</v>
      </c>
      <c r="S3278" s="6">
        <f t="shared" si="372"/>
        <v>0.96711798839458418</v>
      </c>
      <c r="T3278" s="10">
        <f t="shared" si="373"/>
        <v>76.029411764705884</v>
      </c>
    </row>
    <row r="3279" spans="1:20" ht="57.6" x14ac:dyDescent="0.3">
      <c r="A3279">
        <v>3279</v>
      </c>
      <c r="B3279" s="3" t="s">
        <v>3279</v>
      </c>
      <c r="C3279" s="3" t="s">
        <v>7389</v>
      </c>
      <c r="D3279">
        <v>5800</v>
      </c>
      <c r="E3279">
        <v>6628</v>
      </c>
      <c r="F3279" t="s">
        <v>8219</v>
      </c>
      <c r="G3279" t="s">
        <v>8224</v>
      </c>
      <c r="H3279" t="s">
        <v>8246</v>
      </c>
      <c r="I3279">
        <v>1459474059</v>
      </c>
      <c r="J3279">
        <v>1456885659</v>
      </c>
      <c r="K3279" s="11">
        <f t="shared" si="370"/>
        <v>42460.852534722224</v>
      </c>
      <c r="L3279" s="11">
        <f t="shared" si="371"/>
        <v>42430.894201388888</v>
      </c>
      <c r="M3279" t="b">
        <v>0</v>
      </c>
      <c r="N3279">
        <v>63</v>
      </c>
      <c r="O3279" t="b">
        <v>1</v>
      </c>
      <c r="P3279" s="8" t="s">
        <v>8269</v>
      </c>
      <c r="Q3279" s="13" t="str">
        <f t="shared" si="368"/>
        <v>theater</v>
      </c>
      <c r="R3279" s="13" t="str">
        <f t="shared" si="369"/>
        <v>plays</v>
      </c>
      <c r="S3279" s="6">
        <f t="shared" si="372"/>
        <v>0.87507543753771877</v>
      </c>
      <c r="T3279" s="10">
        <f t="shared" si="373"/>
        <v>105.2063492063492</v>
      </c>
    </row>
    <row r="3280" spans="1:20" ht="43.2" x14ac:dyDescent="0.3">
      <c r="A3280">
        <v>3280</v>
      </c>
      <c r="B3280" s="3" t="s">
        <v>3280</v>
      </c>
      <c r="C3280" s="3" t="s">
        <v>7390</v>
      </c>
      <c r="D3280">
        <v>2000</v>
      </c>
      <c r="E3280">
        <v>2060</v>
      </c>
      <c r="F3280" t="s">
        <v>8219</v>
      </c>
      <c r="G3280" t="s">
        <v>8224</v>
      </c>
      <c r="H3280" t="s">
        <v>8246</v>
      </c>
      <c r="I3280">
        <v>1433134800</v>
      </c>
      <c r="J3280">
        <v>1430158198</v>
      </c>
      <c r="K3280" s="11">
        <f t="shared" si="370"/>
        <v>42155.999999999993</v>
      </c>
      <c r="L3280" s="11">
        <f t="shared" si="371"/>
        <v>42121.548587962963</v>
      </c>
      <c r="M3280" t="b">
        <v>0</v>
      </c>
      <c r="N3280">
        <v>30</v>
      </c>
      <c r="O3280" t="b">
        <v>1</v>
      </c>
      <c r="P3280" s="8" t="s">
        <v>8269</v>
      </c>
      <c r="Q3280" s="13" t="str">
        <f t="shared" si="368"/>
        <v>theater</v>
      </c>
      <c r="R3280" s="13" t="str">
        <f t="shared" si="369"/>
        <v>plays</v>
      </c>
      <c r="S3280" s="6">
        <f t="shared" si="372"/>
        <v>0.970873786407767</v>
      </c>
      <c r="T3280" s="10">
        <f t="shared" si="373"/>
        <v>68.666666666666671</v>
      </c>
    </row>
    <row r="3281" spans="1:20" ht="28.8" x14ac:dyDescent="0.3">
      <c r="A3281">
        <v>3281</v>
      </c>
      <c r="B3281" s="3" t="s">
        <v>3281</v>
      </c>
      <c r="C3281" s="3" t="s">
        <v>7391</v>
      </c>
      <c r="D3281">
        <v>5000</v>
      </c>
      <c r="E3281">
        <v>6080</v>
      </c>
      <c r="F3281" t="s">
        <v>8219</v>
      </c>
      <c r="G3281" t="s">
        <v>8224</v>
      </c>
      <c r="H3281" t="s">
        <v>8246</v>
      </c>
      <c r="I3281">
        <v>1441153705</v>
      </c>
      <c r="J3281">
        <v>1438561705</v>
      </c>
      <c r="K3281" s="11">
        <f t="shared" si="370"/>
        <v>42248.811400462961</v>
      </c>
      <c r="L3281" s="11">
        <f t="shared" si="371"/>
        <v>42218.811400462961</v>
      </c>
      <c r="M3281" t="b">
        <v>0</v>
      </c>
      <c r="N3281">
        <v>47</v>
      </c>
      <c r="O3281" t="b">
        <v>1</v>
      </c>
      <c r="P3281" s="8" t="s">
        <v>8269</v>
      </c>
      <c r="Q3281" s="13" t="str">
        <f t="shared" si="368"/>
        <v>theater</v>
      </c>
      <c r="R3281" s="13" t="str">
        <f t="shared" si="369"/>
        <v>plays</v>
      </c>
      <c r="S3281" s="6">
        <f t="shared" si="372"/>
        <v>0.82236842105263153</v>
      </c>
      <c r="T3281" s="10">
        <f t="shared" si="373"/>
        <v>129.36170212765958</v>
      </c>
    </row>
    <row r="3282" spans="1:20" ht="43.2" x14ac:dyDescent="0.3">
      <c r="A3282">
        <v>3282</v>
      </c>
      <c r="B3282" s="3" t="s">
        <v>3282</v>
      </c>
      <c r="C3282" s="3" t="s">
        <v>7392</v>
      </c>
      <c r="D3282">
        <v>31000</v>
      </c>
      <c r="E3282">
        <v>31820.5</v>
      </c>
      <c r="F3282" t="s">
        <v>8219</v>
      </c>
      <c r="G3282" t="s">
        <v>8224</v>
      </c>
      <c r="H3282" t="s">
        <v>8246</v>
      </c>
      <c r="I3282">
        <v>1461904788</v>
      </c>
      <c r="J3282">
        <v>1458103188</v>
      </c>
      <c r="K3282" s="11">
        <f t="shared" si="370"/>
        <v>42488.985972222225</v>
      </c>
      <c r="L3282" s="11">
        <f t="shared" si="371"/>
        <v>42444.985972222225</v>
      </c>
      <c r="M3282" t="b">
        <v>0</v>
      </c>
      <c r="N3282">
        <v>237</v>
      </c>
      <c r="O3282" t="b">
        <v>1</v>
      </c>
      <c r="P3282" s="8" t="s">
        <v>8269</v>
      </c>
      <c r="Q3282" s="13" t="str">
        <f t="shared" si="368"/>
        <v>theater</v>
      </c>
      <c r="R3282" s="13" t="str">
        <f t="shared" si="369"/>
        <v>plays</v>
      </c>
      <c r="S3282" s="6">
        <f t="shared" si="372"/>
        <v>0.97421473578353579</v>
      </c>
      <c r="T3282" s="10">
        <f t="shared" si="373"/>
        <v>134.26371308016877</v>
      </c>
    </row>
    <row r="3283" spans="1:20" ht="43.2" x14ac:dyDescent="0.3">
      <c r="A3283">
        <v>3283</v>
      </c>
      <c r="B3283" s="3" t="s">
        <v>3283</v>
      </c>
      <c r="C3283" s="3" t="s">
        <v>7393</v>
      </c>
      <c r="D3283">
        <v>800</v>
      </c>
      <c r="E3283">
        <v>838</v>
      </c>
      <c r="F3283" t="s">
        <v>8219</v>
      </c>
      <c r="G3283" t="s">
        <v>8225</v>
      </c>
      <c r="H3283" t="s">
        <v>8247</v>
      </c>
      <c r="I3283">
        <v>1455138000</v>
      </c>
      <c r="J3283">
        <v>1452448298</v>
      </c>
      <c r="K3283" s="11">
        <f t="shared" si="370"/>
        <v>42410.666666666664</v>
      </c>
      <c r="L3283" s="11">
        <f t="shared" si="371"/>
        <v>42379.535856481474</v>
      </c>
      <c r="M3283" t="b">
        <v>0</v>
      </c>
      <c r="N3283">
        <v>47</v>
      </c>
      <c r="O3283" t="b">
        <v>1</v>
      </c>
      <c r="P3283" s="8" t="s">
        <v>8269</v>
      </c>
      <c r="Q3283" s="13" t="str">
        <f t="shared" si="368"/>
        <v>theater</v>
      </c>
      <c r="R3283" s="13" t="str">
        <f t="shared" si="369"/>
        <v>plays</v>
      </c>
      <c r="S3283" s="6">
        <f t="shared" si="372"/>
        <v>0.95465393794749398</v>
      </c>
      <c r="T3283" s="10">
        <f t="shared" si="373"/>
        <v>17.829787234042552</v>
      </c>
    </row>
    <row r="3284" spans="1:20" ht="43.2" x14ac:dyDescent="0.3">
      <c r="A3284">
        <v>3284</v>
      </c>
      <c r="B3284" s="3" t="s">
        <v>3284</v>
      </c>
      <c r="C3284" s="3" t="s">
        <v>7394</v>
      </c>
      <c r="D3284">
        <v>3000</v>
      </c>
      <c r="E3284">
        <v>3048</v>
      </c>
      <c r="F3284" t="s">
        <v>8219</v>
      </c>
      <c r="G3284" t="s">
        <v>8224</v>
      </c>
      <c r="H3284" t="s">
        <v>8246</v>
      </c>
      <c r="I3284">
        <v>1454047140</v>
      </c>
      <c r="J3284">
        <v>1452546853</v>
      </c>
      <c r="K3284" s="11">
        <f t="shared" si="370"/>
        <v>42398.040972222218</v>
      </c>
      <c r="L3284" s="11">
        <f t="shared" si="371"/>
        <v>42380.676539351851</v>
      </c>
      <c r="M3284" t="b">
        <v>0</v>
      </c>
      <c r="N3284">
        <v>15</v>
      </c>
      <c r="O3284" t="b">
        <v>1</v>
      </c>
      <c r="P3284" s="8" t="s">
        <v>8269</v>
      </c>
      <c r="Q3284" s="13" t="str">
        <f t="shared" si="368"/>
        <v>theater</v>
      </c>
      <c r="R3284" s="13" t="str">
        <f t="shared" si="369"/>
        <v>plays</v>
      </c>
      <c r="S3284" s="6">
        <f t="shared" si="372"/>
        <v>0.98425196850393704</v>
      </c>
      <c r="T3284" s="10">
        <f t="shared" si="373"/>
        <v>203.2</v>
      </c>
    </row>
    <row r="3285" spans="1:20" x14ac:dyDescent="0.3">
      <c r="A3285">
        <v>3285</v>
      </c>
      <c r="B3285" s="3" t="s">
        <v>3285</v>
      </c>
      <c r="C3285" s="3" t="s">
        <v>7395</v>
      </c>
      <c r="D3285">
        <v>4999</v>
      </c>
      <c r="E3285">
        <v>5604</v>
      </c>
      <c r="F3285" t="s">
        <v>8219</v>
      </c>
      <c r="G3285" t="s">
        <v>8224</v>
      </c>
      <c r="H3285" t="s">
        <v>8246</v>
      </c>
      <c r="I3285">
        <v>1488258000</v>
      </c>
      <c r="J3285">
        <v>1485556626</v>
      </c>
      <c r="K3285" s="11">
        <f t="shared" si="370"/>
        <v>42793.999999999993</v>
      </c>
      <c r="L3285" s="11">
        <f t="shared" si="371"/>
        <v>42762.734097222223</v>
      </c>
      <c r="M3285" t="b">
        <v>0</v>
      </c>
      <c r="N3285">
        <v>81</v>
      </c>
      <c r="O3285" t="b">
        <v>1</v>
      </c>
      <c r="P3285" s="8" t="s">
        <v>8269</v>
      </c>
      <c r="Q3285" s="13" t="str">
        <f t="shared" si="368"/>
        <v>theater</v>
      </c>
      <c r="R3285" s="13" t="str">
        <f t="shared" si="369"/>
        <v>plays</v>
      </c>
      <c r="S3285" s="6">
        <f t="shared" si="372"/>
        <v>0.89204139900071378</v>
      </c>
      <c r="T3285" s="10">
        <f t="shared" si="373"/>
        <v>69.18518518518519</v>
      </c>
    </row>
    <row r="3286" spans="1:20" ht="57.6" x14ac:dyDescent="0.3">
      <c r="A3286">
        <v>3286</v>
      </c>
      <c r="B3286" s="3" t="s">
        <v>3286</v>
      </c>
      <c r="C3286" s="3" t="s">
        <v>7396</v>
      </c>
      <c r="D3286">
        <v>15000</v>
      </c>
      <c r="E3286">
        <v>15265</v>
      </c>
      <c r="F3286" t="s">
        <v>8219</v>
      </c>
      <c r="G3286" t="s">
        <v>8224</v>
      </c>
      <c r="H3286" t="s">
        <v>8246</v>
      </c>
      <c r="I3286">
        <v>1471291782</v>
      </c>
      <c r="J3286">
        <v>1468699782</v>
      </c>
      <c r="K3286" s="11">
        <f t="shared" si="370"/>
        <v>42597.631736111107</v>
      </c>
      <c r="L3286" s="11">
        <f t="shared" si="371"/>
        <v>42567.631736111107</v>
      </c>
      <c r="M3286" t="b">
        <v>0</v>
      </c>
      <c r="N3286">
        <v>122</v>
      </c>
      <c r="O3286" t="b">
        <v>1</v>
      </c>
      <c r="P3286" s="8" t="s">
        <v>8269</v>
      </c>
      <c r="Q3286" s="13" t="str">
        <f t="shared" si="368"/>
        <v>theater</v>
      </c>
      <c r="R3286" s="13" t="str">
        <f t="shared" si="369"/>
        <v>plays</v>
      </c>
      <c r="S3286" s="6">
        <f t="shared" si="372"/>
        <v>0.98264002620373403</v>
      </c>
      <c r="T3286" s="10">
        <f t="shared" si="373"/>
        <v>125.12295081967213</v>
      </c>
    </row>
    <row r="3287" spans="1:20" ht="28.8" x14ac:dyDescent="0.3">
      <c r="A3287">
        <v>3287</v>
      </c>
      <c r="B3287" s="3" t="s">
        <v>3287</v>
      </c>
      <c r="C3287" s="3" t="s">
        <v>7397</v>
      </c>
      <c r="D3287">
        <v>2500</v>
      </c>
      <c r="E3287">
        <v>2500</v>
      </c>
      <c r="F3287" t="s">
        <v>8219</v>
      </c>
      <c r="G3287" t="s">
        <v>8229</v>
      </c>
      <c r="H3287" t="s">
        <v>8251</v>
      </c>
      <c r="I3287">
        <v>1448733628</v>
      </c>
      <c r="J3287">
        <v>1446573628</v>
      </c>
      <c r="K3287" s="11">
        <f t="shared" si="370"/>
        <v>42336.541990740741</v>
      </c>
      <c r="L3287" s="11">
        <f t="shared" si="371"/>
        <v>42311.541990740741</v>
      </c>
      <c r="M3287" t="b">
        <v>0</v>
      </c>
      <c r="N3287">
        <v>34</v>
      </c>
      <c r="O3287" t="b">
        <v>1</v>
      </c>
      <c r="P3287" s="8" t="s">
        <v>8269</v>
      </c>
      <c r="Q3287" s="13" t="str">
        <f t="shared" si="368"/>
        <v>theater</v>
      </c>
      <c r="R3287" s="13" t="str">
        <f t="shared" si="369"/>
        <v>plays</v>
      </c>
      <c r="S3287" s="6">
        <f t="shared" si="372"/>
        <v>1</v>
      </c>
      <c r="T3287" s="10">
        <f t="shared" si="373"/>
        <v>73.529411764705884</v>
      </c>
    </row>
    <row r="3288" spans="1:20" ht="43.2" x14ac:dyDescent="0.3">
      <c r="A3288">
        <v>3288</v>
      </c>
      <c r="B3288" s="3" t="s">
        <v>3288</v>
      </c>
      <c r="C3288" s="3" t="s">
        <v>7398</v>
      </c>
      <c r="D3288">
        <v>10000</v>
      </c>
      <c r="E3288">
        <v>10026.49</v>
      </c>
      <c r="F3288" t="s">
        <v>8219</v>
      </c>
      <c r="G3288" t="s">
        <v>8225</v>
      </c>
      <c r="H3288" t="s">
        <v>8247</v>
      </c>
      <c r="I3288">
        <v>1466463600</v>
      </c>
      <c r="J3288">
        <v>1463337315</v>
      </c>
      <c r="K3288" s="11">
        <f t="shared" si="370"/>
        <v>42541.749999999993</v>
      </c>
      <c r="L3288" s="11">
        <f t="shared" si="371"/>
        <v>42505.566145833327</v>
      </c>
      <c r="M3288" t="b">
        <v>0</v>
      </c>
      <c r="N3288">
        <v>207</v>
      </c>
      <c r="O3288" t="b">
        <v>1</v>
      </c>
      <c r="P3288" s="8" t="s">
        <v>8269</v>
      </c>
      <c r="Q3288" s="13" t="str">
        <f t="shared" si="368"/>
        <v>theater</v>
      </c>
      <c r="R3288" s="13" t="str">
        <f t="shared" si="369"/>
        <v>plays</v>
      </c>
      <c r="S3288" s="6">
        <f t="shared" si="372"/>
        <v>0.99735799866154562</v>
      </c>
      <c r="T3288" s="10">
        <f t="shared" si="373"/>
        <v>48.437149758454105</v>
      </c>
    </row>
    <row r="3289" spans="1:20" ht="43.2" x14ac:dyDescent="0.3">
      <c r="A3289">
        <v>3289</v>
      </c>
      <c r="B3289" s="3" t="s">
        <v>3289</v>
      </c>
      <c r="C3289" s="3" t="s">
        <v>7399</v>
      </c>
      <c r="D3289">
        <v>500</v>
      </c>
      <c r="E3289">
        <v>665.21</v>
      </c>
      <c r="F3289" t="s">
        <v>8219</v>
      </c>
      <c r="G3289" t="s">
        <v>8225</v>
      </c>
      <c r="H3289" t="s">
        <v>8247</v>
      </c>
      <c r="I3289">
        <v>1487580602</v>
      </c>
      <c r="J3289">
        <v>1485161402</v>
      </c>
      <c r="K3289" s="11">
        <f t="shared" si="370"/>
        <v>42786.159745370365</v>
      </c>
      <c r="L3289" s="11">
        <f t="shared" si="371"/>
        <v>42758.159745370365</v>
      </c>
      <c r="M3289" t="b">
        <v>0</v>
      </c>
      <c r="N3289">
        <v>25</v>
      </c>
      <c r="O3289" t="b">
        <v>1</v>
      </c>
      <c r="P3289" s="8" t="s">
        <v>8269</v>
      </c>
      <c r="Q3289" s="13" t="str">
        <f t="shared" si="368"/>
        <v>theater</v>
      </c>
      <c r="R3289" s="13" t="str">
        <f t="shared" si="369"/>
        <v>plays</v>
      </c>
      <c r="S3289" s="6">
        <f t="shared" si="372"/>
        <v>0.75164233850964357</v>
      </c>
      <c r="T3289" s="10">
        <f t="shared" si="373"/>
        <v>26.608400000000003</v>
      </c>
    </row>
    <row r="3290" spans="1:20" ht="72" x14ac:dyDescent="0.3">
      <c r="A3290">
        <v>3290</v>
      </c>
      <c r="B3290" s="3" t="s">
        <v>3290</v>
      </c>
      <c r="C3290" s="3" t="s">
        <v>7400</v>
      </c>
      <c r="D3290">
        <v>2000</v>
      </c>
      <c r="E3290">
        <v>2424</v>
      </c>
      <c r="F3290" t="s">
        <v>8219</v>
      </c>
      <c r="G3290" t="s">
        <v>8225</v>
      </c>
      <c r="H3290" t="s">
        <v>8247</v>
      </c>
      <c r="I3290">
        <v>1489234891</v>
      </c>
      <c r="J3290">
        <v>1486642891</v>
      </c>
      <c r="K3290" s="11">
        <f t="shared" si="370"/>
        <v>42805.306608796294</v>
      </c>
      <c r="L3290" s="11">
        <f t="shared" si="371"/>
        <v>42775.306608796294</v>
      </c>
      <c r="M3290" t="b">
        <v>0</v>
      </c>
      <c r="N3290">
        <v>72</v>
      </c>
      <c r="O3290" t="b">
        <v>1</v>
      </c>
      <c r="P3290" s="8" t="s">
        <v>8269</v>
      </c>
      <c r="Q3290" s="13" t="str">
        <f t="shared" si="368"/>
        <v>theater</v>
      </c>
      <c r="R3290" s="13" t="str">
        <f t="shared" si="369"/>
        <v>plays</v>
      </c>
      <c r="S3290" s="6">
        <f t="shared" si="372"/>
        <v>0.82508250825082508</v>
      </c>
      <c r="T3290" s="10">
        <f t="shared" si="373"/>
        <v>33.666666666666664</v>
      </c>
    </row>
    <row r="3291" spans="1:20" ht="57.6" x14ac:dyDescent="0.3">
      <c r="A3291">
        <v>3291</v>
      </c>
      <c r="B3291" s="3" t="s">
        <v>3291</v>
      </c>
      <c r="C3291" s="3" t="s">
        <v>7401</v>
      </c>
      <c r="D3291">
        <v>500</v>
      </c>
      <c r="E3291">
        <v>570</v>
      </c>
      <c r="F3291" t="s">
        <v>8219</v>
      </c>
      <c r="G3291" t="s">
        <v>8224</v>
      </c>
      <c r="H3291" t="s">
        <v>8246</v>
      </c>
      <c r="I3291">
        <v>1442462340</v>
      </c>
      <c r="J3291">
        <v>1439743900</v>
      </c>
      <c r="K3291" s="11">
        <f t="shared" si="370"/>
        <v>42263.957638888889</v>
      </c>
      <c r="L3291" s="11">
        <f t="shared" si="371"/>
        <v>42232.494212962956</v>
      </c>
      <c r="M3291" t="b">
        <v>0</v>
      </c>
      <c r="N3291">
        <v>14</v>
      </c>
      <c r="O3291" t="b">
        <v>1</v>
      </c>
      <c r="P3291" s="8" t="s">
        <v>8269</v>
      </c>
      <c r="Q3291" s="13" t="str">
        <f t="shared" si="368"/>
        <v>theater</v>
      </c>
      <c r="R3291" s="13" t="str">
        <f t="shared" si="369"/>
        <v>plays</v>
      </c>
      <c r="S3291" s="6">
        <f t="shared" si="372"/>
        <v>0.8771929824561403</v>
      </c>
      <c r="T3291" s="10">
        <f t="shared" si="373"/>
        <v>40.714285714285715</v>
      </c>
    </row>
    <row r="3292" spans="1:20" ht="43.2" x14ac:dyDescent="0.3">
      <c r="A3292">
        <v>3292</v>
      </c>
      <c r="B3292" s="3" t="s">
        <v>3292</v>
      </c>
      <c r="C3292" s="3" t="s">
        <v>7402</v>
      </c>
      <c r="D3292">
        <v>101</v>
      </c>
      <c r="E3292">
        <v>289</v>
      </c>
      <c r="F3292" t="s">
        <v>8219</v>
      </c>
      <c r="G3292" t="s">
        <v>8225</v>
      </c>
      <c r="H3292" t="s">
        <v>8247</v>
      </c>
      <c r="I3292">
        <v>1449257348</v>
      </c>
      <c r="J3292">
        <v>1444069748</v>
      </c>
      <c r="K3292" s="11">
        <f t="shared" si="370"/>
        <v>42342.603564814817</v>
      </c>
      <c r="L3292" s="11">
        <f t="shared" si="371"/>
        <v>42282.561898148146</v>
      </c>
      <c r="M3292" t="b">
        <v>0</v>
      </c>
      <c r="N3292">
        <v>15</v>
      </c>
      <c r="O3292" t="b">
        <v>1</v>
      </c>
      <c r="P3292" s="8" t="s">
        <v>8269</v>
      </c>
      <c r="Q3292" s="13" t="str">
        <f t="shared" si="368"/>
        <v>theater</v>
      </c>
      <c r="R3292" s="13" t="str">
        <f t="shared" si="369"/>
        <v>plays</v>
      </c>
      <c r="S3292" s="6">
        <f t="shared" si="372"/>
        <v>0.34948096885813151</v>
      </c>
      <c r="T3292" s="10">
        <f t="shared" si="373"/>
        <v>19.266666666666666</v>
      </c>
    </row>
    <row r="3293" spans="1:20" ht="57.6" x14ac:dyDescent="0.3">
      <c r="A3293">
        <v>3293</v>
      </c>
      <c r="B3293" s="3" t="s">
        <v>3293</v>
      </c>
      <c r="C3293" s="3" t="s">
        <v>7403</v>
      </c>
      <c r="D3293">
        <v>4500</v>
      </c>
      <c r="E3293">
        <v>7670</v>
      </c>
      <c r="F3293" t="s">
        <v>8219</v>
      </c>
      <c r="G3293" t="s">
        <v>8228</v>
      </c>
      <c r="H3293" t="s">
        <v>8250</v>
      </c>
      <c r="I3293">
        <v>1488622352</v>
      </c>
      <c r="J3293">
        <v>1486030352</v>
      </c>
      <c r="K3293" s="11">
        <f t="shared" si="370"/>
        <v>42798.217037037037</v>
      </c>
      <c r="L3293" s="11">
        <f t="shared" si="371"/>
        <v>42768.217037037037</v>
      </c>
      <c r="M3293" t="b">
        <v>0</v>
      </c>
      <c r="N3293">
        <v>91</v>
      </c>
      <c r="O3293" t="b">
        <v>1</v>
      </c>
      <c r="P3293" s="8" t="s">
        <v>8269</v>
      </c>
      <c r="Q3293" s="13" t="str">
        <f t="shared" si="368"/>
        <v>theater</v>
      </c>
      <c r="R3293" s="13" t="str">
        <f t="shared" si="369"/>
        <v>plays</v>
      </c>
      <c r="S3293" s="6">
        <f t="shared" si="372"/>
        <v>0.58670143415906129</v>
      </c>
      <c r="T3293" s="10">
        <f t="shared" si="373"/>
        <v>84.285714285714292</v>
      </c>
    </row>
    <row r="3294" spans="1:20" ht="43.2" x14ac:dyDescent="0.3">
      <c r="A3294">
        <v>3294</v>
      </c>
      <c r="B3294" s="3" t="s">
        <v>3294</v>
      </c>
      <c r="C3294" s="3" t="s">
        <v>7404</v>
      </c>
      <c r="D3294">
        <v>600</v>
      </c>
      <c r="E3294">
        <v>710</v>
      </c>
      <c r="F3294" t="s">
        <v>8219</v>
      </c>
      <c r="G3294" t="s">
        <v>8225</v>
      </c>
      <c r="H3294" t="s">
        <v>8247</v>
      </c>
      <c r="I3294">
        <v>1434459554</v>
      </c>
      <c r="J3294">
        <v>1431867554</v>
      </c>
      <c r="K3294" s="11">
        <f t="shared" si="370"/>
        <v>42171.33280092592</v>
      </c>
      <c r="L3294" s="11">
        <f t="shared" si="371"/>
        <v>42141.33280092592</v>
      </c>
      <c r="M3294" t="b">
        <v>0</v>
      </c>
      <c r="N3294">
        <v>24</v>
      </c>
      <c r="O3294" t="b">
        <v>1</v>
      </c>
      <c r="P3294" s="8" t="s">
        <v>8269</v>
      </c>
      <c r="Q3294" s="13" t="str">
        <f t="shared" si="368"/>
        <v>theater</v>
      </c>
      <c r="R3294" s="13" t="str">
        <f t="shared" si="369"/>
        <v>plays</v>
      </c>
      <c r="S3294" s="6">
        <f t="shared" si="372"/>
        <v>0.84507042253521125</v>
      </c>
      <c r="T3294" s="10">
        <f t="shared" si="373"/>
        <v>29.583333333333332</v>
      </c>
    </row>
    <row r="3295" spans="1:20" ht="43.2" x14ac:dyDescent="0.3">
      <c r="A3295">
        <v>3295</v>
      </c>
      <c r="B3295" s="3" t="s">
        <v>3295</v>
      </c>
      <c r="C3295" s="3" t="s">
        <v>7405</v>
      </c>
      <c r="D3295">
        <v>700</v>
      </c>
      <c r="E3295">
        <v>720.01</v>
      </c>
      <c r="F3295" t="s">
        <v>8219</v>
      </c>
      <c r="G3295" t="s">
        <v>8225</v>
      </c>
      <c r="H3295" t="s">
        <v>8247</v>
      </c>
      <c r="I3295">
        <v>1474886229</v>
      </c>
      <c r="J3295">
        <v>1472294229</v>
      </c>
      <c r="K3295" s="11">
        <f t="shared" si="370"/>
        <v>42639.234131944446</v>
      </c>
      <c r="L3295" s="11">
        <f t="shared" si="371"/>
        <v>42609.234131944446</v>
      </c>
      <c r="M3295" t="b">
        <v>0</v>
      </c>
      <c r="N3295">
        <v>27</v>
      </c>
      <c r="O3295" t="b">
        <v>1</v>
      </c>
      <c r="P3295" s="8" t="s">
        <v>8269</v>
      </c>
      <c r="Q3295" s="13" t="str">
        <f t="shared" si="368"/>
        <v>theater</v>
      </c>
      <c r="R3295" s="13" t="str">
        <f t="shared" si="369"/>
        <v>plays</v>
      </c>
      <c r="S3295" s="6">
        <f t="shared" si="372"/>
        <v>0.97220871932334274</v>
      </c>
      <c r="T3295" s="10">
        <f t="shared" si="373"/>
        <v>26.667037037037037</v>
      </c>
    </row>
    <row r="3296" spans="1:20" ht="43.2" x14ac:dyDescent="0.3">
      <c r="A3296">
        <v>3296</v>
      </c>
      <c r="B3296" s="3" t="s">
        <v>3296</v>
      </c>
      <c r="C3296" s="3" t="s">
        <v>7406</v>
      </c>
      <c r="D3296">
        <v>1500</v>
      </c>
      <c r="E3296">
        <v>2161</v>
      </c>
      <c r="F3296" t="s">
        <v>8219</v>
      </c>
      <c r="G3296" t="s">
        <v>8225</v>
      </c>
      <c r="H3296" t="s">
        <v>8247</v>
      </c>
      <c r="I3296">
        <v>1448229600</v>
      </c>
      <c r="J3296">
        <v>1446401372</v>
      </c>
      <c r="K3296" s="11">
        <f t="shared" si="370"/>
        <v>42330.708333333336</v>
      </c>
      <c r="L3296" s="11">
        <f t="shared" si="371"/>
        <v>42309.54828703704</v>
      </c>
      <c r="M3296" t="b">
        <v>0</v>
      </c>
      <c r="N3296">
        <v>47</v>
      </c>
      <c r="O3296" t="b">
        <v>1</v>
      </c>
      <c r="P3296" s="8" t="s">
        <v>8269</v>
      </c>
      <c r="Q3296" s="13" t="str">
        <f t="shared" si="368"/>
        <v>theater</v>
      </c>
      <c r="R3296" s="13" t="str">
        <f t="shared" si="369"/>
        <v>plays</v>
      </c>
      <c r="S3296" s="6">
        <f t="shared" si="372"/>
        <v>0.69412309116149928</v>
      </c>
      <c r="T3296" s="10">
        <f t="shared" si="373"/>
        <v>45.978723404255319</v>
      </c>
    </row>
    <row r="3297" spans="1:20" ht="43.2" x14ac:dyDescent="0.3">
      <c r="A3297">
        <v>3297</v>
      </c>
      <c r="B3297" s="3" t="s">
        <v>3297</v>
      </c>
      <c r="C3297" s="3" t="s">
        <v>7407</v>
      </c>
      <c r="D3297">
        <v>5500</v>
      </c>
      <c r="E3297">
        <v>5504</v>
      </c>
      <c r="F3297" t="s">
        <v>8219</v>
      </c>
      <c r="G3297" t="s">
        <v>8225</v>
      </c>
      <c r="H3297" t="s">
        <v>8247</v>
      </c>
      <c r="I3297">
        <v>1438037940</v>
      </c>
      <c r="J3297">
        <v>1436380256</v>
      </c>
      <c r="K3297" s="11">
        <f t="shared" si="370"/>
        <v>42212.749305555553</v>
      </c>
      <c r="L3297" s="11">
        <f t="shared" si="371"/>
        <v>42193.563148148147</v>
      </c>
      <c r="M3297" t="b">
        <v>0</v>
      </c>
      <c r="N3297">
        <v>44</v>
      </c>
      <c r="O3297" t="b">
        <v>1</v>
      </c>
      <c r="P3297" s="8" t="s">
        <v>8269</v>
      </c>
      <c r="Q3297" s="13" t="str">
        <f t="shared" si="368"/>
        <v>theater</v>
      </c>
      <c r="R3297" s="13" t="str">
        <f t="shared" si="369"/>
        <v>plays</v>
      </c>
      <c r="S3297" s="6">
        <f t="shared" si="372"/>
        <v>0.99927325581395354</v>
      </c>
      <c r="T3297" s="10">
        <f t="shared" si="373"/>
        <v>125.09090909090909</v>
      </c>
    </row>
    <row r="3298" spans="1:20" ht="43.2" x14ac:dyDescent="0.3">
      <c r="A3298">
        <v>3298</v>
      </c>
      <c r="B3298" s="3" t="s">
        <v>3298</v>
      </c>
      <c r="C3298" s="3" t="s">
        <v>7408</v>
      </c>
      <c r="D3298">
        <v>10000</v>
      </c>
      <c r="E3298">
        <v>10173</v>
      </c>
      <c r="F3298" t="s">
        <v>8219</v>
      </c>
      <c r="G3298" t="s">
        <v>8224</v>
      </c>
      <c r="H3298" t="s">
        <v>8246</v>
      </c>
      <c r="I3298">
        <v>1442102400</v>
      </c>
      <c r="J3298">
        <v>1440370768</v>
      </c>
      <c r="K3298" s="11">
        <f t="shared" si="370"/>
        <v>42259.791666666664</v>
      </c>
      <c r="L3298" s="11">
        <f t="shared" si="371"/>
        <v>42239.749629629623</v>
      </c>
      <c r="M3298" t="b">
        <v>0</v>
      </c>
      <c r="N3298">
        <v>72</v>
      </c>
      <c r="O3298" t="b">
        <v>1</v>
      </c>
      <c r="P3298" s="8" t="s">
        <v>8269</v>
      </c>
      <c r="Q3298" s="13" t="str">
        <f t="shared" si="368"/>
        <v>theater</v>
      </c>
      <c r="R3298" s="13" t="str">
        <f t="shared" si="369"/>
        <v>plays</v>
      </c>
      <c r="S3298" s="6">
        <f t="shared" si="372"/>
        <v>0.98299420033421803</v>
      </c>
      <c r="T3298" s="10">
        <f t="shared" si="373"/>
        <v>141.29166666666666</v>
      </c>
    </row>
    <row r="3299" spans="1:20" ht="43.2" x14ac:dyDescent="0.3">
      <c r="A3299">
        <v>3299</v>
      </c>
      <c r="B3299" s="3" t="s">
        <v>3299</v>
      </c>
      <c r="C3299" s="3" t="s">
        <v>7409</v>
      </c>
      <c r="D3299">
        <v>3000</v>
      </c>
      <c r="E3299">
        <v>3486</v>
      </c>
      <c r="F3299" t="s">
        <v>8219</v>
      </c>
      <c r="G3299" t="s">
        <v>8224</v>
      </c>
      <c r="H3299" t="s">
        <v>8246</v>
      </c>
      <c r="I3299">
        <v>1444860063</v>
      </c>
      <c r="J3299">
        <v>1442268063</v>
      </c>
      <c r="K3299" s="11">
        <f t="shared" si="370"/>
        <v>42291.709062499998</v>
      </c>
      <c r="L3299" s="11">
        <f t="shared" si="371"/>
        <v>42261.709062499998</v>
      </c>
      <c r="M3299" t="b">
        <v>0</v>
      </c>
      <c r="N3299">
        <v>63</v>
      </c>
      <c r="O3299" t="b">
        <v>1</v>
      </c>
      <c r="P3299" s="8" t="s">
        <v>8269</v>
      </c>
      <c r="Q3299" s="13" t="str">
        <f t="shared" si="368"/>
        <v>theater</v>
      </c>
      <c r="R3299" s="13" t="str">
        <f t="shared" si="369"/>
        <v>plays</v>
      </c>
      <c r="S3299" s="6">
        <f t="shared" si="372"/>
        <v>0.86058519793459554</v>
      </c>
      <c r="T3299" s="10">
        <f t="shared" si="373"/>
        <v>55.333333333333336</v>
      </c>
    </row>
    <row r="3300" spans="1:20" ht="43.2" x14ac:dyDescent="0.3">
      <c r="A3300">
        <v>3300</v>
      </c>
      <c r="B3300" s="3" t="s">
        <v>3300</v>
      </c>
      <c r="C3300" s="3" t="s">
        <v>7410</v>
      </c>
      <c r="D3300">
        <v>3000</v>
      </c>
      <c r="E3300">
        <v>4085</v>
      </c>
      <c r="F3300" t="s">
        <v>8219</v>
      </c>
      <c r="G3300" t="s">
        <v>8224</v>
      </c>
      <c r="H3300" t="s">
        <v>8246</v>
      </c>
      <c r="I3300">
        <v>1430329862</v>
      </c>
      <c r="J3300">
        <v>1428515462</v>
      </c>
      <c r="K3300" s="11">
        <f t="shared" si="370"/>
        <v>42123.535439814812</v>
      </c>
      <c r="L3300" s="11">
        <f t="shared" si="371"/>
        <v>42102.535439814812</v>
      </c>
      <c r="M3300" t="b">
        <v>0</v>
      </c>
      <c r="N3300">
        <v>88</v>
      </c>
      <c r="O3300" t="b">
        <v>1</v>
      </c>
      <c r="P3300" s="8" t="s">
        <v>8269</v>
      </c>
      <c r="Q3300" s="13" t="str">
        <f t="shared" si="368"/>
        <v>theater</v>
      </c>
      <c r="R3300" s="13" t="str">
        <f t="shared" si="369"/>
        <v>plays</v>
      </c>
      <c r="S3300" s="6">
        <f t="shared" si="372"/>
        <v>0.73439412484700117</v>
      </c>
      <c r="T3300" s="10">
        <f t="shared" si="373"/>
        <v>46.420454545454547</v>
      </c>
    </row>
    <row r="3301" spans="1:20" ht="43.2" x14ac:dyDescent="0.3">
      <c r="A3301">
        <v>3301</v>
      </c>
      <c r="B3301" s="3" t="s">
        <v>3301</v>
      </c>
      <c r="C3301" s="3" t="s">
        <v>7411</v>
      </c>
      <c r="D3301">
        <v>3000</v>
      </c>
      <c r="E3301">
        <v>4004</v>
      </c>
      <c r="F3301" t="s">
        <v>8219</v>
      </c>
      <c r="G3301" t="s">
        <v>8224</v>
      </c>
      <c r="H3301" t="s">
        <v>8246</v>
      </c>
      <c r="I3301">
        <v>1470034740</v>
      </c>
      <c r="J3301">
        <v>1466185176</v>
      </c>
      <c r="K3301" s="11">
        <f t="shared" si="370"/>
        <v>42583.082638888889</v>
      </c>
      <c r="L3301" s="11">
        <f t="shared" si="371"/>
        <v>42538.527499999997</v>
      </c>
      <c r="M3301" t="b">
        <v>0</v>
      </c>
      <c r="N3301">
        <v>70</v>
      </c>
      <c r="O3301" t="b">
        <v>1</v>
      </c>
      <c r="P3301" s="8" t="s">
        <v>8269</v>
      </c>
      <c r="Q3301" s="13" t="str">
        <f t="shared" si="368"/>
        <v>theater</v>
      </c>
      <c r="R3301" s="13" t="str">
        <f t="shared" si="369"/>
        <v>plays</v>
      </c>
      <c r="S3301" s="6">
        <f t="shared" si="372"/>
        <v>0.7492507492507493</v>
      </c>
      <c r="T3301" s="10">
        <f t="shared" si="373"/>
        <v>57.2</v>
      </c>
    </row>
    <row r="3302" spans="1:20" x14ac:dyDescent="0.3">
      <c r="A3302">
        <v>3302</v>
      </c>
      <c r="B3302" s="3" t="s">
        <v>3302</v>
      </c>
      <c r="C3302" s="3" t="s">
        <v>7412</v>
      </c>
      <c r="D3302">
        <v>8400</v>
      </c>
      <c r="E3302">
        <v>8685</v>
      </c>
      <c r="F3302" t="s">
        <v>8219</v>
      </c>
      <c r="G3302" t="s">
        <v>8227</v>
      </c>
      <c r="H3302" t="s">
        <v>8249</v>
      </c>
      <c r="I3302">
        <v>1481099176</v>
      </c>
      <c r="J3302">
        <v>1478507176</v>
      </c>
      <c r="K3302" s="11">
        <f t="shared" si="370"/>
        <v>42711.143240740734</v>
      </c>
      <c r="L3302" s="11">
        <f t="shared" si="371"/>
        <v>42681.143240740734</v>
      </c>
      <c r="M3302" t="b">
        <v>0</v>
      </c>
      <c r="N3302">
        <v>50</v>
      </c>
      <c r="O3302" t="b">
        <v>1</v>
      </c>
      <c r="P3302" s="8" t="s">
        <v>8269</v>
      </c>
      <c r="Q3302" s="13" t="str">
        <f t="shared" si="368"/>
        <v>theater</v>
      </c>
      <c r="R3302" s="13" t="str">
        <f t="shared" si="369"/>
        <v>plays</v>
      </c>
      <c r="S3302" s="6">
        <f t="shared" si="372"/>
        <v>0.9671848013816926</v>
      </c>
      <c r="T3302" s="10">
        <f t="shared" si="373"/>
        <v>173.7</v>
      </c>
    </row>
    <row r="3303" spans="1:20" ht="43.2" x14ac:dyDescent="0.3">
      <c r="A3303">
        <v>3303</v>
      </c>
      <c r="B3303" s="3" t="s">
        <v>3303</v>
      </c>
      <c r="C3303" s="3" t="s">
        <v>7413</v>
      </c>
      <c r="D3303">
        <v>1800</v>
      </c>
      <c r="E3303">
        <v>2086</v>
      </c>
      <c r="F3303" t="s">
        <v>8219</v>
      </c>
      <c r="G3303" t="s">
        <v>8224</v>
      </c>
      <c r="H3303" t="s">
        <v>8246</v>
      </c>
      <c r="I3303">
        <v>1427553484</v>
      </c>
      <c r="J3303">
        <v>1424533084</v>
      </c>
      <c r="K3303" s="11">
        <f t="shared" si="370"/>
        <v>42091.401435185187</v>
      </c>
      <c r="L3303" s="11">
        <f t="shared" si="371"/>
        <v>42056.443101851844</v>
      </c>
      <c r="M3303" t="b">
        <v>0</v>
      </c>
      <c r="N3303">
        <v>35</v>
      </c>
      <c r="O3303" t="b">
        <v>1</v>
      </c>
      <c r="P3303" s="8" t="s">
        <v>8269</v>
      </c>
      <c r="Q3303" s="13" t="str">
        <f t="shared" si="368"/>
        <v>theater</v>
      </c>
      <c r="R3303" s="13" t="str">
        <f t="shared" si="369"/>
        <v>plays</v>
      </c>
      <c r="S3303" s="6">
        <f t="shared" si="372"/>
        <v>0.86289549376797703</v>
      </c>
      <c r="T3303" s="10">
        <f t="shared" si="373"/>
        <v>59.6</v>
      </c>
    </row>
    <row r="3304" spans="1:20" ht="43.2" x14ac:dyDescent="0.3">
      <c r="A3304">
        <v>3304</v>
      </c>
      <c r="B3304" s="3" t="s">
        <v>3304</v>
      </c>
      <c r="C3304" s="3" t="s">
        <v>7414</v>
      </c>
      <c r="D3304">
        <v>15000</v>
      </c>
      <c r="E3304">
        <v>15677.5</v>
      </c>
      <c r="F3304" t="s">
        <v>8219</v>
      </c>
      <c r="G3304" t="s">
        <v>8224</v>
      </c>
      <c r="H3304" t="s">
        <v>8246</v>
      </c>
      <c r="I3304">
        <v>1482418752</v>
      </c>
      <c r="J3304">
        <v>1479826752</v>
      </c>
      <c r="K3304" s="11">
        <f t="shared" si="370"/>
        <v>42726.41611111111</v>
      </c>
      <c r="L3304" s="11">
        <f t="shared" si="371"/>
        <v>42696.41611111111</v>
      </c>
      <c r="M3304" t="b">
        <v>0</v>
      </c>
      <c r="N3304">
        <v>175</v>
      </c>
      <c r="O3304" t="b">
        <v>1</v>
      </c>
      <c r="P3304" s="8" t="s">
        <v>8269</v>
      </c>
      <c r="Q3304" s="13" t="str">
        <f t="shared" si="368"/>
        <v>theater</v>
      </c>
      <c r="R3304" s="13" t="str">
        <f t="shared" si="369"/>
        <v>plays</v>
      </c>
      <c r="S3304" s="6">
        <f t="shared" si="372"/>
        <v>0.95678520172221337</v>
      </c>
      <c r="T3304" s="10">
        <f t="shared" si="373"/>
        <v>89.585714285714289</v>
      </c>
    </row>
    <row r="3305" spans="1:20" ht="43.2" x14ac:dyDescent="0.3">
      <c r="A3305">
        <v>3305</v>
      </c>
      <c r="B3305" s="3" t="s">
        <v>3305</v>
      </c>
      <c r="C3305" s="3" t="s">
        <v>7415</v>
      </c>
      <c r="D3305">
        <v>4000</v>
      </c>
      <c r="E3305">
        <v>4081</v>
      </c>
      <c r="F3305" t="s">
        <v>8219</v>
      </c>
      <c r="G3305" t="s">
        <v>8224</v>
      </c>
      <c r="H3305" t="s">
        <v>8246</v>
      </c>
      <c r="I3305">
        <v>1438374748</v>
      </c>
      <c r="J3305">
        <v>1435782748</v>
      </c>
      <c r="K3305" s="11">
        <f t="shared" si="370"/>
        <v>42216.647546296292</v>
      </c>
      <c r="L3305" s="11">
        <f t="shared" si="371"/>
        <v>42186.647546296292</v>
      </c>
      <c r="M3305" t="b">
        <v>0</v>
      </c>
      <c r="N3305">
        <v>20</v>
      </c>
      <c r="O3305" t="b">
        <v>1</v>
      </c>
      <c r="P3305" s="8" t="s">
        <v>8269</v>
      </c>
      <c r="Q3305" s="13" t="str">
        <f t="shared" si="368"/>
        <v>theater</v>
      </c>
      <c r="R3305" s="13" t="str">
        <f t="shared" si="369"/>
        <v>plays</v>
      </c>
      <c r="S3305" s="6">
        <f t="shared" si="372"/>
        <v>0.98015192354814995</v>
      </c>
      <c r="T3305" s="10">
        <f t="shared" si="373"/>
        <v>204.05</v>
      </c>
    </row>
    <row r="3306" spans="1:20" ht="57.6" x14ac:dyDescent="0.3">
      <c r="A3306">
        <v>3306</v>
      </c>
      <c r="B3306" s="3" t="s">
        <v>3306</v>
      </c>
      <c r="C3306" s="3" t="s">
        <v>7416</v>
      </c>
      <c r="D3306">
        <v>1500</v>
      </c>
      <c r="E3306">
        <v>2630</v>
      </c>
      <c r="F3306" t="s">
        <v>8219</v>
      </c>
      <c r="G3306" t="s">
        <v>8224</v>
      </c>
      <c r="H3306" t="s">
        <v>8246</v>
      </c>
      <c r="I3306">
        <v>1465527600</v>
      </c>
      <c r="J3306">
        <v>1462252542</v>
      </c>
      <c r="K3306" s="11">
        <f t="shared" si="370"/>
        <v>42530.916666666664</v>
      </c>
      <c r="L3306" s="11">
        <f t="shared" si="371"/>
        <v>42493.010902777773</v>
      </c>
      <c r="M3306" t="b">
        <v>0</v>
      </c>
      <c r="N3306">
        <v>54</v>
      </c>
      <c r="O3306" t="b">
        <v>1</v>
      </c>
      <c r="P3306" s="8" t="s">
        <v>8269</v>
      </c>
      <c r="Q3306" s="13" t="str">
        <f t="shared" si="368"/>
        <v>theater</v>
      </c>
      <c r="R3306" s="13" t="str">
        <f t="shared" si="369"/>
        <v>plays</v>
      </c>
      <c r="S3306" s="6">
        <f t="shared" si="372"/>
        <v>0.57034220532319391</v>
      </c>
      <c r="T3306" s="10">
        <f t="shared" si="373"/>
        <v>48.703703703703702</v>
      </c>
    </row>
    <row r="3307" spans="1:20" ht="43.2" x14ac:dyDescent="0.3">
      <c r="A3307">
        <v>3307</v>
      </c>
      <c r="B3307" s="3" t="s">
        <v>3307</v>
      </c>
      <c r="C3307" s="3" t="s">
        <v>7417</v>
      </c>
      <c r="D3307">
        <v>1000</v>
      </c>
      <c r="E3307">
        <v>1066.8</v>
      </c>
      <c r="F3307" t="s">
        <v>8219</v>
      </c>
      <c r="G3307" t="s">
        <v>8224</v>
      </c>
      <c r="H3307" t="s">
        <v>8246</v>
      </c>
      <c r="I3307">
        <v>1463275339</v>
      </c>
      <c r="J3307">
        <v>1460683339</v>
      </c>
      <c r="K3307" s="11">
        <f t="shared" si="370"/>
        <v>42504.848831018513</v>
      </c>
      <c r="L3307" s="11">
        <f t="shared" si="371"/>
        <v>42474.848831018513</v>
      </c>
      <c r="M3307" t="b">
        <v>0</v>
      </c>
      <c r="N3307">
        <v>20</v>
      </c>
      <c r="O3307" t="b">
        <v>1</v>
      </c>
      <c r="P3307" s="8" t="s">
        <v>8269</v>
      </c>
      <c r="Q3307" s="13" t="str">
        <f t="shared" si="368"/>
        <v>theater</v>
      </c>
      <c r="R3307" s="13" t="str">
        <f t="shared" si="369"/>
        <v>plays</v>
      </c>
      <c r="S3307" s="6">
        <f t="shared" si="372"/>
        <v>0.9373828271466067</v>
      </c>
      <c r="T3307" s="10">
        <f t="shared" si="373"/>
        <v>53.339999999999996</v>
      </c>
    </row>
    <row r="3308" spans="1:20" ht="43.2" x14ac:dyDescent="0.3">
      <c r="A3308">
        <v>3308</v>
      </c>
      <c r="B3308" s="3" t="s">
        <v>3308</v>
      </c>
      <c r="C3308" s="3" t="s">
        <v>7418</v>
      </c>
      <c r="D3308">
        <v>3500</v>
      </c>
      <c r="E3308">
        <v>4280</v>
      </c>
      <c r="F3308" t="s">
        <v>8219</v>
      </c>
      <c r="G3308" t="s">
        <v>8224</v>
      </c>
      <c r="H3308" t="s">
        <v>8246</v>
      </c>
      <c r="I3308">
        <v>1460581365</v>
      </c>
      <c r="J3308">
        <v>1458766965</v>
      </c>
      <c r="K3308" s="11">
        <f t="shared" si="370"/>
        <v>42473.668576388889</v>
      </c>
      <c r="L3308" s="11">
        <f t="shared" si="371"/>
        <v>42452.668576388889</v>
      </c>
      <c r="M3308" t="b">
        <v>0</v>
      </c>
      <c r="N3308">
        <v>57</v>
      </c>
      <c r="O3308" t="b">
        <v>1</v>
      </c>
      <c r="P3308" s="8" t="s">
        <v>8269</v>
      </c>
      <c r="Q3308" s="13" t="str">
        <f t="shared" si="368"/>
        <v>theater</v>
      </c>
      <c r="R3308" s="13" t="str">
        <f t="shared" si="369"/>
        <v>plays</v>
      </c>
      <c r="S3308" s="6">
        <f t="shared" si="372"/>
        <v>0.81775700934579443</v>
      </c>
      <c r="T3308" s="10">
        <f t="shared" si="373"/>
        <v>75.087719298245617</v>
      </c>
    </row>
    <row r="3309" spans="1:20" ht="28.8" x14ac:dyDescent="0.3">
      <c r="A3309">
        <v>3309</v>
      </c>
      <c r="B3309" s="3" t="s">
        <v>3309</v>
      </c>
      <c r="C3309" s="3" t="s">
        <v>7419</v>
      </c>
      <c r="D3309">
        <v>350</v>
      </c>
      <c r="E3309">
        <v>558</v>
      </c>
      <c r="F3309" t="s">
        <v>8219</v>
      </c>
      <c r="G3309" t="s">
        <v>8225</v>
      </c>
      <c r="H3309" t="s">
        <v>8247</v>
      </c>
      <c r="I3309">
        <v>1476632178</v>
      </c>
      <c r="J3309">
        <v>1473953778</v>
      </c>
      <c r="K3309" s="11">
        <f t="shared" si="370"/>
        <v>42659.441874999997</v>
      </c>
      <c r="L3309" s="11">
        <f t="shared" si="371"/>
        <v>42628.441874999997</v>
      </c>
      <c r="M3309" t="b">
        <v>0</v>
      </c>
      <c r="N3309">
        <v>31</v>
      </c>
      <c r="O3309" t="b">
        <v>1</v>
      </c>
      <c r="P3309" s="8" t="s">
        <v>8269</v>
      </c>
      <c r="Q3309" s="13" t="str">
        <f t="shared" si="368"/>
        <v>theater</v>
      </c>
      <c r="R3309" s="13" t="str">
        <f t="shared" si="369"/>
        <v>plays</v>
      </c>
      <c r="S3309" s="6">
        <f t="shared" si="372"/>
        <v>0.62724014336917566</v>
      </c>
      <c r="T3309" s="10">
        <f t="shared" si="373"/>
        <v>18</v>
      </c>
    </row>
    <row r="3310" spans="1:20" ht="28.8" x14ac:dyDescent="0.3">
      <c r="A3310">
        <v>3310</v>
      </c>
      <c r="B3310" s="3" t="s">
        <v>3310</v>
      </c>
      <c r="C3310" s="3" t="s">
        <v>7420</v>
      </c>
      <c r="D3310">
        <v>6500</v>
      </c>
      <c r="E3310">
        <v>6505</v>
      </c>
      <c r="F3310" t="s">
        <v>8219</v>
      </c>
      <c r="G3310" t="s">
        <v>8224</v>
      </c>
      <c r="H3310" t="s">
        <v>8246</v>
      </c>
      <c r="I3310">
        <v>1444169825</v>
      </c>
      <c r="J3310">
        <v>1441577825</v>
      </c>
      <c r="K3310" s="11">
        <f t="shared" si="370"/>
        <v>42283.720196759255</v>
      </c>
      <c r="L3310" s="11">
        <f t="shared" si="371"/>
        <v>42253.720196759255</v>
      </c>
      <c r="M3310" t="b">
        <v>0</v>
      </c>
      <c r="N3310">
        <v>31</v>
      </c>
      <c r="O3310" t="b">
        <v>1</v>
      </c>
      <c r="P3310" s="8" t="s">
        <v>8269</v>
      </c>
      <c r="Q3310" s="13" t="str">
        <f t="shared" si="368"/>
        <v>theater</v>
      </c>
      <c r="R3310" s="13" t="str">
        <f t="shared" si="369"/>
        <v>plays</v>
      </c>
      <c r="S3310" s="6">
        <f t="shared" si="372"/>
        <v>0.99923136049192929</v>
      </c>
      <c r="T3310" s="10">
        <f t="shared" si="373"/>
        <v>209.83870967741936</v>
      </c>
    </row>
    <row r="3311" spans="1:20" ht="43.2" x14ac:dyDescent="0.3">
      <c r="A3311">
        <v>3311</v>
      </c>
      <c r="B3311" s="3" t="s">
        <v>3311</v>
      </c>
      <c r="C3311" s="3" t="s">
        <v>7421</v>
      </c>
      <c r="D3311">
        <v>2500</v>
      </c>
      <c r="E3311">
        <v>2746</v>
      </c>
      <c r="F3311" t="s">
        <v>8219</v>
      </c>
      <c r="G3311" t="s">
        <v>8224</v>
      </c>
      <c r="H3311" t="s">
        <v>8246</v>
      </c>
      <c r="I3311">
        <v>1445065210</v>
      </c>
      <c r="J3311">
        <v>1442473210</v>
      </c>
      <c r="K3311" s="11">
        <f t="shared" si="370"/>
        <v>42294.083449074074</v>
      </c>
      <c r="L3311" s="11">
        <f t="shared" si="371"/>
        <v>42264.083449074074</v>
      </c>
      <c r="M3311" t="b">
        <v>0</v>
      </c>
      <c r="N3311">
        <v>45</v>
      </c>
      <c r="O3311" t="b">
        <v>1</v>
      </c>
      <c r="P3311" s="8" t="s">
        <v>8269</v>
      </c>
      <c r="Q3311" s="13" t="str">
        <f t="shared" si="368"/>
        <v>theater</v>
      </c>
      <c r="R3311" s="13" t="str">
        <f t="shared" si="369"/>
        <v>plays</v>
      </c>
      <c r="S3311" s="6">
        <f t="shared" si="372"/>
        <v>0.91041514930808454</v>
      </c>
      <c r="T3311" s="10">
        <f t="shared" si="373"/>
        <v>61.022222222222226</v>
      </c>
    </row>
    <row r="3312" spans="1:20" ht="43.2" x14ac:dyDescent="0.3">
      <c r="A3312">
        <v>3312</v>
      </c>
      <c r="B3312" s="3" t="s">
        <v>3312</v>
      </c>
      <c r="C3312" s="3" t="s">
        <v>7422</v>
      </c>
      <c r="D3312">
        <v>2500</v>
      </c>
      <c r="E3312">
        <v>2501</v>
      </c>
      <c r="F3312" t="s">
        <v>8219</v>
      </c>
      <c r="G3312" t="s">
        <v>8224</v>
      </c>
      <c r="H3312" t="s">
        <v>8246</v>
      </c>
      <c r="I3312">
        <v>1478901600</v>
      </c>
      <c r="J3312">
        <v>1477077946</v>
      </c>
      <c r="K3312" s="11">
        <f t="shared" si="370"/>
        <v>42685.708333333336</v>
      </c>
      <c r="L3312" s="11">
        <f t="shared" si="371"/>
        <v>42664.601226851846</v>
      </c>
      <c r="M3312" t="b">
        <v>0</v>
      </c>
      <c r="N3312">
        <v>41</v>
      </c>
      <c r="O3312" t="b">
        <v>1</v>
      </c>
      <c r="P3312" s="8" t="s">
        <v>8269</v>
      </c>
      <c r="Q3312" s="13" t="str">
        <f t="shared" si="368"/>
        <v>theater</v>
      </c>
      <c r="R3312" s="13" t="str">
        <f t="shared" si="369"/>
        <v>plays</v>
      </c>
      <c r="S3312" s="6">
        <f t="shared" si="372"/>
        <v>0.99960015993602558</v>
      </c>
      <c r="T3312" s="10">
        <f t="shared" si="373"/>
        <v>61</v>
      </c>
    </row>
    <row r="3313" spans="1:20" ht="43.2" x14ac:dyDescent="0.3">
      <c r="A3313">
        <v>3313</v>
      </c>
      <c r="B3313" s="3" t="s">
        <v>3313</v>
      </c>
      <c r="C3313" s="3" t="s">
        <v>7423</v>
      </c>
      <c r="D3313">
        <v>2000</v>
      </c>
      <c r="E3313">
        <v>2321</v>
      </c>
      <c r="F3313" t="s">
        <v>8219</v>
      </c>
      <c r="G3313" t="s">
        <v>8224</v>
      </c>
      <c r="H3313" t="s">
        <v>8246</v>
      </c>
      <c r="I3313">
        <v>1453856400</v>
      </c>
      <c r="J3313">
        <v>1452664317</v>
      </c>
      <c r="K3313" s="11">
        <f t="shared" si="370"/>
        <v>42395.833333333336</v>
      </c>
      <c r="L3313" s="11">
        <f t="shared" si="371"/>
        <v>42382.036076388882</v>
      </c>
      <c r="M3313" t="b">
        <v>0</v>
      </c>
      <c r="N3313">
        <v>29</v>
      </c>
      <c r="O3313" t="b">
        <v>1</v>
      </c>
      <c r="P3313" s="8" t="s">
        <v>8269</v>
      </c>
      <c r="Q3313" s="13" t="str">
        <f t="shared" si="368"/>
        <v>theater</v>
      </c>
      <c r="R3313" s="13" t="str">
        <f t="shared" si="369"/>
        <v>plays</v>
      </c>
      <c r="S3313" s="6">
        <f t="shared" si="372"/>
        <v>0.86169754416199917</v>
      </c>
      <c r="T3313" s="10">
        <f t="shared" si="373"/>
        <v>80.034482758620683</v>
      </c>
    </row>
    <row r="3314" spans="1:20" ht="43.2" x14ac:dyDescent="0.3">
      <c r="A3314">
        <v>3314</v>
      </c>
      <c r="B3314" s="3" t="s">
        <v>3314</v>
      </c>
      <c r="C3314" s="3" t="s">
        <v>7424</v>
      </c>
      <c r="D3314">
        <v>800</v>
      </c>
      <c r="E3314">
        <v>1686</v>
      </c>
      <c r="F3314" t="s">
        <v>8219</v>
      </c>
      <c r="G3314" t="s">
        <v>8225</v>
      </c>
      <c r="H3314" t="s">
        <v>8247</v>
      </c>
      <c r="I3314">
        <v>1431115500</v>
      </c>
      <c r="J3314">
        <v>1428733511</v>
      </c>
      <c r="K3314" s="11">
        <f t="shared" si="370"/>
        <v>42132.628472222219</v>
      </c>
      <c r="L3314" s="11">
        <f t="shared" si="371"/>
        <v>42105.059155092589</v>
      </c>
      <c r="M3314" t="b">
        <v>0</v>
      </c>
      <c r="N3314">
        <v>58</v>
      </c>
      <c r="O3314" t="b">
        <v>1</v>
      </c>
      <c r="P3314" s="8" t="s">
        <v>8269</v>
      </c>
      <c r="Q3314" s="13" t="str">
        <f t="shared" si="368"/>
        <v>theater</v>
      </c>
      <c r="R3314" s="13" t="str">
        <f t="shared" si="369"/>
        <v>plays</v>
      </c>
      <c r="S3314" s="6">
        <f t="shared" si="372"/>
        <v>0.47449584816132861</v>
      </c>
      <c r="T3314" s="10">
        <f t="shared" si="373"/>
        <v>29.068965517241381</v>
      </c>
    </row>
    <row r="3315" spans="1:20" ht="43.2" x14ac:dyDescent="0.3">
      <c r="A3315">
        <v>3315</v>
      </c>
      <c r="B3315" s="3" t="s">
        <v>3315</v>
      </c>
      <c r="C3315" s="3" t="s">
        <v>7425</v>
      </c>
      <c r="D3315">
        <v>4000</v>
      </c>
      <c r="E3315">
        <v>4400</v>
      </c>
      <c r="F3315" t="s">
        <v>8219</v>
      </c>
      <c r="G3315" t="s">
        <v>8225</v>
      </c>
      <c r="H3315" t="s">
        <v>8247</v>
      </c>
      <c r="I3315">
        <v>1462519041</v>
      </c>
      <c r="J3315">
        <v>1459927041</v>
      </c>
      <c r="K3315" s="11">
        <f t="shared" si="370"/>
        <v>42496.09538194444</v>
      </c>
      <c r="L3315" s="11">
        <f t="shared" si="371"/>
        <v>42466.09538194444</v>
      </c>
      <c r="M3315" t="b">
        <v>0</v>
      </c>
      <c r="N3315">
        <v>89</v>
      </c>
      <c r="O3315" t="b">
        <v>1</v>
      </c>
      <c r="P3315" s="8" t="s">
        <v>8269</v>
      </c>
      <c r="Q3315" s="13" t="str">
        <f t="shared" si="368"/>
        <v>theater</v>
      </c>
      <c r="R3315" s="13" t="str">
        <f t="shared" si="369"/>
        <v>plays</v>
      </c>
      <c r="S3315" s="6">
        <f t="shared" si="372"/>
        <v>0.90909090909090906</v>
      </c>
      <c r="T3315" s="10">
        <f t="shared" si="373"/>
        <v>49.438202247191015</v>
      </c>
    </row>
    <row r="3316" spans="1:20" ht="72" x14ac:dyDescent="0.3">
      <c r="A3316">
        <v>3316</v>
      </c>
      <c r="B3316" s="3" t="s">
        <v>3316</v>
      </c>
      <c r="C3316" s="3" t="s">
        <v>7426</v>
      </c>
      <c r="D3316">
        <v>11737</v>
      </c>
      <c r="E3316">
        <v>11747.18</v>
      </c>
      <c r="F3316" t="s">
        <v>8219</v>
      </c>
      <c r="G3316" t="s">
        <v>8224</v>
      </c>
      <c r="H3316" t="s">
        <v>8246</v>
      </c>
      <c r="I3316">
        <v>1407506040</v>
      </c>
      <c r="J3316">
        <v>1404680075</v>
      </c>
      <c r="K3316" s="11">
        <f t="shared" si="370"/>
        <v>41859.370833333327</v>
      </c>
      <c r="L3316" s="11">
        <f t="shared" si="371"/>
        <v>41826.662905092591</v>
      </c>
      <c r="M3316" t="b">
        <v>0</v>
      </c>
      <c r="N3316">
        <v>125</v>
      </c>
      <c r="O3316" t="b">
        <v>1</v>
      </c>
      <c r="P3316" s="8" t="s">
        <v>8269</v>
      </c>
      <c r="Q3316" s="13" t="str">
        <f t="shared" si="368"/>
        <v>theater</v>
      </c>
      <c r="R3316" s="13" t="str">
        <f t="shared" si="369"/>
        <v>plays</v>
      </c>
      <c r="S3316" s="6">
        <f t="shared" si="372"/>
        <v>0.99913340903944603</v>
      </c>
      <c r="T3316" s="10">
        <f t="shared" si="373"/>
        <v>93.977440000000001</v>
      </c>
    </row>
    <row r="3317" spans="1:20" ht="43.2" x14ac:dyDescent="0.3">
      <c r="A3317">
        <v>3317</v>
      </c>
      <c r="B3317" s="3" t="s">
        <v>3317</v>
      </c>
      <c r="C3317" s="3" t="s">
        <v>7427</v>
      </c>
      <c r="D3317">
        <v>1050</v>
      </c>
      <c r="E3317">
        <v>1115</v>
      </c>
      <c r="F3317" t="s">
        <v>8219</v>
      </c>
      <c r="G3317" t="s">
        <v>8224</v>
      </c>
      <c r="H3317" t="s">
        <v>8246</v>
      </c>
      <c r="I3317">
        <v>1465347424</v>
      </c>
      <c r="J3317">
        <v>1462755424</v>
      </c>
      <c r="K3317" s="11">
        <f t="shared" si="370"/>
        <v>42528.831296296295</v>
      </c>
      <c r="L3317" s="11">
        <f t="shared" si="371"/>
        <v>42498.831296296295</v>
      </c>
      <c r="M3317" t="b">
        <v>0</v>
      </c>
      <c r="N3317">
        <v>18</v>
      </c>
      <c r="O3317" t="b">
        <v>1</v>
      </c>
      <c r="P3317" s="8" t="s">
        <v>8269</v>
      </c>
      <c r="Q3317" s="13" t="str">
        <f t="shared" si="368"/>
        <v>theater</v>
      </c>
      <c r="R3317" s="13" t="str">
        <f t="shared" si="369"/>
        <v>plays</v>
      </c>
      <c r="S3317" s="6">
        <f t="shared" si="372"/>
        <v>0.94170403587443952</v>
      </c>
      <c r="T3317" s="10">
        <f t="shared" si="373"/>
        <v>61.944444444444443</v>
      </c>
    </row>
    <row r="3318" spans="1:20" ht="28.8" x14ac:dyDescent="0.3">
      <c r="A3318">
        <v>3318</v>
      </c>
      <c r="B3318" s="3" t="s">
        <v>3318</v>
      </c>
      <c r="C3318" s="3" t="s">
        <v>7428</v>
      </c>
      <c r="D3318">
        <v>2000</v>
      </c>
      <c r="E3318">
        <v>2512</v>
      </c>
      <c r="F3318" t="s">
        <v>8219</v>
      </c>
      <c r="G3318" t="s">
        <v>8229</v>
      </c>
      <c r="H3318" t="s">
        <v>8251</v>
      </c>
      <c r="I3318">
        <v>1460341800</v>
      </c>
      <c r="J3318">
        <v>1456902893</v>
      </c>
      <c r="K3318" s="11">
        <f t="shared" si="370"/>
        <v>42470.895833333336</v>
      </c>
      <c r="L3318" s="11">
        <f t="shared" si="371"/>
        <v>42431.093668981477</v>
      </c>
      <c r="M3318" t="b">
        <v>0</v>
      </c>
      <c r="N3318">
        <v>32</v>
      </c>
      <c r="O3318" t="b">
        <v>1</v>
      </c>
      <c r="P3318" s="8" t="s">
        <v>8269</v>
      </c>
      <c r="Q3318" s="13" t="str">
        <f t="shared" si="368"/>
        <v>theater</v>
      </c>
      <c r="R3318" s="13" t="str">
        <f t="shared" si="369"/>
        <v>plays</v>
      </c>
      <c r="S3318" s="6">
        <f t="shared" si="372"/>
        <v>0.79617834394904463</v>
      </c>
      <c r="T3318" s="10">
        <f t="shared" si="373"/>
        <v>78.5</v>
      </c>
    </row>
    <row r="3319" spans="1:20" ht="43.2" x14ac:dyDescent="0.3">
      <c r="A3319">
        <v>3319</v>
      </c>
      <c r="B3319" s="3" t="s">
        <v>3319</v>
      </c>
      <c r="C3319" s="3" t="s">
        <v>7429</v>
      </c>
      <c r="D3319">
        <v>500</v>
      </c>
      <c r="E3319">
        <v>540</v>
      </c>
      <c r="F3319" t="s">
        <v>8219</v>
      </c>
      <c r="G3319" t="s">
        <v>8225</v>
      </c>
      <c r="H3319" t="s">
        <v>8247</v>
      </c>
      <c r="I3319">
        <v>1422712986</v>
      </c>
      <c r="J3319">
        <v>1418824986</v>
      </c>
      <c r="K3319" s="11">
        <f t="shared" si="370"/>
        <v>42035.377152777779</v>
      </c>
      <c r="L3319" s="11">
        <f t="shared" si="371"/>
        <v>41990.377152777779</v>
      </c>
      <c r="M3319" t="b">
        <v>0</v>
      </c>
      <c r="N3319">
        <v>16</v>
      </c>
      <c r="O3319" t="b">
        <v>1</v>
      </c>
      <c r="P3319" s="8" t="s">
        <v>8269</v>
      </c>
      <c r="Q3319" s="13" t="str">
        <f t="shared" si="368"/>
        <v>theater</v>
      </c>
      <c r="R3319" s="13" t="str">
        <f t="shared" si="369"/>
        <v>plays</v>
      </c>
      <c r="S3319" s="6">
        <f t="shared" si="372"/>
        <v>0.92592592592592593</v>
      </c>
      <c r="T3319" s="10">
        <f t="shared" si="373"/>
        <v>33.75</v>
      </c>
    </row>
    <row r="3320" spans="1:20" ht="43.2" x14ac:dyDescent="0.3">
      <c r="A3320">
        <v>3320</v>
      </c>
      <c r="B3320" s="3" t="s">
        <v>3320</v>
      </c>
      <c r="C3320" s="3" t="s">
        <v>7430</v>
      </c>
      <c r="D3320">
        <v>2500</v>
      </c>
      <c r="E3320">
        <v>2525</v>
      </c>
      <c r="F3320" t="s">
        <v>8219</v>
      </c>
      <c r="G3320" t="s">
        <v>8224</v>
      </c>
      <c r="H3320" t="s">
        <v>8246</v>
      </c>
      <c r="I3320">
        <v>1466557557</v>
      </c>
      <c r="J3320">
        <v>1463965557</v>
      </c>
      <c r="K3320" s="11">
        <f t="shared" si="370"/>
        <v>42542.837465277778</v>
      </c>
      <c r="L3320" s="11">
        <f t="shared" si="371"/>
        <v>42512.837465277778</v>
      </c>
      <c r="M3320" t="b">
        <v>0</v>
      </c>
      <c r="N3320">
        <v>38</v>
      </c>
      <c r="O3320" t="b">
        <v>1</v>
      </c>
      <c r="P3320" s="8" t="s">
        <v>8269</v>
      </c>
      <c r="Q3320" s="13" t="str">
        <f t="shared" si="368"/>
        <v>theater</v>
      </c>
      <c r="R3320" s="13" t="str">
        <f t="shared" si="369"/>
        <v>plays</v>
      </c>
      <c r="S3320" s="6">
        <f t="shared" si="372"/>
        <v>0.99009900990099009</v>
      </c>
      <c r="T3320" s="10">
        <f t="shared" si="373"/>
        <v>66.44736842105263</v>
      </c>
    </row>
    <row r="3321" spans="1:20" ht="57.6" x14ac:dyDescent="0.3">
      <c r="A3321">
        <v>3321</v>
      </c>
      <c r="B3321" s="3" t="s">
        <v>3321</v>
      </c>
      <c r="C3321" s="3" t="s">
        <v>7431</v>
      </c>
      <c r="D3321">
        <v>500</v>
      </c>
      <c r="E3321">
        <v>537</v>
      </c>
      <c r="F3321" t="s">
        <v>8219</v>
      </c>
      <c r="G3321" t="s">
        <v>8224</v>
      </c>
      <c r="H3321" t="s">
        <v>8246</v>
      </c>
      <c r="I3321">
        <v>1413431940</v>
      </c>
      <c r="J3321">
        <v>1412216665</v>
      </c>
      <c r="K3321" s="11">
        <f t="shared" si="370"/>
        <v>41927.957638888889</v>
      </c>
      <c r="L3321" s="11">
        <f t="shared" si="371"/>
        <v>41913.891956018517</v>
      </c>
      <c r="M3321" t="b">
        <v>0</v>
      </c>
      <c r="N3321">
        <v>15</v>
      </c>
      <c r="O3321" t="b">
        <v>1</v>
      </c>
      <c r="P3321" s="8" t="s">
        <v>8269</v>
      </c>
      <c r="Q3321" s="13" t="str">
        <f t="shared" si="368"/>
        <v>theater</v>
      </c>
      <c r="R3321" s="13" t="str">
        <f t="shared" si="369"/>
        <v>plays</v>
      </c>
      <c r="S3321" s="6">
        <f t="shared" si="372"/>
        <v>0.93109869646182497</v>
      </c>
      <c r="T3321" s="10">
        <f t="shared" si="373"/>
        <v>35.799999999999997</v>
      </c>
    </row>
    <row r="3322" spans="1:20" ht="43.2" x14ac:dyDescent="0.3">
      <c r="A3322">
        <v>3322</v>
      </c>
      <c r="B3322" s="3" t="s">
        <v>3322</v>
      </c>
      <c r="C3322" s="3" t="s">
        <v>7432</v>
      </c>
      <c r="D3322">
        <v>3300</v>
      </c>
      <c r="E3322">
        <v>3350</v>
      </c>
      <c r="F3322" t="s">
        <v>8219</v>
      </c>
      <c r="G3322" t="s">
        <v>8224</v>
      </c>
      <c r="H3322" t="s">
        <v>8246</v>
      </c>
      <c r="I3322">
        <v>1466567700</v>
      </c>
      <c r="J3322">
        <v>1464653696</v>
      </c>
      <c r="K3322" s="11">
        <f t="shared" si="370"/>
        <v>42542.954861111109</v>
      </c>
      <c r="L3322" s="11">
        <f t="shared" si="371"/>
        <v>42520.802037037036</v>
      </c>
      <c r="M3322" t="b">
        <v>0</v>
      </c>
      <c r="N3322">
        <v>23</v>
      </c>
      <c r="O3322" t="b">
        <v>1</v>
      </c>
      <c r="P3322" s="8" t="s">
        <v>8269</v>
      </c>
      <c r="Q3322" s="13" t="str">
        <f t="shared" si="368"/>
        <v>theater</v>
      </c>
      <c r="R3322" s="13" t="str">
        <f t="shared" si="369"/>
        <v>plays</v>
      </c>
      <c r="S3322" s="6">
        <f t="shared" si="372"/>
        <v>0.9850746268656716</v>
      </c>
      <c r="T3322" s="10">
        <f t="shared" si="373"/>
        <v>145.65217391304347</v>
      </c>
    </row>
    <row r="3323" spans="1:20" ht="43.2" x14ac:dyDescent="0.3">
      <c r="A3323">
        <v>3323</v>
      </c>
      <c r="B3323" s="3" t="s">
        <v>3323</v>
      </c>
      <c r="C3323" s="3" t="s">
        <v>7433</v>
      </c>
      <c r="D3323">
        <v>1000</v>
      </c>
      <c r="E3323">
        <v>1259</v>
      </c>
      <c r="F3323" t="s">
        <v>8219</v>
      </c>
      <c r="G3323" t="s">
        <v>8225</v>
      </c>
      <c r="H3323" t="s">
        <v>8247</v>
      </c>
      <c r="I3323">
        <v>1474793208</v>
      </c>
      <c r="J3323">
        <v>1472201208</v>
      </c>
      <c r="K3323" s="11">
        <f t="shared" si="370"/>
        <v>42638.157499999994</v>
      </c>
      <c r="L3323" s="11">
        <f t="shared" si="371"/>
        <v>42608.157499999994</v>
      </c>
      <c r="M3323" t="b">
        <v>0</v>
      </c>
      <c r="N3323">
        <v>49</v>
      </c>
      <c r="O3323" t="b">
        <v>1</v>
      </c>
      <c r="P3323" s="8" t="s">
        <v>8269</v>
      </c>
      <c r="Q3323" s="13" t="str">
        <f t="shared" si="368"/>
        <v>theater</v>
      </c>
      <c r="R3323" s="13" t="str">
        <f t="shared" si="369"/>
        <v>plays</v>
      </c>
      <c r="S3323" s="6">
        <f t="shared" si="372"/>
        <v>0.79428117553613975</v>
      </c>
      <c r="T3323" s="10">
        <f t="shared" si="373"/>
        <v>25.693877551020407</v>
      </c>
    </row>
    <row r="3324" spans="1:20" ht="43.2" x14ac:dyDescent="0.3">
      <c r="A3324">
        <v>3324</v>
      </c>
      <c r="B3324" s="3" t="s">
        <v>3324</v>
      </c>
      <c r="C3324" s="3" t="s">
        <v>7434</v>
      </c>
      <c r="D3324">
        <v>1500</v>
      </c>
      <c r="E3324">
        <v>1525</v>
      </c>
      <c r="F3324" t="s">
        <v>8219</v>
      </c>
      <c r="G3324" t="s">
        <v>8241</v>
      </c>
      <c r="H3324" t="s">
        <v>8249</v>
      </c>
      <c r="I3324">
        <v>1465135190</v>
      </c>
      <c r="J3324">
        <v>1463925590</v>
      </c>
      <c r="K3324" s="11">
        <f t="shared" si="370"/>
        <v>42526.374884259254</v>
      </c>
      <c r="L3324" s="11">
        <f t="shared" si="371"/>
        <v>42512.374884259254</v>
      </c>
      <c r="M3324" t="b">
        <v>0</v>
      </c>
      <c r="N3324">
        <v>10</v>
      </c>
      <c r="O3324" t="b">
        <v>1</v>
      </c>
      <c r="P3324" s="8" t="s">
        <v>8269</v>
      </c>
      <c r="Q3324" s="13" t="str">
        <f t="shared" si="368"/>
        <v>theater</v>
      </c>
      <c r="R3324" s="13" t="str">
        <f t="shared" si="369"/>
        <v>plays</v>
      </c>
      <c r="S3324" s="6">
        <f t="shared" si="372"/>
        <v>0.98360655737704916</v>
      </c>
      <c r="T3324" s="10">
        <f t="shared" si="373"/>
        <v>152.5</v>
      </c>
    </row>
    <row r="3325" spans="1:20" ht="43.2" x14ac:dyDescent="0.3">
      <c r="A3325">
        <v>3325</v>
      </c>
      <c r="B3325" s="3" t="s">
        <v>3325</v>
      </c>
      <c r="C3325" s="3" t="s">
        <v>7435</v>
      </c>
      <c r="D3325">
        <v>400</v>
      </c>
      <c r="E3325">
        <v>450</v>
      </c>
      <c r="F3325" t="s">
        <v>8219</v>
      </c>
      <c r="G3325" t="s">
        <v>8225</v>
      </c>
      <c r="H3325" t="s">
        <v>8247</v>
      </c>
      <c r="I3325">
        <v>1428256277</v>
      </c>
      <c r="J3325">
        <v>1425235877</v>
      </c>
      <c r="K3325" s="11">
        <f t="shared" si="370"/>
        <v>42099.535613425927</v>
      </c>
      <c r="L3325" s="11">
        <f t="shared" si="371"/>
        <v>42064.577280092592</v>
      </c>
      <c r="M3325" t="b">
        <v>0</v>
      </c>
      <c r="N3325">
        <v>15</v>
      </c>
      <c r="O3325" t="b">
        <v>1</v>
      </c>
      <c r="P3325" s="8" t="s">
        <v>8269</v>
      </c>
      <c r="Q3325" s="13" t="str">
        <f t="shared" si="368"/>
        <v>theater</v>
      </c>
      <c r="R3325" s="13" t="str">
        <f t="shared" si="369"/>
        <v>plays</v>
      </c>
      <c r="S3325" s="6">
        <f t="shared" si="372"/>
        <v>0.88888888888888884</v>
      </c>
      <c r="T3325" s="10">
        <f t="shared" si="373"/>
        <v>30</v>
      </c>
    </row>
    <row r="3326" spans="1:20" ht="43.2" x14ac:dyDescent="0.3">
      <c r="A3326">
        <v>3326</v>
      </c>
      <c r="B3326" s="3" t="s">
        <v>3326</v>
      </c>
      <c r="C3326" s="3" t="s">
        <v>7436</v>
      </c>
      <c r="D3326">
        <v>8000</v>
      </c>
      <c r="E3326">
        <v>8110</v>
      </c>
      <c r="F3326" t="s">
        <v>8219</v>
      </c>
      <c r="G3326" t="s">
        <v>8224</v>
      </c>
      <c r="H3326" t="s">
        <v>8246</v>
      </c>
      <c r="I3326">
        <v>1425830905</v>
      </c>
      <c r="J3326">
        <v>1423242505</v>
      </c>
      <c r="K3326" s="11">
        <f t="shared" si="370"/>
        <v>42071.464178240734</v>
      </c>
      <c r="L3326" s="11">
        <f t="shared" si="371"/>
        <v>42041.505844907406</v>
      </c>
      <c r="M3326" t="b">
        <v>0</v>
      </c>
      <c r="N3326">
        <v>57</v>
      </c>
      <c r="O3326" t="b">
        <v>1</v>
      </c>
      <c r="P3326" s="8" t="s">
        <v>8269</v>
      </c>
      <c r="Q3326" s="13" t="str">
        <f t="shared" si="368"/>
        <v>theater</v>
      </c>
      <c r="R3326" s="13" t="str">
        <f t="shared" si="369"/>
        <v>plays</v>
      </c>
      <c r="S3326" s="6">
        <f t="shared" si="372"/>
        <v>0.98643649815043155</v>
      </c>
      <c r="T3326" s="10">
        <f t="shared" si="373"/>
        <v>142.28070175438597</v>
      </c>
    </row>
    <row r="3327" spans="1:20" ht="43.2" x14ac:dyDescent="0.3">
      <c r="A3327">
        <v>3327</v>
      </c>
      <c r="B3327" s="3" t="s">
        <v>3327</v>
      </c>
      <c r="C3327" s="3" t="s">
        <v>7437</v>
      </c>
      <c r="D3327">
        <v>800</v>
      </c>
      <c r="E3327">
        <v>810</v>
      </c>
      <c r="F3327" t="s">
        <v>8219</v>
      </c>
      <c r="G3327" t="s">
        <v>8225</v>
      </c>
      <c r="H3327" t="s">
        <v>8247</v>
      </c>
      <c r="I3327">
        <v>1462697966</v>
      </c>
      <c r="J3327">
        <v>1460105966</v>
      </c>
      <c r="K3327" s="11">
        <f t="shared" si="370"/>
        <v>42498.166273148141</v>
      </c>
      <c r="L3327" s="11">
        <f t="shared" si="371"/>
        <v>42468.166273148141</v>
      </c>
      <c r="M3327" t="b">
        <v>0</v>
      </c>
      <c r="N3327">
        <v>33</v>
      </c>
      <c r="O3327" t="b">
        <v>1</v>
      </c>
      <c r="P3327" s="8" t="s">
        <v>8269</v>
      </c>
      <c r="Q3327" s="13" t="str">
        <f t="shared" si="368"/>
        <v>theater</v>
      </c>
      <c r="R3327" s="13" t="str">
        <f t="shared" si="369"/>
        <v>plays</v>
      </c>
      <c r="S3327" s="6">
        <f t="shared" si="372"/>
        <v>0.98765432098765427</v>
      </c>
      <c r="T3327" s="10">
        <f t="shared" si="373"/>
        <v>24.545454545454547</v>
      </c>
    </row>
    <row r="3328" spans="1:20" ht="43.2" x14ac:dyDescent="0.3">
      <c r="A3328">
        <v>3328</v>
      </c>
      <c r="B3328" s="3" t="s">
        <v>3328</v>
      </c>
      <c r="C3328" s="3" t="s">
        <v>7438</v>
      </c>
      <c r="D3328">
        <v>1800</v>
      </c>
      <c r="E3328">
        <v>2635</v>
      </c>
      <c r="F3328" t="s">
        <v>8219</v>
      </c>
      <c r="G3328" t="s">
        <v>8224</v>
      </c>
      <c r="H3328" t="s">
        <v>8246</v>
      </c>
      <c r="I3328">
        <v>1404522000</v>
      </c>
      <c r="J3328">
        <v>1404308883</v>
      </c>
      <c r="K3328" s="11">
        <f t="shared" si="370"/>
        <v>41824.833333333328</v>
      </c>
      <c r="L3328" s="11">
        <f t="shared" si="371"/>
        <v>41822.366701388884</v>
      </c>
      <c r="M3328" t="b">
        <v>0</v>
      </c>
      <c r="N3328">
        <v>9</v>
      </c>
      <c r="O3328" t="b">
        <v>1</v>
      </c>
      <c r="P3328" s="8" t="s">
        <v>8269</v>
      </c>
      <c r="Q3328" s="13" t="str">
        <f t="shared" si="368"/>
        <v>theater</v>
      </c>
      <c r="R3328" s="13" t="str">
        <f t="shared" si="369"/>
        <v>plays</v>
      </c>
      <c r="S3328" s="6">
        <f t="shared" si="372"/>
        <v>0.68311195445920303</v>
      </c>
      <c r="T3328" s="10">
        <f t="shared" si="373"/>
        <v>292.77777777777777</v>
      </c>
    </row>
    <row r="3329" spans="1:20" ht="43.2" x14ac:dyDescent="0.3">
      <c r="A3329">
        <v>3329</v>
      </c>
      <c r="B3329" s="3" t="s">
        <v>3329</v>
      </c>
      <c r="C3329" s="3" t="s">
        <v>7439</v>
      </c>
      <c r="D3329">
        <v>1000</v>
      </c>
      <c r="E3329">
        <v>1168</v>
      </c>
      <c r="F3329" t="s">
        <v>8219</v>
      </c>
      <c r="G3329" t="s">
        <v>8225</v>
      </c>
      <c r="H3329" t="s">
        <v>8247</v>
      </c>
      <c r="I3329">
        <v>1406502000</v>
      </c>
      <c r="J3329">
        <v>1405583108</v>
      </c>
      <c r="K3329" s="11">
        <f t="shared" si="370"/>
        <v>41847.75</v>
      </c>
      <c r="L3329" s="11">
        <f t="shared" si="371"/>
        <v>41837.114675925921</v>
      </c>
      <c r="M3329" t="b">
        <v>0</v>
      </c>
      <c r="N3329">
        <v>26</v>
      </c>
      <c r="O3329" t="b">
        <v>1</v>
      </c>
      <c r="P3329" s="8" t="s">
        <v>8269</v>
      </c>
      <c r="Q3329" s="13" t="str">
        <f t="shared" si="368"/>
        <v>theater</v>
      </c>
      <c r="R3329" s="13" t="str">
        <f t="shared" si="369"/>
        <v>plays</v>
      </c>
      <c r="S3329" s="6">
        <f t="shared" si="372"/>
        <v>0.85616438356164382</v>
      </c>
      <c r="T3329" s="10">
        <f t="shared" si="373"/>
        <v>44.92307692307692</v>
      </c>
    </row>
    <row r="3330" spans="1:20" ht="43.2" x14ac:dyDescent="0.3">
      <c r="A3330">
        <v>3330</v>
      </c>
      <c r="B3330" s="3" t="s">
        <v>3330</v>
      </c>
      <c r="C3330" s="3" t="s">
        <v>7440</v>
      </c>
      <c r="D3330">
        <v>1500</v>
      </c>
      <c r="E3330">
        <v>1594</v>
      </c>
      <c r="F3330" t="s">
        <v>8219</v>
      </c>
      <c r="G3330" t="s">
        <v>8225</v>
      </c>
      <c r="H3330" t="s">
        <v>8247</v>
      </c>
      <c r="I3330">
        <v>1427919468</v>
      </c>
      <c r="J3330">
        <v>1425331068</v>
      </c>
      <c r="K3330" s="11">
        <f t="shared" si="370"/>
        <v>42095.637361111112</v>
      </c>
      <c r="L3330" s="11">
        <f t="shared" si="371"/>
        <v>42065.679027777776</v>
      </c>
      <c r="M3330" t="b">
        <v>0</v>
      </c>
      <c r="N3330">
        <v>69</v>
      </c>
      <c r="O3330" t="b">
        <v>1</v>
      </c>
      <c r="P3330" s="8" t="s">
        <v>8269</v>
      </c>
      <c r="Q3330" s="13" t="str">
        <f t="shared" si="368"/>
        <v>theater</v>
      </c>
      <c r="R3330" s="13" t="str">
        <f t="shared" si="369"/>
        <v>plays</v>
      </c>
      <c r="S3330" s="6">
        <f t="shared" si="372"/>
        <v>0.94102885821831872</v>
      </c>
      <c r="T3330" s="10">
        <f t="shared" si="373"/>
        <v>23.10144927536232</v>
      </c>
    </row>
    <row r="3331" spans="1:20" ht="43.2" x14ac:dyDescent="0.3">
      <c r="A3331">
        <v>3331</v>
      </c>
      <c r="B3331" s="3" t="s">
        <v>3331</v>
      </c>
      <c r="C3331" s="3" t="s">
        <v>7441</v>
      </c>
      <c r="D3331">
        <v>5000</v>
      </c>
      <c r="E3331">
        <v>5226</v>
      </c>
      <c r="F3331" t="s">
        <v>8219</v>
      </c>
      <c r="G3331" t="s">
        <v>8224</v>
      </c>
      <c r="H3331" t="s">
        <v>8246</v>
      </c>
      <c r="I3331">
        <v>1444149886</v>
      </c>
      <c r="J3331">
        <v>1441125886</v>
      </c>
      <c r="K3331" s="11">
        <f t="shared" si="370"/>
        <v>42283.48942129629</v>
      </c>
      <c r="L3331" s="11">
        <f t="shared" si="371"/>
        <v>42248.48942129629</v>
      </c>
      <c r="M3331" t="b">
        <v>0</v>
      </c>
      <c r="N3331">
        <v>65</v>
      </c>
      <c r="O3331" t="b">
        <v>1</v>
      </c>
      <c r="P3331" s="8" t="s">
        <v>8269</v>
      </c>
      <c r="Q3331" s="13" t="str">
        <f t="shared" ref="Q3331:Q3394" si="374">LEFT(P3331, SEARCH("/", P3331)-1)</f>
        <v>theater</v>
      </c>
      <c r="R3331" s="13" t="str">
        <f t="shared" si="369"/>
        <v>plays</v>
      </c>
      <c r="S3331" s="6">
        <f t="shared" si="372"/>
        <v>0.95675468809797171</v>
      </c>
      <c r="T3331" s="10">
        <f t="shared" si="373"/>
        <v>80.400000000000006</v>
      </c>
    </row>
    <row r="3332" spans="1:20" ht="43.2" x14ac:dyDescent="0.3">
      <c r="A3332">
        <v>3332</v>
      </c>
      <c r="B3332" s="3" t="s">
        <v>3332</v>
      </c>
      <c r="C3332" s="3" t="s">
        <v>7442</v>
      </c>
      <c r="D3332">
        <v>6000</v>
      </c>
      <c r="E3332">
        <v>6000</v>
      </c>
      <c r="F3332" t="s">
        <v>8219</v>
      </c>
      <c r="G3332" t="s">
        <v>8224</v>
      </c>
      <c r="H3332" t="s">
        <v>8246</v>
      </c>
      <c r="I3332">
        <v>1405802330</v>
      </c>
      <c r="J3332">
        <v>1403210330</v>
      </c>
      <c r="K3332" s="11">
        <f t="shared" si="370"/>
        <v>41839.651967592588</v>
      </c>
      <c r="L3332" s="11">
        <f t="shared" si="371"/>
        <v>41809.651967592588</v>
      </c>
      <c r="M3332" t="b">
        <v>0</v>
      </c>
      <c r="N3332">
        <v>83</v>
      </c>
      <c r="O3332" t="b">
        <v>1</v>
      </c>
      <c r="P3332" s="8" t="s">
        <v>8269</v>
      </c>
      <c r="Q3332" s="13" t="str">
        <f t="shared" si="374"/>
        <v>theater</v>
      </c>
      <c r="R3332" s="13" t="str">
        <f t="shared" si="369"/>
        <v>plays</v>
      </c>
      <c r="S3332" s="6">
        <f t="shared" si="372"/>
        <v>1</v>
      </c>
      <c r="T3332" s="10">
        <f t="shared" si="373"/>
        <v>72.289156626506028</v>
      </c>
    </row>
    <row r="3333" spans="1:20" ht="43.2" x14ac:dyDescent="0.3">
      <c r="A3333">
        <v>3333</v>
      </c>
      <c r="B3333" s="3" t="s">
        <v>3333</v>
      </c>
      <c r="C3333" s="3" t="s">
        <v>7443</v>
      </c>
      <c r="D3333">
        <v>3500</v>
      </c>
      <c r="E3333">
        <v>3660</v>
      </c>
      <c r="F3333" t="s">
        <v>8219</v>
      </c>
      <c r="G3333" t="s">
        <v>8224</v>
      </c>
      <c r="H3333" t="s">
        <v>8246</v>
      </c>
      <c r="I3333">
        <v>1434384880</v>
      </c>
      <c r="J3333">
        <v>1432484080</v>
      </c>
      <c r="K3333" s="11">
        <f t="shared" si="370"/>
        <v>42170.468518518515</v>
      </c>
      <c r="L3333" s="11">
        <f t="shared" si="371"/>
        <v>42148.468518518515</v>
      </c>
      <c r="M3333" t="b">
        <v>0</v>
      </c>
      <c r="N3333">
        <v>111</v>
      </c>
      <c r="O3333" t="b">
        <v>1</v>
      </c>
      <c r="P3333" s="8" t="s">
        <v>8269</v>
      </c>
      <c r="Q3333" s="13" t="str">
        <f t="shared" si="374"/>
        <v>theater</v>
      </c>
      <c r="R3333" s="13" t="str">
        <f t="shared" si="369"/>
        <v>plays</v>
      </c>
      <c r="S3333" s="6">
        <f t="shared" si="372"/>
        <v>0.95628415300546443</v>
      </c>
      <c r="T3333" s="10">
        <f t="shared" si="373"/>
        <v>32.972972972972975</v>
      </c>
    </row>
    <row r="3334" spans="1:20" ht="28.8" x14ac:dyDescent="0.3">
      <c r="A3334">
        <v>3334</v>
      </c>
      <c r="B3334" s="3" t="s">
        <v>3334</v>
      </c>
      <c r="C3334" s="3" t="s">
        <v>7444</v>
      </c>
      <c r="D3334">
        <v>3871</v>
      </c>
      <c r="E3334">
        <v>5366</v>
      </c>
      <c r="F3334" t="s">
        <v>8219</v>
      </c>
      <c r="G3334" t="s">
        <v>8224</v>
      </c>
      <c r="H3334" t="s">
        <v>8246</v>
      </c>
      <c r="I3334">
        <v>1438259422</v>
      </c>
      <c r="J3334">
        <v>1435667422</v>
      </c>
      <c r="K3334" s="11">
        <f t="shared" si="370"/>
        <v>42215.312754629624</v>
      </c>
      <c r="L3334" s="11">
        <f t="shared" si="371"/>
        <v>42185.312754629624</v>
      </c>
      <c r="M3334" t="b">
        <v>0</v>
      </c>
      <c r="N3334">
        <v>46</v>
      </c>
      <c r="O3334" t="b">
        <v>1</v>
      </c>
      <c r="P3334" s="8" t="s">
        <v>8269</v>
      </c>
      <c r="Q3334" s="13" t="str">
        <f t="shared" si="374"/>
        <v>theater</v>
      </c>
      <c r="R3334" s="13" t="str">
        <f t="shared" si="369"/>
        <v>plays</v>
      </c>
      <c r="S3334" s="6">
        <f t="shared" si="372"/>
        <v>0.72139396198285499</v>
      </c>
      <c r="T3334" s="10">
        <f t="shared" si="373"/>
        <v>116.65217391304348</v>
      </c>
    </row>
    <row r="3335" spans="1:20" ht="43.2" x14ac:dyDescent="0.3">
      <c r="A3335">
        <v>3335</v>
      </c>
      <c r="B3335" s="3" t="s">
        <v>3335</v>
      </c>
      <c r="C3335" s="3" t="s">
        <v>7445</v>
      </c>
      <c r="D3335">
        <v>5000</v>
      </c>
      <c r="E3335">
        <v>5016</v>
      </c>
      <c r="F3335" t="s">
        <v>8219</v>
      </c>
      <c r="G3335" t="s">
        <v>8225</v>
      </c>
      <c r="H3335" t="s">
        <v>8247</v>
      </c>
      <c r="I3335">
        <v>1407106800</v>
      </c>
      <c r="J3335">
        <v>1404749446</v>
      </c>
      <c r="K3335" s="11">
        <f t="shared" si="370"/>
        <v>41854.75</v>
      </c>
      <c r="L3335" s="11">
        <f t="shared" si="371"/>
        <v>41827.465810185182</v>
      </c>
      <c r="M3335" t="b">
        <v>0</v>
      </c>
      <c r="N3335">
        <v>63</v>
      </c>
      <c r="O3335" t="b">
        <v>1</v>
      </c>
      <c r="P3335" s="8" t="s">
        <v>8269</v>
      </c>
      <c r="Q3335" s="13" t="str">
        <f t="shared" si="374"/>
        <v>theater</v>
      </c>
      <c r="R3335" s="13" t="str">
        <f t="shared" si="369"/>
        <v>plays</v>
      </c>
      <c r="S3335" s="6">
        <f t="shared" si="372"/>
        <v>0.99681020733652315</v>
      </c>
      <c r="T3335" s="10">
        <f t="shared" si="373"/>
        <v>79.61904761904762</v>
      </c>
    </row>
    <row r="3336" spans="1:20" ht="43.2" x14ac:dyDescent="0.3">
      <c r="A3336">
        <v>3336</v>
      </c>
      <c r="B3336" s="3" t="s">
        <v>3336</v>
      </c>
      <c r="C3336" s="3" t="s">
        <v>7446</v>
      </c>
      <c r="D3336">
        <v>250</v>
      </c>
      <c r="E3336">
        <v>250</v>
      </c>
      <c r="F3336" t="s">
        <v>8219</v>
      </c>
      <c r="G3336" t="s">
        <v>8225</v>
      </c>
      <c r="H3336" t="s">
        <v>8247</v>
      </c>
      <c r="I3336">
        <v>1459845246</v>
      </c>
      <c r="J3336">
        <v>1457429646</v>
      </c>
      <c r="K3336" s="11">
        <f t="shared" si="370"/>
        <v>42465.148680555554</v>
      </c>
      <c r="L3336" s="11">
        <f t="shared" si="371"/>
        <v>42437.190347222218</v>
      </c>
      <c r="M3336" t="b">
        <v>0</v>
      </c>
      <c r="N3336">
        <v>9</v>
      </c>
      <c r="O3336" t="b">
        <v>1</v>
      </c>
      <c r="P3336" s="8" t="s">
        <v>8269</v>
      </c>
      <c r="Q3336" s="13" t="str">
        <f t="shared" si="374"/>
        <v>theater</v>
      </c>
      <c r="R3336" s="13" t="str">
        <f t="shared" ref="R3336:R3399" si="375">RIGHT(P3336,5)</f>
        <v>plays</v>
      </c>
      <c r="S3336" s="6">
        <f t="shared" si="372"/>
        <v>1</v>
      </c>
      <c r="T3336" s="10">
        <f t="shared" si="373"/>
        <v>27.777777777777779</v>
      </c>
    </row>
    <row r="3337" spans="1:20" ht="43.2" x14ac:dyDescent="0.3">
      <c r="A3337">
        <v>3337</v>
      </c>
      <c r="B3337" s="3" t="s">
        <v>3337</v>
      </c>
      <c r="C3337" s="3" t="s">
        <v>7447</v>
      </c>
      <c r="D3337">
        <v>2500</v>
      </c>
      <c r="E3337">
        <v>2755</v>
      </c>
      <c r="F3337" t="s">
        <v>8219</v>
      </c>
      <c r="G3337" t="s">
        <v>8225</v>
      </c>
      <c r="H3337" t="s">
        <v>8247</v>
      </c>
      <c r="I3337">
        <v>1412974800</v>
      </c>
      <c r="J3337">
        <v>1411109167</v>
      </c>
      <c r="K3337" s="11">
        <f t="shared" si="370"/>
        <v>41922.666666666664</v>
      </c>
      <c r="L3337" s="11">
        <f t="shared" si="371"/>
        <v>41901.073692129627</v>
      </c>
      <c r="M3337" t="b">
        <v>0</v>
      </c>
      <c r="N3337">
        <v>34</v>
      </c>
      <c r="O3337" t="b">
        <v>1</v>
      </c>
      <c r="P3337" s="8" t="s">
        <v>8269</v>
      </c>
      <c r="Q3337" s="13" t="str">
        <f t="shared" si="374"/>
        <v>theater</v>
      </c>
      <c r="R3337" s="13" t="str">
        <f t="shared" si="375"/>
        <v>plays</v>
      </c>
      <c r="S3337" s="6">
        <f t="shared" si="372"/>
        <v>0.90744101633393826</v>
      </c>
      <c r="T3337" s="10">
        <f t="shared" si="373"/>
        <v>81.029411764705884</v>
      </c>
    </row>
    <row r="3338" spans="1:20" ht="28.8" x14ac:dyDescent="0.3">
      <c r="A3338">
        <v>3338</v>
      </c>
      <c r="B3338" s="3" t="s">
        <v>3338</v>
      </c>
      <c r="C3338" s="3" t="s">
        <v>7448</v>
      </c>
      <c r="D3338">
        <v>15000</v>
      </c>
      <c r="E3338">
        <v>15327</v>
      </c>
      <c r="F3338" t="s">
        <v>8219</v>
      </c>
      <c r="G3338" t="s">
        <v>8224</v>
      </c>
      <c r="H3338" t="s">
        <v>8246</v>
      </c>
      <c r="I3338">
        <v>1487944080</v>
      </c>
      <c r="J3338">
        <v>1486129680</v>
      </c>
      <c r="K3338" s="11">
        <f t="shared" ref="K3338:K3401" si="376">(I3338/86400)+25569+(-5/24)</f>
        <v>42790.366666666661</v>
      </c>
      <c r="L3338" s="11">
        <f t="shared" ref="L3338:L3401" si="377">(J3338/86400)+25569+(-5/24)</f>
        <v>42769.366666666661</v>
      </c>
      <c r="M3338" t="b">
        <v>0</v>
      </c>
      <c r="N3338">
        <v>112</v>
      </c>
      <c r="O3338" t="b">
        <v>1</v>
      </c>
      <c r="P3338" s="8" t="s">
        <v>8269</v>
      </c>
      <c r="Q3338" s="13" t="str">
        <f t="shared" si="374"/>
        <v>theater</v>
      </c>
      <c r="R3338" s="13" t="str">
        <f t="shared" si="375"/>
        <v>plays</v>
      </c>
      <c r="S3338" s="6">
        <f t="shared" ref="S3338:S3401" si="378">IFERROR(D3338/E3338,"N/A")</f>
        <v>0.97866510080250535</v>
      </c>
      <c r="T3338" s="10">
        <f t="shared" ref="T3338:T3401" si="379">IFERROR(E3338/N3338,"N/A")</f>
        <v>136.84821428571428</v>
      </c>
    </row>
    <row r="3339" spans="1:20" ht="43.2" x14ac:dyDescent="0.3">
      <c r="A3339">
        <v>3339</v>
      </c>
      <c r="B3339" s="3" t="s">
        <v>3339</v>
      </c>
      <c r="C3339" s="3" t="s">
        <v>7449</v>
      </c>
      <c r="D3339">
        <v>8000</v>
      </c>
      <c r="E3339">
        <v>8348</v>
      </c>
      <c r="F3339" t="s">
        <v>8219</v>
      </c>
      <c r="G3339" t="s">
        <v>8224</v>
      </c>
      <c r="H3339" t="s">
        <v>8246</v>
      </c>
      <c r="I3339">
        <v>1469721518</v>
      </c>
      <c r="J3339">
        <v>1467129518</v>
      </c>
      <c r="K3339" s="11">
        <f t="shared" si="376"/>
        <v>42579.457384259258</v>
      </c>
      <c r="L3339" s="11">
        <f t="shared" si="377"/>
        <v>42549.457384259258</v>
      </c>
      <c r="M3339" t="b">
        <v>0</v>
      </c>
      <c r="N3339">
        <v>47</v>
      </c>
      <c r="O3339" t="b">
        <v>1</v>
      </c>
      <c r="P3339" s="8" t="s">
        <v>8269</v>
      </c>
      <c r="Q3339" s="13" t="str">
        <f t="shared" si="374"/>
        <v>theater</v>
      </c>
      <c r="R3339" s="13" t="str">
        <f t="shared" si="375"/>
        <v>plays</v>
      </c>
      <c r="S3339" s="6">
        <f t="shared" si="378"/>
        <v>0.95831336847149018</v>
      </c>
      <c r="T3339" s="10">
        <f t="shared" si="379"/>
        <v>177.61702127659575</v>
      </c>
    </row>
    <row r="3340" spans="1:20" ht="43.2" x14ac:dyDescent="0.3">
      <c r="A3340">
        <v>3340</v>
      </c>
      <c r="B3340" s="3" t="s">
        <v>3340</v>
      </c>
      <c r="C3340" s="3" t="s">
        <v>7450</v>
      </c>
      <c r="D3340">
        <v>3000</v>
      </c>
      <c r="E3340">
        <v>4145</v>
      </c>
      <c r="F3340" t="s">
        <v>8219</v>
      </c>
      <c r="G3340" t="s">
        <v>8224</v>
      </c>
      <c r="H3340" t="s">
        <v>8246</v>
      </c>
      <c r="I3340">
        <v>1481066554</v>
      </c>
      <c r="J3340">
        <v>1478906554</v>
      </c>
      <c r="K3340" s="11">
        <f t="shared" si="376"/>
        <v>42710.765671296293</v>
      </c>
      <c r="L3340" s="11">
        <f t="shared" si="377"/>
        <v>42685.765671296293</v>
      </c>
      <c r="M3340" t="b">
        <v>0</v>
      </c>
      <c r="N3340">
        <v>38</v>
      </c>
      <c r="O3340" t="b">
        <v>1</v>
      </c>
      <c r="P3340" s="8" t="s">
        <v>8269</v>
      </c>
      <c r="Q3340" s="13" t="str">
        <f t="shared" si="374"/>
        <v>theater</v>
      </c>
      <c r="R3340" s="13" t="str">
        <f t="shared" si="375"/>
        <v>plays</v>
      </c>
      <c r="S3340" s="6">
        <f t="shared" si="378"/>
        <v>0.72376357056694818</v>
      </c>
      <c r="T3340" s="10">
        <f t="shared" si="379"/>
        <v>109.07894736842105</v>
      </c>
    </row>
    <row r="3341" spans="1:20" ht="43.2" x14ac:dyDescent="0.3">
      <c r="A3341">
        <v>3341</v>
      </c>
      <c r="B3341" s="3" t="s">
        <v>3341</v>
      </c>
      <c r="C3341" s="3" t="s">
        <v>7451</v>
      </c>
      <c r="D3341">
        <v>3350</v>
      </c>
      <c r="E3341">
        <v>3350</v>
      </c>
      <c r="F3341" t="s">
        <v>8219</v>
      </c>
      <c r="G3341" t="s">
        <v>8225</v>
      </c>
      <c r="H3341" t="s">
        <v>8247</v>
      </c>
      <c r="I3341">
        <v>1465750800</v>
      </c>
      <c r="J3341">
        <v>1463771421</v>
      </c>
      <c r="K3341" s="11">
        <f t="shared" si="376"/>
        <v>42533.499999999993</v>
      </c>
      <c r="L3341" s="11">
        <f t="shared" si="377"/>
        <v>42510.590520833335</v>
      </c>
      <c r="M3341" t="b">
        <v>0</v>
      </c>
      <c r="N3341">
        <v>28</v>
      </c>
      <c r="O3341" t="b">
        <v>1</v>
      </c>
      <c r="P3341" s="8" t="s">
        <v>8269</v>
      </c>
      <c r="Q3341" s="13" t="str">
        <f t="shared" si="374"/>
        <v>theater</v>
      </c>
      <c r="R3341" s="13" t="str">
        <f t="shared" si="375"/>
        <v>plays</v>
      </c>
      <c r="S3341" s="6">
        <f t="shared" si="378"/>
        <v>1</v>
      </c>
      <c r="T3341" s="10">
        <f t="shared" si="379"/>
        <v>119.64285714285714</v>
      </c>
    </row>
    <row r="3342" spans="1:20" ht="43.2" x14ac:dyDescent="0.3">
      <c r="A3342">
        <v>3342</v>
      </c>
      <c r="B3342" s="3" t="s">
        <v>3342</v>
      </c>
      <c r="C3342" s="3" t="s">
        <v>7452</v>
      </c>
      <c r="D3342">
        <v>6000</v>
      </c>
      <c r="E3342">
        <v>6100</v>
      </c>
      <c r="F3342" t="s">
        <v>8219</v>
      </c>
      <c r="G3342" t="s">
        <v>8224</v>
      </c>
      <c r="H3342" t="s">
        <v>8246</v>
      </c>
      <c r="I3342">
        <v>1427864340</v>
      </c>
      <c r="J3342">
        <v>1425020810</v>
      </c>
      <c r="K3342" s="11">
        <f t="shared" si="376"/>
        <v>42094.999305555553</v>
      </c>
      <c r="L3342" s="11">
        <f t="shared" si="377"/>
        <v>42062.088078703702</v>
      </c>
      <c r="M3342" t="b">
        <v>0</v>
      </c>
      <c r="N3342">
        <v>78</v>
      </c>
      <c r="O3342" t="b">
        <v>1</v>
      </c>
      <c r="P3342" s="8" t="s">
        <v>8269</v>
      </c>
      <c r="Q3342" s="13" t="str">
        <f t="shared" si="374"/>
        <v>theater</v>
      </c>
      <c r="R3342" s="13" t="str">
        <f t="shared" si="375"/>
        <v>plays</v>
      </c>
      <c r="S3342" s="6">
        <f t="shared" si="378"/>
        <v>0.98360655737704916</v>
      </c>
      <c r="T3342" s="10">
        <f t="shared" si="379"/>
        <v>78.205128205128204</v>
      </c>
    </row>
    <row r="3343" spans="1:20" ht="43.2" x14ac:dyDescent="0.3">
      <c r="A3343">
        <v>3343</v>
      </c>
      <c r="B3343" s="3" t="s">
        <v>3343</v>
      </c>
      <c r="C3343" s="3" t="s">
        <v>7453</v>
      </c>
      <c r="D3343">
        <v>700</v>
      </c>
      <c r="E3343">
        <v>1200</v>
      </c>
      <c r="F3343" t="s">
        <v>8219</v>
      </c>
      <c r="G3343" t="s">
        <v>8225</v>
      </c>
      <c r="H3343" t="s">
        <v>8247</v>
      </c>
      <c r="I3343">
        <v>1460553480</v>
      </c>
      <c r="J3343">
        <v>1458770384</v>
      </c>
      <c r="K3343" s="11">
        <f t="shared" si="376"/>
        <v>42473.345833333333</v>
      </c>
      <c r="L3343" s="11">
        <f t="shared" si="377"/>
        <v>42452.708148148151</v>
      </c>
      <c r="M3343" t="b">
        <v>0</v>
      </c>
      <c r="N3343">
        <v>23</v>
      </c>
      <c r="O3343" t="b">
        <v>1</v>
      </c>
      <c r="P3343" s="8" t="s">
        <v>8269</v>
      </c>
      <c r="Q3343" s="13" t="str">
        <f t="shared" si="374"/>
        <v>theater</v>
      </c>
      <c r="R3343" s="13" t="str">
        <f t="shared" si="375"/>
        <v>plays</v>
      </c>
      <c r="S3343" s="6">
        <f t="shared" si="378"/>
        <v>0.58333333333333337</v>
      </c>
      <c r="T3343" s="10">
        <f t="shared" si="379"/>
        <v>52.173913043478258</v>
      </c>
    </row>
    <row r="3344" spans="1:20" ht="43.2" x14ac:dyDescent="0.3">
      <c r="A3344">
        <v>3344</v>
      </c>
      <c r="B3344" s="3" t="s">
        <v>3344</v>
      </c>
      <c r="C3344" s="3" t="s">
        <v>7454</v>
      </c>
      <c r="D3344">
        <v>4500</v>
      </c>
      <c r="E3344">
        <v>4565</v>
      </c>
      <c r="F3344" t="s">
        <v>8219</v>
      </c>
      <c r="G3344" t="s">
        <v>8224</v>
      </c>
      <c r="H3344" t="s">
        <v>8246</v>
      </c>
      <c r="I3344">
        <v>1409374093</v>
      </c>
      <c r="J3344">
        <v>1406782093</v>
      </c>
      <c r="K3344" s="11">
        <f t="shared" si="376"/>
        <v>41880.991817129623</v>
      </c>
      <c r="L3344" s="11">
        <f t="shared" si="377"/>
        <v>41850.991817129623</v>
      </c>
      <c r="M3344" t="b">
        <v>0</v>
      </c>
      <c r="N3344">
        <v>40</v>
      </c>
      <c r="O3344" t="b">
        <v>1</v>
      </c>
      <c r="P3344" s="8" t="s">
        <v>8269</v>
      </c>
      <c r="Q3344" s="13" t="str">
        <f t="shared" si="374"/>
        <v>theater</v>
      </c>
      <c r="R3344" s="13" t="str">
        <f t="shared" si="375"/>
        <v>plays</v>
      </c>
      <c r="S3344" s="6">
        <f t="shared" si="378"/>
        <v>0.98576122672508215</v>
      </c>
      <c r="T3344" s="10">
        <f t="shared" si="379"/>
        <v>114.125</v>
      </c>
    </row>
    <row r="3345" spans="1:20" ht="43.2" x14ac:dyDescent="0.3">
      <c r="A3345">
        <v>3345</v>
      </c>
      <c r="B3345" s="3" t="s">
        <v>3345</v>
      </c>
      <c r="C3345" s="3" t="s">
        <v>7455</v>
      </c>
      <c r="D3345">
        <v>500</v>
      </c>
      <c r="E3345">
        <v>650</v>
      </c>
      <c r="F3345" t="s">
        <v>8219</v>
      </c>
      <c r="G3345" t="s">
        <v>8224</v>
      </c>
      <c r="H3345" t="s">
        <v>8246</v>
      </c>
      <c r="I3345">
        <v>1429317420</v>
      </c>
      <c r="J3345">
        <v>1424226768</v>
      </c>
      <c r="K3345" s="11">
        <f t="shared" si="376"/>
        <v>42111.817361111105</v>
      </c>
      <c r="L3345" s="11">
        <f t="shared" si="377"/>
        <v>42052.897777777776</v>
      </c>
      <c r="M3345" t="b">
        <v>0</v>
      </c>
      <c r="N3345">
        <v>13</v>
      </c>
      <c r="O3345" t="b">
        <v>1</v>
      </c>
      <c r="P3345" s="8" t="s">
        <v>8269</v>
      </c>
      <c r="Q3345" s="13" t="str">
        <f t="shared" si="374"/>
        <v>theater</v>
      </c>
      <c r="R3345" s="13" t="str">
        <f t="shared" si="375"/>
        <v>plays</v>
      </c>
      <c r="S3345" s="6">
        <f t="shared" si="378"/>
        <v>0.76923076923076927</v>
      </c>
      <c r="T3345" s="10">
        <f t="shared" si="379"/>
        <v>50</v>
      </c>
    </row>
    <row r="3346" spans="1:20" ht="43.2" x14ac:dyDescent="0.3">
      <c r="A3346">
        <v>3346</v>
      </c>
      <c r="B3346" s="3" t="s">
        <v>3346</v>
      </c>
      <c r="C3346" s="3" t="s">
        <v>7456</v>
      </c>
      <c r="D3346">
        <v>1500</v>
      </c>
      <c r="E3346">
        <v>1650</v>
      </c>
      <c r="F3346" t="s">
        <v>8219</v>
      </c>
      <c r="G3346" t="s">
        <v>8224</v>
      </c>
      <c r="H3346" t="s">
        <v>8246</v>
      </c>
      <c r="I3346">
        <v>1424910910</v>
      </c>
      <c r="J3346">
        <v>1424306110</v>
      </c>
      <c r="K3346" s="11">
        <f t="shared" si="376"/>
        <v>42060.816087962965</v>
      </c>
      <c r="L3346" s="11">
        <f t="shared" si="377"/>
        <v>42053.816087962965</v>
      </c>
      <c r="M3346" t="b">
        <v>0</v>
      </c>
      <c r="N3346">
        <v>18</v>
      </c>
      <c r="O3346" t="b">
        <v>1</v>
      </c>
      <c r="P3346" s="8" t="s">
        <v>8269</v>
      </c>
      <c r="Q3346" s="13" t="str">
        <f t="shared" si="374"/>
        <v>theater</v>
      </c>
      <c r="R3346" s="13" t="str">
        <f t="shared" si="375"/>
        <v>plays</v>
      </c>
      <c r="S3346" s="6">
        <f t="shared" si="378"/>
        <v>0.90909090909090906</v>
      </c>
      <c r="T3346" s="10">
        <f t="shared" si="379"/>
        <v>91.666666666666671</v>
      </c>
    </row>
    <row r="3347" spans="1:20" ht="57.6" x14ac:dyDescent="0.3">
      <c r="A3347">
        <v>3347</v>
      </c>
      <c r="B3347" s="3" t="s">
        <v>3347</v>
      </c>
      <c r="C3347" s="3" t="s">
        <v>7457</v>
      </c>
      <c r="D3347">
        <v>2000</v>
      </c>
      <c r="E3347">
        <v>2389</v>
      </c>
      <c r="F3347" t="s">
        <v>8219</v>
      </c>
      <c r="G3347" t="s">
        <v>8225</v>
      </c>
      <c r="H3347" t="s">
        <v>8247</v>
      </c>
      <c r="I3347">
        <v>1462741200</v>
      </c>
      <c r="J3347">
        <v>1461503654</v>
      </c>
      <c r="K3347" s="11">
        <f t="shared" si="376"/>
        <v>42498.666666666664</v>
      </c>
      <c r="L3347" s="11">
        <f t="shared" si="377"/>
        <v>42484.343217592592</v>
      </c>
      <c r="M3347" t="b">
        <v>0</v>
      </c>
      <c r="N3347">
        <v>22</v>
      </c>
      <c r="O3347" t="b">
        <v>1</v>
      </c>
      <c r="P3347" s="8" t="s">
        <v>8269</v>
      </c>
      <c r="Q3347" s="13" t="str">
        <f t="shared" si="374"/>
        <v>theater</v>
      </c>
      <c r="R3347" s="13" t="str">
        <f t="shared" si="375"/>
        <v>plays</v>
      </c>
      <c r="S3347" s="6">
        <f t="shared" si="378"/>
        <v>0.83717036416910839</v>
      </c>
      <c r="T3347" s="10">
        <f t="shared" si="379"/>
        <v>108.59090909090909</v>
      </c>
    </row>
    <row r="3348" spans="1:20" ht="43.2" x14ac:dyDescent="0.3">
      <c r="A3348">
        <v>3348</v>
      </c>
      <c r="B3348" s="3" t="s">
        <v>3266</v>
      </c>
      <c r="C3348" s="3" t="s">
        <v>7458</v>
      </c>
      <c r="D3348">
        <v>5500</v>
      </c>
      <c r="E3348">
        <v>5516</v>
      </c>
      <c r="F3348" t="s">
        <v>8219</v>
      </c>
      <c r="G3348" t="s">
        <v>8224</v>
      </c>
      <c r="H3348" t="s">
        <v>8246</v>
      </c>
      <c r="I3348">
        <v>1461988740</v>
      </c>
      <c r="J3348">
        <v>1459949080</v>
      </c>
      <c r="K3348" s="11">
        <f t="shared" si="376"/>
        <v>42489.957638888889</v>
      </c>
      <c r="L3348" s="11">
        <f t="shared" si="377"/>
        <v>42466.350462962961</v>
      </c>
      <c r="M3348" t="b">
        <v>0</v>
      </c>
      <c r="N3348">
        <v>79</v>
      </c>
      <c r="O3348" t="b">
        <v>1</v>
      </c>
      <c r="P3348" s="8" t="s">
        <v>8269</v>
      </c>
      <c r="Q3348" s="13" t="str">
        <f t="shared" si="374"/>
        <v>theater</v>
      </c>
      <c r="R3348" s="13" t="str">
        <f t="shared" si="375"/>
        <v>plays</v>
      </c>
      <c r="S3348" s="6">
        <f t="shared" si="378"/>
        <v>0.99709934735315442</v>
      </c>
      <c r="T3348" s="10">
        <f t="shared" si="379"/>
        <v>69.822784810126578</v>
      </c>
    </row>
    <row r="3349" spans="1:20" ht="43.2" x14ac:dyDescent="0.3">
      <c r="A3349">
        <v>3349</v>
      </c>
      <c r="B3349" s="3" t="s">
        <v>3348</v>
      </c>
      <c r="C3349" s="3" t="s">
        <v>7459</v>
      </c>
      <c r="D3349">
        <v>1000</v>
      </c>
      <c r="E3349">
        <v>1534</v>
      </c>
      <c r="F3349" t="s">
        <v>8219</v>
      </c>
      <c r="G3349" t="s">
        <v>8224</v>
      </c>
      <c r="H3349" t="s">
        <v>8246</v>
      </c>
      <c r="I3349">
        <v>1465837200</v>
      </c>
      <c r="J3349">
        <v>1463971172</v>
      </c>
      <c r="K3349" s="11">
        <f t="shared" si="376"/>
        <v>42534.499999999993</v>
      </c>
      <c r="L3349" s="11">
        <f t="shared" si="377"/>
        <v>42512.902453703697</v>
      </c>
      <c r="M3349" t="b">
        <v>0</v>
      </c>
      <c r="N3349">
        <v>14</v>
      </c>
      <c r="O3349" t="b">
        <v>1</v>
      </c>
      <c r="P3349" s="8" t="s">
        <v>8269</v>
      </c>
      <c r="Q3349" s="13" t="str">
        <f t="shared" si="374"/>
        <v>theater</v>
      </c>
      <c r="R3349" s="13" t="str">
        <f t="shared" si="375"/>
        <v>plays</v>
      </c>
      <c r="S3349" s="6">
        <f t="shared" si="378"/>
        <v>0.65189048239895697</v>
      </c>
      <c r="T3349" s="10">
        <f t="shared" si="379"/>
        <v>109.57142857142857</v>
      </c>
    </row>
    <row r="3350" spans="1:20" ht="57.6" x14ac:dyDescent="0.3">
      <c r="A3350">
        <v>3350</v>
      </c>
      <c r="B3350" s="3" t="s">
        <v>3349</v>
      </c>
      <c r="C3350" s="3" t="s">
        <v>7460</v>
      </c>
      <c r="D3350">
        <v>3500</v>
      </c>
      <c r="E3350">
        <v>3655</v>
      </c>
      <c r="F3350" t="s">
        <v>8219</v>
      </c>
      <c r="G3350" t="s">
        <v>8243</v>
      </c>
      <c r="H3350" t="s">
        <v>8249</v>
      </c>
      <c r="I3350">
        <v>1448838000</v>
      </c>
      <c r="J3350">
        <v>1445791811</v>
      </c>
      <c r="K3350" s="11">
        <f t="shared" si="376"/>
        <v>42337.749999999993</v>
      </c>
      <c r="L3350" s="11">
        <f t="shared" si="377"/>
        <v>42302.493182870363</v>
      </c>
      <c r="M3350" t="b">
        <v>0</v>
      </c>
      <c r="N3350">
        <v>51</v>
      </c>
      <c r="O3350" t="b">
        <v>1</v>
      </c>
      <c r="P3350" s="8" t="s">
        <v>8269</v>
      </c>
      <c r="Q3350" s="13" t="str">
        <f t="shared" si="374"/>
        <v>theater</v>
      </c>
      <c r="R3350" s="13" t="str">
        <f t="shared" si="375"/>
        <v>plays</v>
      </c>
      <c r="S3350" s="6">
        <f t="shared" si="378"/>
        <v>0.95759233926128595</v>
      </c>
      <c r="T3350" s="10">
        <f t="shared" si="379"/>
        <v>71.666666666666671</v>
      </c>
    </row>
    <row r="3351" spans="1:20" ht="43.2" x14ac:dyDescent="0.3">
      <c r="A3351">
        <v>3351</v>
      </c>
      <c r="B3351" s="3" t="s">
        <v>3350</v>
      </c>
      <c r="C3351" s="3" t="s">
        <v>7461</v>
      </c>
      <c r="D3351">
        <v>5000</v>
      </c>
      <c r="E3351">
        <v>5055</v>
      </c>
      <c r="F3351" t="s">
        <v>8219</v>
      </c>
      <c r="G3351" t="s">
        <v>8225</v>
      </c>
      <c r="H3351" t="s">
        <v>8247</v>
      </c>
      <c r="I3351">
        <v>1406113200</v>
      </c>
      <c r="J3351">
        <v>1402910965</v>
      </c>
      <c r="K3351" s="11">
        <f t="shared" si="376"/>
        <v>41843.25</v>
      </c>
      <c r="L3351" s="11">
        <f t="shared" si="377"/>
        <v>41806.187094907407</v>
      </c>
      <c r="M3351" t="b">
        <v>0</v>
      </c>
      <c r="N3351">
        <v>54</v>
      </c>
      <c r="O3351" t="b">
        <v>1</v>
      </c>
      <c r="P3351" s="8" t="s">
        <v>8269</v>
      </c>
      <c r="Q3351" s="13" t="str">
        <f t="shared" si="374"/>
        <v>theater</v>
      </c>
      <c r="R3351" s="13" t="str">
        <f t="shared" si="375"/>
        <v>plays</v>
      </c>
      <c r="S3351" s="6">
        <f t="shared" si="378"/>
        <v>0.98911968348170132</v>
      </c>
      <c r="T3351" s="10">
        <f t="shared" si="379"/>
        <v>93.611111111111114</v>
      </c>
    </row>
    <row r="3352" spans="1:20" ht="43.2" x14ac:dyDescent="0.3">
      <c r="A3352">
        <v>3352</v>
      </c>
      <c r="B3352" s="3" t="s">
        <v>3351</v>
      </c>
      <c r="C3352" s="3" t="s">
        <v>7462</v>
      </c>
      <c r="D3352">
        <v>5000</v>
      </c>
      <c r="E3352">
        <v>5376</v>
      </c>
      <c r="F3352" t="s">
        <v>8219</v>
      </c>
      <c r="G3352" t="s">
        <v>8225</v>
      </c>
      <c r="H3352" t="s">
        <v>8247</v>
      </c>
      <c r="I3352">
        <v>1467414000</v>
      </c>
      <c r="J3352">
        <v>1462492178</v>
      </c>
      <c r="K3352" s="11">
        <f t="shared" si="376"/>
        <v>42552.749999999993</v>
      </c>
      <c r="L3352" s="11">
        <f t="shared" si="377"/>
        <v>42495.784467592595</v>
      </c>
      <c r="M3352" t="b">
        <v>0</v>
      </c>
      <c r="N3352">
        <v>70</v>
      </c>
      <c r="O3352" t="b">
        <v>1</v>
      </c>
      <c r="P3352" s="8" t="s">
        <v>8269</v>
      </c>
      <c r="Q3352" s="13" t="str">
        <f t="shared" si="374"/>
        <v>theater</v>
      </c>
      <c r="R3352" s="13" t="str">
        <f t="shared" si="375"/>
        <v>plays</v>
      </c>
      <c r="S3352" s="6">
        <f t="shared" si="378"/>
        <v>0.93005952380952384</v>
      </c>
      <c r="T3352" s="10">
        <f t="shared" si="379"/>
        <v>76.8</v>
      </c>
    </row>
    <row r="3353" spans="1:20" ht="43.2" x14ac:dyDescent="0.3">
      <c r="A3353">
        <v>3353</v>
      </c>
      <c r="B3353" s="3" t="s">
        <v>3352</v>
      </c>
      <c r="C3353" s="3" t="s">
        <v>7463</v>
      </c>
      <c r="D3353">
        <v>500</v>
      </c>
      <c r="E3353">
        <v>1575</v>
      </c>
      <c r="F3353" t="s">
        <v>8219</v>
      </c>
      <c r="G3353" t="s">
        <v>8225</v>
      </c>
      <c r="H3353" t="s">
        <v>8247</v>
      </c>
      <c r="I3353">
        <v>1462230000</v>
      </c>
      <c r="J3353">
        <v>1461061350</v>
      </c>
      <c r="K3353" s="11">
        <f t="shared" si="376"/>
        <v>42492.749999999993</v>
      </c>
      <c r="L3353" s="11">
        <f t="shared" si="377"/>
        <v>42479.223958333336</v>
      </c>
      <c r="M3353" t="b">
        <v>0</v>
      </c>
      <c r="N3353">
        <v>44</v>
      </c>
      <c r="O3353" t="b">
        <v>1</v>
      </c>
      <c r="P3353" s="8" t="s">
        <v>8269</v>
      </c>
      <c r="Q3353" s="13" t="str">
        <f t="shared" si="374"/>
        <v>theater</v>
      </c>
      <c r="R3353" s="13" t="str">
        <f t="shared" si="375"/>
        <v>plays</v>
      </c>
      <c r="S3353" s="6">
        <f t="shared" si="378"/>
        <v>0.31746031746031744</v>
      </c>
      <c r="T3353" s="10">
        <f t="shared" si="379"/>
        <v>35.795454545454547</v>
      </c>
    </row>
    <row r="3354" spans="1:20" ht="28.8" x14ac:dyDescent="0.3">
      <c r="A3354">
        <v>3354</v>
      </c>
      <c r="B3354" s="3" t="s">
        <v>3353</v>
      </c>
      <c r="C3354" s="3" t="s">
        <v>7464</v>
      </c>
      <c r="D3354">
        <v>3000</v>
      </c>
      <c r="E3354">
        <v>3058</v>
      </c>
      <c r="F3354" t="s">
        <v>8219</v>
      </c>
      <c r="G3354" t="s">
        <v>8224</v>
      </c>
      <c r="H3354" t="s">
        <v>8246</v>
      </c>
      <c r="I3354">
        <v>1446091260</v>
      </c>
      <c r="J3354">
        <v>1443029206</v>
      </c>
      <c r="K3354" s="11">
        <f t="shared" si="376"/>
        <v>42305.959027777775</v>
      </c>
      <c r="L3354" s="11">
        <f t="shared" si="377"/>
        <v>42270.518587962964</v>
      </c>
      <c r="M3354" t="b">
        <v>0</v>
      </c>
      <c r="N3354">
        <v>55</v>
      </c>
      <c r="O3354" t="b">
        <v>1</v>
      </c>
      <c r="P3354" s="8" t="s">
        <v>8269</v>
      </c>
      <c r="Q3354" s="13" t="str">
        <f t="shared" si="374"/>
        <v>theater</v>
      </c>
      <c r="R3354" s="13" t="str">
        <f t="shared" si="375"/>
        <v>plays</v>
      </c>
      <c r="S3354" s="6">
        <f t="shared" si="378"/>
        <v>0.98103335513407453</v>
      </c>
      <c r="T3354" s="10">
        <f t="shared" si="379"/>
        <v>55.6</v>
      </c>
    </row>
    <row r="3355" spans="1:20" ht="43.2" x14ac:dyDescent="0.3">
      <c r="A3355">
        <v>3355</v>
      </c>
      <c r="B3355" s="3" t="s">
        <v>3354</v>
      </c>
      <c r="C3355" s="3" t="s">
        <v>7465</v>
      </c>
      <c r="D3355">
        <v>1750</v>
      </c>
      <c r="E3355">
        <v>2210</v>
      </c>
      <c r="F3355" t="s">
        <v>8219</v>
      </c>
      <c r="G3355" t="s">
        <v>8225</v>
      </c>
      <c r="H3355" t="s">
        <v>8247</v>
      </c>
      <c r="I3355">
        <v>1462879020</v>
      </c>
      <c r="J3355">
        <v>1461941527</v>
      </c>
      <c r="K3355" s="11">
        <f t="shared" si="376"/>
        <v>42500.261805555558</v>
      </c>
      <c r="L3355" s="11">
        <f t="shared" si="377"/>
        <v>42489.411192129628</v>
      </c>
      <c r="M3355" t="b">
        <v>0</v>
      </c>
      <c r="N3355">
        <v>15</v>
      </c>
      <c r="O3355" t="b">
        <v>1</v>
      </c>
      <c r="P3355" s="8" t="s">
        <v>8269</v>
      </c>
      <c r="Q3355" s="13" t="str">
        <f t="shared" si="374"/>
        <v>theater</v>
      </c>
      <c r="R3355" s="13" t="str">
        <f t="shared" si="375"/>
        <v>plays</v>
      </c>
      <c r="S3355" s="6">
        <f t="shared" si="378"/>
        <v>0.79185520361990946</v>
      </c>
      <c r="T3355" s="10">
        <f t="shared" si="379"/>
        <v>147.33333333333334</v>
      </c>
    </row>
    <row r="3356" spans="1:20" ht="43.2" x14ac:dyDescent="0.3">
      <c r="A3356">
        <v>3356</v>
      </c>
      <c r="B3356" s="3" t="s">
        <v>3355</v>
      </c>
      <c r="C3356" s="3" t="s">
        <v>7466</v>
      </c>
      <c r="D3356">
        <v>1500</v>
      </c>
      <c r="E3356">
        <v>1521</v>
      </c>
      <c r="F3356" t="s">
        <v>8219</v>
      </c>
      <c r="G3356" t="s">
        <v>8225</v>
      </c>
      <c r="H3356" t="s">
        <v>8247</v>
      </c>
      <c r="I3356">
        <v>1468611272</v>
      </c>
      <c r="J3356">
        <v>1466019272</v>
      </c>
      <c r="K3356" s="11">
        <f t="shared" si="376"/>
        <v>42566.607314814813</v>
      </c>
      <c r="L3356" s="11">
        <f t="shared" si="377"/>
        <v>42536.607314814813</v>
      </c>
      <c r="M3356" t="b">
        <v>0</v>
      </c>
      <c r="N3356">
        <v>27</v>
      </c>
      <c r="O3356" t="b">
        <v>1</v>
      </c>
      <c r="P3356" s="8" t="s">
        <v>8269</v>
      </c>
      <c r="Q3356" s="13" t="str">
        <f t="shared" si="374"/>
        <v>theater</v>
      </c>
      <c r="R3356" s="13" t="str">
        <f t="shared" si="375"/>
        <v>plays</v>
      </c>
      <c r="S3356" s="6">
        <f t="shared" si="378"/>
        <v>0.98619329388560162</v>
      </c>
      <c r="T3356" s="10">
        <f t="shared" si="379"/>
        <v>56.333333333333336</v>
      </c>
    </row>
    <row r="3357" spans="1:20" ht="43.2" x14ac:dyDescent="0.3">
      <c r="A3357">
        <v>3357</v>
      </c>
      <c r="B3357" s="3" t="s">
        <v>3356</v>
      </c>
      <c r="C3357" s="3" t="s">
        <v>7467</v>
      </c>
      <c r="D3357">
        <v>2000</v>
      </c>
      <c r="E3357">
        <v>2020</v>
      </c>
      <c r="F3357" t="s">
        <v>8219</v>
      </c>
      <c r="G3357" t="s">
        <v>8225</v>
      </c>
      <c r="H3357" t="s">
        <v>8247</v>
      </c>
      <c r="I3357">
        <v>1406887310</v>
      </c>
      <c r="J3357">
        <v>1404295310</v>
      </c>
      <c r="K3357" s="11">
        <f t="shared" si="376"/>
        <v>41852.209606481476</v>
      </c>
      <c r="L3357" s="11">
        <f t="shared" si="377"/>
        <v>41822.209606481476</v>
      </c>
      <c r="M3357" t="b">
        <v>0</v>
      </c>
      <c r="N3357">
        <v>21</v>
      </c>
      <c r="O3357" t="b">
        <v>1</v>
      </c>
      <c r="P3357" s="8" t="s">
        <v>8269</v>
      </c>
      <c r="Q3357" s="13" t="str">
        <f t="shared" si="374"/>
        <v>theater</v>
      </c>
      <c r="R3357" s="13" t="str">
        <f t="shared" si="375"/>
        <v>plays</v>
      </c>
      <c r="S3357" s="6">
        <f t="shared" si="378"/>
        <v>0.99009900990099009</v>
      </c>
      <c r="T3357" s="10">
        <f t="shared" si="379"/>
        <v>96.19047619047619</v>
      </c>
    </row>
    <row r="3358" spans="1:20" ht="43.2" x14ac:dyDescent="0.3">
      <c r="A3358">
        <v>3358</v>
      </c>
      <c r="B3358" s="3" t="s">
        <v>3357</v>
      </c>
      <c r="C3358" s="3" t="s">
        <v>7468</v>
      </c>
      <c r="D3358">
        <v>10000</v>
      </c>
      <c r="E3358">
        <v>10299</v>
      </c>
      <c r="F3358" t="s">
        <v>8219</v>
      </c>
      <c r="G3358" t="s">
        <v>8224</v>
      </c>
      <c r="H3358" t="s">
        <v>8246</v>
      </c>
      <c r="I3358">
        <v>1416385679</v>
      </c>
      <c r="J3358">
        <v>1413790079</v>
      </c>
      <c r="K3358" s="11">
        <f t="shared" si="376"/>
        <v>41962.144432870373</v>
      </c>
      <c r="L3358" s="11">
        <f t="shared" si="377"/>
        <v>41932.102766203701</v>
      </c>
      <c r="M3358" t="b">
        <v>0</v>
      </c>
      <c r="N3358">
        <v>162</v>
      </c>
      <c r="O3358" t="b">
        <v>1</v>
      </c>
      <c r="P3358" s="8" t="s">
        <v>8269</v>
      </c>
      <c r="Q3358" s="13" t="str">
        <f t="shared" si="374"/>
        <v>theater</v>
      </c>
      <c r="R3358" s="13" t="str">
        <f t="shared" si="375"/>
        <v>plays</v>
      </c>
      <c r="S3358" s="6">
        <f t="shared" si="378"/>
        <v>0.9709680551509855</v>
      </c>
      <c r="T3358" s="10">
        <f t="shared" si="379"/>
        <v>63.574074074074076</v>
      </c>
    </row>
    <row r="3359" spans="1:20" ht="43.2" x14ac:dyDescent="0.3">
      <c r="A3359">
        <v>3359</v>
      </c>
      <c r="B3359" s="3" t="s">
        <v>3358</v>
      </c>
      <c r="C3359" s="3" t="s">
        <v>7469</v>
      </c>
      <c r="D3359">
        <v>4000</v>
      </c>
      <c r="E3359">
        <v>4250</v>
      </c>
      <c r="F3359" t="s">
        <v>8219</v>
      </c>
      <c r="G3359" t="s">
        <v>8224</v>
      </c>
      <c r="H3359" t="s">
        <v>8246</v>
      </c>
      <c r="I3359">
        <v>1487985734</v>
      </c>
      <c r="J3359">
        <v>1484097734</v>
      </c>
      <c r="K3359" s="11">
        <f t="shared" si="376"/>
        <v>42790.848773148151</v>
      </c>
      <c r="L3359" s="11">
        <f t="shared" si="377"/>
        <v>42745.848773148151</v>
      </c>
      <c r="M3359" t="b">
        <v>0</v>
      </c>
      <c r="N3359">
        <v>23</v>
      </c>
      <c r="O3359" t="b">
        <v>1</v>
      </c>
      <c r="P3359" s="8" t="s">
        <v>8269</v>
      </c>
      <c r="Q3359" s="13" t="str">
        <f t="shared" si="374"/>
        <v>theater</v>
      </c>
      <c r="R3359" s="13" t="str">
        <f t="shared" si="375"/>
        <v>plays</v>
      </c>
      <c r="S3359" s="6">
        <f t="shared" si="378"/>
        <v>0.94117647058823528</v>
      </c>
      <c r="T3359" s="10">
        <f t="shared" si="379"/>
        <v>184.78260869565219</v>
      </c>
    </row>
    <row r="3360" spans="1:20" ht="28.8" x14ac:dyDescent="0.3">
      <c r="A3360">
        <v>3360</v>
      </c>
      <c r="B3360" s="3" t="s">
        <v>3359</v>
      </c>
      <c r="C3360" s="3" t="s">
        <v>7470</v>
      </c>
      <c r="D3360">
        <v>9000</v>
      </c>
      <c r="E3360">
        <v>9124</v>
      </c>
      <c r="F3360" t="s">
        <v>8219</v>
      </c>
      <c r="G3360" t="s">
        <v>8244</v>
      </c>
      <c r="H3360" t="s">
        <v>8258</v>
      </c>
      <c r="I3360">
        <v>1481731140</v>
      </c>
      <c r="J3360">
        <v>1479866343</v>
      </c>
      <c r="K3360" s="11">
        <f t="shared" si="376"/>
        <v>42718.457638888889</v>
      </c>
      <c r="L3360" s="11">
        <f t="shared" si="377"/>
        <v>42696.874340277776</v>
      </c>
      <c r="M3360" t="b">
        <v>0</v>
      </c>
      <c r="N3360">
        <v>72</v>
      </c>
      <c r="O3360" t="b">
        <v>1</v>
      </c>
      <c r="P3360" s="8" t="s">
        <v>8269</v>
      </c>
      <c r="Q3360" s="13" t="str">
        <f t="shared" si="374"/>
        <v>theater</v>
      </c>
      <c r="R3360" s="13" t="str">
        <f t="shared" si="375"/>
        <v>plays</v>
      </c>
      <c r="S3360" s="6">
        <f t="shared" si="378"/>
        <v>0.98640946953090747</v>
      </c>
      <c r="T3360" s="10">
        <f t="shared" si="379"/>
        <v>126.72222222222223</v>
      </c>
    </row>
    <row r="3361" spans="1:20" ht="57.6" x14ac:dyDescent="0.3">
      <c r="A3361">
        <v>3361</v>
      </c>
      <c r="B3361" s="3" t="s">
        <v>3360</v>
      </c>
      <c r="C3361" s="3" t="s">
        <v>7471</v>
      </c>
      <c r="D3361">
        <v>5000</v>
      </c>
      <c r="E3361">
        <v>5673</v>
      </c>
      <c r="F3361" t="s">
        <v>8219</v>
      </c>
      <c r="G3361" t="s">
        <v>8224</v>
      </c>
      <c r="H3361" t="s">
        <v>8246</v>
      </c>
      <c r="I3361">
        <v>1409587140</v>
      </c>
      <c r="J3361">
        <v>1408062990</v>
      </c>
      <c r="K3361" s="11">
        <f t="shared" si="376"/>
        <v>41883.457638888889</v>
      </c>
      <c r="L3361" s="11">
        <f t="shared" si="377"/>
        <v>41865.817013888889</v>
      </c>
      <c r="M3361" t="b">
        <v>0</v>
      </c>
      <c r="N3361">
        <v>68</v>
      </c>
      <c r="O3361" t="b">
        <v>1</v>
      </c>
      <c r="P3361" s="8" t="s">
        <v>8269</v>
      </c>
      <c r="Q3361" s="13" t="str">
        <f t="shared" si="374"/>
        <v>theater</v>
      </c>
      <c r="R3361" s="13" t="str">
        <f t="shared" si="375"/>
        <v>plays</v>
      </c>
      <c r="S3361" s="6">
        <f t="shared" si="378"/>
        <v>0.88136788295434509</v>
      </c>
      <c r="T3361" s="10">
        <f t="shared" si="379"/>
        <v>83.42647058823529</v>
      </c>
    </row>
    <row r="3362" spans="1:20" ht="43.2" x14ac:dyDescent="0.3">
      <c r="A3362">
        <v>3362</v>
      </c>
      <c r="B3362" s="3" t="s">
        <v>3361</v>
      </c>
      <c r="C3362" s="3" t="s">
        <v>7472</v>
      </c>
      <c r="D3362">
        <v>500</v>
      </c>
      <c r="E3362">
        <v>1090</v>
      </c>
      <c r="F3362" t="s">
        <v>8219</v>
      </c>
      <c r="G3362" t="s">
        <v>8224</v>
      </c>
      <c r="H3362" t="s">
        <v>8246</v>
      </c>
      <c r="I3362">
        <v>1425704100</v>
      </c>
      <c r="J3362">
        <v>1424484717</v>
      </c>
      <c r="K3362" s="11">
        <f t="shared" si="376"/>
        <v>42069.996527777774</v>
      </c>
      <c r="L3362" s="11">
        <f t="shared" si="377"/>
        <v>42055.883298611108</v>
      </c>
      <c r="M3362" t="b">
        <v>0</v>
      </c>
      <c r="N3362">
        <v>20</v>
      </c>
      <c r="O3362" t="b">
        <v>1</v>
      </c>
      <c r="P3362" s="8" t="s">
        <v>8269</v>
      </c>
      <c r="Q3362" s="13" t="str">
        <f t="shared" si="374"/>
        <v>theater</v>
      </c>
      <c r="R3362" s="13" t="str">
        <f t="shared" si="375"/>
        <v>plays</v>
      </c>
      <c r="S3362" s="6">
        <f t="shared" si="378"/>
        <v>0.45871559633027525</v>
      </c>
      <c r="T3362" s="10">
        <f t="shared" si="379"/>
        <v>54.5</v>
      </c>
    </row>
    <row r="3363" spans="1:20" ht="43.2" x14ac:dyDescent="0.3">
      <c r="A3363">
        <v>3363</v>
      </c>
      <c r="B3363" s="3" t="s">
        <v>3362</v>
      </c>
      <c r="C3363" s="3" t="s">
        <v>7473</v>
      </c>
      <c r="D3363">
        <v>7750</v>
      </c>
      <c r="E3363">
        <v>7860</v>
      </c>
      <c r="F3363" t="s">
        <v>8219</v>
      </c>
      <c r="G3363" t="s">
        <v>8224</v>
      </c>
      <c r="H3363" t="s">
        <v>8246</v>
      </c>
      <c r="I3363">
        <v>1408464000</v>
      </c>
      <c r="J3363">
        <v>1406831445</v>
      </c>
      <c r="K3363" s="11">
        <f t="shared" si="376"/>
        <v>41870.458333333328</v>
      </c>
      <c r="L3363" s="11">
        <f t="shared" si="377"/>
        <v>41851.563020833331</v>
      </c>
      <c r="M3363" t="b">
        <v>0</v>
      </c>
      <c r="N3363">
        <v>26</v>
      </c>
      <c r="O3363" t="b">
        <v>1</v>
      </c>
      <c r="P3363" s="8" t="s">
        <v>8269</v>
      </c>
      <c r="Q3363" s="13" t="str">
        <f t="shared" si="374"/>
        <v>theater</v>
      </c>
      <c r="R3363" s="13" t="str">
        <f t="shared" si="375"/>
        <v>plays</v>
      </c>
      <c r="S3363" s="6">
        <f t="shared" si="378"/>
        <v>0.98600508905852413</v>
      </c>
      <c r="T3363" s="10">
        <f t="shared" si="379"/>
        <v>302.30769230769232</v>
      </c>
    </row>
    <row r="3364" spans="1:20" ht="43.2" x14ac:dyDescent="0.3">
      <c r="A3364">
        <v>3364</v>
      </c>
      <c r="B3364" s="3" t="s">
        <v>3363</v>
      </c>
      <c r="C3364" s="3" t="s">
        <v>7474</v>
      </c>
      <c r="D3364">
        <v>3000</v>
      </c>
      <c r="E3364">
        <v>3178</v>
      </c>
      <c r="F3364" t="s">
        <v>8219</v>
      </c>
      <c r="G3364" t="s">
        <v>8225</v>
      </c>
      <c r="H3364" t="s">
        <v>8247</v>
      </c>
      <c r="I3364">
        <v>1458075600</v>
      </c>
      <c r="J3364">
        <v>1456183649</v>
      </c>
      <c r="K3364" s="11">
        <f t="shared" si="376"/>
        <v>42444.666666666664</v>
      </c>
      <c r="L3364" s="11">
        <f t="shared" si="377"/>
        <v>42422.769085648142</v>
      </c>
      <c r="M3364" t="b">
        <v>0</v>
      </c>
      <c r="N3364">
        <v>72</v>
      </c>
      <c r="O3364" t="b">
        <v>1</v>
      </c>
      <c r="P3364" s="8" t="s">
        <v>8269</v>
      </c>
      <c r="Q3364" s="13" t="str">
        <f t="shared" si="374"/>
        <v>theater</v>
      </c>
      <c r="R3364" s="13" t="str">
        <f t="shared" si="375"/>
        <v>plays</v>
      </c>
      <c r="S3364" s="6">
        <f t="shared" si="378"/>
        <v>0.94398993077407178</v>
      </c>
      <c r="T3364" s="10">
        <f t="shared" si="379"/>
        <v>44.138888888888886</v>
      </c>
    </row>
    <row r="3365" spans="1:20" ht="43.2" x14ac:dyDescent="0.3">
      <c r="A3365">
        <v>3365</v>
      </c>
      <c r="B3365" s="3" t="s">
        <v>3364</v>
      </c>
      <c r="C3365" s="3" t="s">
        <v>7475</v>
      </c>
      <c r="D3365">
        <v>2500</v>
      </c>
      <c r="E3365">
        <v>2600</v>
      </c>
      <c r="F3365" t="s">
        <v>8219</v>
      </c>
      <c r="G3365" t="s">
        <v>8224</v>
      </c>
      <c r="H3365" t="s">
        <v>8246</v>
      </c>
      <c r="I3365">
        <v>1449973592</v>
      </c>
      <c r="J3365">
        <v>1447381592</v>
      </c>
      <c r="K3365" s="11">
        <f t="shared" si="376"/>
        <v>42350.893425925919</v>
      </c>
      <c r="L3365" s="11">
        <f t="shared" si="377"/>
        <v>42320.893425925919</v>
      </c>
      <c r="M3365" t="b">
        <v>0</v>
      </c>
      <c r="N3365">
        <v>3</v>
      </c>
      <c r="O3365" t="b">
        <v>1</v>
      </c>
      <c r="P3365" s="8" t="s">
        <v>8269</v>
      </c>
      <c r="Q3365" s="13" t="str">
        <f t="shared" si="374"/>
        <v>theater</v>
      </c>
      <c r="R3365" s="13" t="str">
        <f t="shared" si="375"/>
        <v>plays</v>
      </c>
      <c r="S3365" s="6">
        <f t="shared" si="378"/>
        <v>0.96153846153846156</v>
      </c>
      <c r="T3365" s="10">
        <f t="shared" si="379"/>
        <v>866.66666666666663</v>
      </c>
    </row>
    <row r="3366" spans="1:20" ht="43.2" x14ac:dyDescent="0.3">
      <c r="A3366">
        <v>3366</v>
      </c>
      <c r="B3366" s="3" t="s">
        <v>3365</v>
      </c>
      <c r="C3366" s="3" t="s">
        <v>7476</v>
      </c>
      <c r="D3366">
        <v>500</v>
      </c>
      <c r="E3366">
        <v>1105</v>
      </c>
      <c r="F3366" t="s">
        <v>8219</v>
      </c>
      <c r="G3366" t="s">
        <v>8224</v>
      </c>
      <c r="H3366" t="s">
        <v>8246</v>
      </c>
      <c r="I3366">
        <v>1431481037</v>
      </c>
      <c r="J3366">
        <v>1428889037</v>
      </c>
      <c r="K3366" s="11">
        <f t="shared" si="376"/>
        <v>42136.859224537031</v>
      </c>
      <c r="L3366" s="11">
        <f t="shared" si="377"/>
        <v>42106.859224537031</v>
      </c>
      <c r="M3366" t="b">
        <v>0</v>
      </c>
      <c r="N3366">
        <v>18</v>
      </c>
      <c r="O3366" t="b">
        <v>1</v>
      </c>
      <c r="P3366" s="8" t="s">
        <v>8269</v>
      </c>
      <c r="Q3366" s="13" t="str">
        <f t="shared" si="374"/>
        <v>theater</v>
      </c>
      <c r="R3366" s="13" t="str">
        <f t="shared" si="375"/>
        <v>plays</v>
      </c>
      <c r="S3366" s="6">
        <f t="shared" si="378"/>
        <v>0.45248868778280543</v>
      </c>
      <c r="T3366" s="10">
        <f t="shared" si="379"/>
        <v>61.388888888888886</v>
      </c>
    </row>
    <row r="3367" spans="1:20" ht="43.2" x14ac:dyDescent="0.3">
      <c r="A3367">
        <v>3367</v>
      </c>
      <c r="B3367" s="3" t="s">
        <v>3366</v>
      </c>
      <c r="C3367" s="3" t="s">
        <v>7477</v>
      </c>
      <c r="D3367">
        <v>750</v>
      </c>
      <c r="E3367">
        <v>890</v>
      </c>
      <c r="F3367" t="s">
        <v>8219</v>
      </c>
      <c r="G3367" t="s">
        <v>8225</v>
      </c>
      <c r="H3367" t="s">
        <v>8247</v>
      </c>
      <c r="I3367">
        <v>1438467894</v>
      </c>
      <c r="J3367">
        <v>1436307894</v>
      </c>
      <c r="K3367" s="11">
        <f t="shared" si="376"/>
        <v>42217.725624999999</v>
      </c>
      <c r="L3367" s="11">
        <f t="shared" si="377"/>
        <v>42192.725624999999</v>
      </c>
      <c r="M3367" t="b">
        <v>0</v>
      </c>
      <c r="N3367">
        <v>30</v>
      </c>
      <c r="O3367" t="b">
        <v>1</v>
      </c>
      <c r="P3367" s="8" t="s">
        <v>8269</v>
      </c>
      <c r="Q3367" s="13" t="str">
        <f t="shared" si="374"/>
        <v>theater</v>
      </c>
      <c r="R3367" s="13" t="str">
        <f t="shared" si="375"/>
        <v>plays</v>
      </c>
      <c r="S3367" s="6">
        <f t="shared" si="378"/>
        <v>0.84269662921348309</v>
      </c>
      <c r="T3367" s="10">
        <f t="shared" si="379"/>
        <v>29.666666666666668</v>
      </c>
    </row>
    <row r="3368" spans="1:20" ht="43.2" x14ac:dyDescent="0.3">
      <c r="A3368">
        <v>3368</v>
      </c>
      <c r="B3368" s="3" t="s">
        <v>3367</v>
      </c>
      <c r="C3368" s="3" t="s">
        <v>7478</v>
      </c>
      <c r="D3368">
        <v>1000</v>
      </c>
      <c r="E3368">
        <v>1046</v>
      </c>
      <c r="F3368" t="s">
        <v>8219</v>
      </c>
      <c r="G3368" t="s">
        <v>8224</v>
      </c>
      <c r="H3368" t="s">
        <v>8246</v>
      </c>
      <c r="I3368">
        <v>1420088400</v>
      </c>
      <c r="J3368">
        <v>1416977259</v>
      </c>
      <c r="K3368" s="11">
        <f t="shared" si="376"/>
        <v>42004.999999999993</v>
      </c>
      <c r="L3368" s="11">
        <f t="shared" si="377"/>
        <v>41968.991423611107</v>
      </c>
      <c r="M3368" t="b">
        <v>0</v>
      </c>
      <c r="N3368">
        <v>23</v>
      </c>
      <c r="O3368" t="b">
        <v>1</v>
      </c>
      <c r="P3368" s="8" t="s">
        <v>8269</v>
      </c>
      <c r="Q3368" s="13" t="str">
        <f t="shared" si="374"/>
        <v>theater</v>
      </c>
      <c r="R3368" s="13" t="str">
        <f t="shared" si="375"/>
        <v>plays</v>
      </c>
      <c r="S3368" s="6">
        <f t="shared" si="378"/>
        <v>0.95602294455066916</v>
      </c>
      <c r="T3368" s="10">
        <f t="shared" si="379"/>
        <v>45.478260869565219</v>
      </c>
    </row>
    <row r="3369" spans="1:20" ht="43.2" x14ac:dyDescent="0.3">
      <c r="A3369">
        <v>3369</v>
      </c>
      <c r="B3369" s="3" t="s">
        <v>3368</v>
      </c>
      <c r="C3369" s="3" t="s">
        <v>7479</v>
      </c>
      <c r="D3369">
        <v>5000</v>
      </c>
      <c r="E3369">
        <v>5195</v>
      </c>
      <c r="F3369" t="s">
        <v>8219</v>
      </c>
      <c r="G3369" t="s">
        <v>8241</v>
      </c>
      <c r="H3369" t="s">
        <v>8249</v>
      </c>
      <c r="I3369">
        <v>1484441980</v>
      </c>
      <c r="J3369">
        <v>1479257980</v>
      </c>
      <c r="K3369" s="11">
        <f t="shared" si="376"/>
        <v>42749.833101851851</v>
      </c>
      <c r="L3369" s="11">
        <f t="shared" si="377"/>
        <v>42689.833101851851</v>
      </c>
      <c r="M3369" t="b">
        <v>0</v>
      </c>
      <c r="N3369">
        <v>54</v>
      </c>
      <c r="O3369" t="b">
        <v>1</v>
      </c>
      <c r="P3369" s="8" t="s">
        <v>8269</v>
      </c>
      <c r="Q3369" s="13" t="str">
        <f t="shared" si="374"/>
        <v>theater</v>
      </c>
      <c r="R3369" s="13" t="str">
        <f t="shared" si="375"/>
        <v>plays</v>
      </c>
      <c r="S3369" s="6">
        <f t="shared" si="378"/>
        <v>0.9624639076034649</v>
      </c>
      <c r="T3369" s="10">
        <f t="shared" si="379"/>
        <v>96.203703703703709</v>
      </c>
    </row>
    <row r="3370" spans="1:20" ht="28.8" x14ac:dyDescent="0.3">
      <c r="A3370">
        <v>3370</v>
      </c>
      <c r="B3370" s="3" t="s">
        <v>3369</v>
      </c>
      <c r="C3370" s="3" t="s">
        <v>7480</v>
      </c>
      <c r="D3370">
        <v>1500</v>
      </c>
      <c r="E3370">
        <v>1766</v>
      </c>
      <c r="F3370" t="s">
        <v>8219</v>
      </c>
      <c r="G3370" t="s">
        <v>8224</v>
      </c>
      <c r="H3370" t="s">
        <v>8246</v>
      </c>
      <c r="I3370">
        <v>1481961600</v>
      </c>
      <c r="J3370">
        <v>1479283285</v>
      </c>
      <c r="K3370" s="11">
        <f t="shared" si="376"/>
        <v>42721.124999999993</v>
      </c>
      <c r="L3370" s="11">
        <f t="shared" si="377"/>
        <v>42690.125983796293</v>
      </c>
      <c r="M3370" t="b">
        <v>0</v>
      </c>
      <c r="N3370">
        <v>26</v>
      </c>
      <c r="O3370" t="b">
        <v>1</v>
      </c>
      <c r="P3370" s="8" t="s">
        <v>8269</v>
      </c>
      <c r="Q3370" s="13" t="str">
        <f t="shared" si="374"/>
        <v>theater</v>
      </c>
      <c r="R3370" s="13" t="str">
        <f t="shared" si="375"/>
        <v>plays</v>
      </c>
      <c r="S3370" s="6">
        <f t="shared" si="378"/>
        <v>0.84937712344280858</v>
      </c>
      <c r="T3370" s="10">
        <f t="shared" si="379"/>
        <v>67.92307692307692</v>
      </c>
    </row>
    <row r="3371" spans="1:20" ht="28.8" x14ac:dyDescent="0.3">
      <c r="A3371">
        <v>3371</v>
      </c>
      <c r="B3371" s="3" t="s">
        <v>3370</v>
      </c>
      <c r="C3371" s="3" t="s">
        <v>7481</v>
      </c>
      <c r="D3371">
        <v>200</v>
      </c>
      <c r="E3371">
        <v>277</v>
      </c>
      <c r="F3371" t="s">
        <v>8219</v>
      </c>
      <c r="G3371" t="s">
        <v>8224</v>
      </c>
      <c r="H3371" t="s">
        <v>8246</v>
      </c>
      <c r="I3371">
        <v>1449089965</v>
      </c>
      <c r="J3371">
        <v>1446670765</v>
      </c>
      <c r="K3371" s="11">
        <f t="shared" si="376"/>
        <v>42340.666261574072</v>
      </c>
      <c r="L3371" s="11">
        <f t="shared" si="377"/>
        <v>42312.666261574072</v>
      </c>
      <c r="M3371" t="b">
        <v>0</v>
      </c>
      <c r="N3371">
        <v>9</v>
      </c>
      <c r="O3371" t="b">
        <v>1</v>
      </c>
      <c r="P3371" s="8" t="s">
        <v>8269</v>
      </c>
      <c r="Q3371" s="13" t="str">
        <f t="shared" si="374"/>
        <v>theater</v>
      </c>
      <c r="R3371" s="13" t="str">
        <f t="shared" si="375"/>
        <v>plays</v>
      </c>
      <c r="S3371" s="6">
        <f t="shared" si="378"/>
        <v>0.72202166064981954</v>
      </c>
      <c r="T3371" s="10">
        <f t="shared" si="379"/>
        <v>30.777777777777779</v>
      </c>
    </row>
    <row r="3372" spans="1:20" ht="43.2" x14ac:dyDescent="0.3">
      <c r="A3372">
        <v>3372</v>
      </c>
      <c r="B3372" s="3" t="s">
        <v>3371</v>
      </c>
      <c r="C3372" s="3" t="s">
        <v>7482</v>
      </c>
      <c r="D3372">
        <v>1000</v>
      </c>
      <c r="E3372">
        <v>1035</v>
      </c>
      <c r="F3372" t="s">
        <v>8219</v>
      </c>
      <c r="G3372" t="s">
        <v>8224</v>
      </c>
      <c r="H3372" t="s">
        <v>8246</v>
      </c>
      <c r="I3372">
        <v>1408942740</v>
      </c>
      <c r="J3372">
        <v>1407157756</v>
      </c>
      <c r="K3372" s="11">
        <f t="shared" si="376"/>
        <v>41875.999305555553</v>
      </c>
      <c r="L3372" s="11">
        <f t="shared" si="377"/>
        <v>41855.339768518512</v>
      </c>
      <c r="M3372" t="b">
        <v>0</v>
      </c>
      <c r="N3372">
        <v>27</v>
      </c>
      <c r="O3372" t="b">
        <v>1</v>
      </c>
      <c r="P3372" s="8" t="s">
        <v>8269</v>
      </c>
      <c r="Q3372" s="13" t="str">
        <f t="shared" si="374"/>
        <v>theater</v>
      </c>
      <c r="R3372" s="13" t="str">
        <f t="shared" si="375"/>
        <v>plays</v>
      </c>
      <c r="S3372" s="6">
        <f t="shared" si="378"/>
        <v>0.96618357487922701</v>
      </c>
      <c r="T3372" s="10">
        <f t="shared" si="379"/>
        <v>38.333333333333336</v>
      </c>
    </row>
    <row r="3373" spans="1:20" ht="43.2" x14ac:dyDescent="0.3">
      <c r="A3373">
        <v>3373</v>
      </c>
      <c r="B3373" s="3" t="s">
        <v>3372</v>
      </c>
      <c r="C3373" s="3" t="s">
        <v>7483</v>
      </c>
      <c r="D3373">
        <v>2000</v>
      </c>
      <c r="E3373">
        <v>2005</v>
      </c>
      <c r="F3373" t="s">
        <v>8219</v>
      </c>
      <c r="G3373" t="s">
        <v>8225</v>
      </c>
      <c r="H3373" t="s">
        <v>8247</v>
      </c>
      <c r="I3373">
        <v>1437235200</v>
      </c>
      <c r="J3373">
        <v>1435177840</v>
      </c>
      <c r="K3373" s="11">
        <f t="shared" si="376"/>
        <v>42203.458333333336</v>
      </c>
      <c r="L3373" s="11">
        <f t="shared" si="377"/>
        <v>42179.646296296291</v>
      </c>
      <c r="M3373" t="b">
        <v>0</v>
      </c>
      <c r="N3373">
        <v>30</v>
      </c>
      <c r="O3373" t="b">
        <v>1</v>
      </c>
      <c r="P3373" s="8" t="s">
        <v>8269</v>
      </c>
      <c r="Q3373" s="13" t="str">
        <f t="shared" si="374"/>
        <v>theater</v>
      </c>
      <c r="R3373" s="13" t="str">
        <f t="shared" si="375"/>
        <v>plays</v>
      </c>
      <c r="S3373" s="6">
        <f t="shared" si="378"/>
        <v>0.99750623441396513</v>
      </c>
      <c r="T3373" s="10">
        <f t="shared" si="379"/>
        <v>66.833333333333329</v>
      </c>
    </row>
    <row r="3374" spans="1:20" ht="43.2" x14ac:dyDescent="0.3">
      <c r="A3374">
        <v>3374</v>
      </c>
      <c r="B3374" s="3" t="s">
        <v>3373</v>
      </c>
      <c r="C3374" s="3" t="s">
        <v>7484</v>
      </c>
      <c r="D3374">
        <v>3500</v>
      </c>
      <c r="E3374">
        <v>3730</v>
      </c>
      <c r="F3374" t="s">
        <v>8219</v>
      </c>
      <c r="G3374" t="s">
        <v>8229</v>
      </c>
      <c r="H3374" t="s">
        <v>8251</v>
      </c>
      <c r="I3374">
        <v>1446053616</v>
      </c>
      <c r="J3374">
        <v>1443461616</v>
      </c>
      <c r="K3374" s="11">
        <f t="shared" si="376"/>
        <v>42305.523333333331</v>
      </c>
      <c r="L3374" s="11">
        <f t="shared" si="377"/>
        <v>42275.523333333331</v>
      </c>
      <c r="M3374" t="b">
        <v>0</v>
      </c>
      <c r="N3374">
        <v>52</v>
      </c>
      <c r="O3374" t="b">
        <v>1</v>
      </c>
      <c r="P3374" s="8" t="s">
        <v>8269</v>
      </c>
      <c r="Q3374" s="13" t="str">
        <f t="shared" si="374"/>
        <v>theater</v>
      </c>
      <c r="R3374" s="13" t="str">
        <f t="shared" si="375"/>
        <v>plays</v>
      </c>
      <c r="S3374" s="6">
        <f t="shared" si="378"/>
        <v>0.93833780160857905</v>
      </c>
      <c r="T3374" s="10">
        <f t="shared" si="379"/>
        <v>71.730769230769226</v>
      </c>
    </row>
    <row r="3375" spans="1:20" ht="43.2" x14ac:dyDescent="0.3">
      <c r="A3375">
        <v>3375</v>
      </c>
      <c r="B3375" s="3" t="s">
        <v>3374</v>
      </c>
      <c r="C3375" s="3" t="s">
        <v>7485</v>
      </c>
      <c r="D3375">
        <v>3000</v>
      </c>
      <c r="E3375">
        <v>3000</v>
      </c>
      <c r="F3375" t="s">
        <v>8219</v>
      </c>
      <c r="G3375" t="s">
        <v>8225</v>
      </c>
      <c r="H3375" t="s">
        <v>8247</v>
      </c>
      <c r="I3375">
        <v>1400423973</v>
      </c>
      <c r="J3375">
        <v>1399387173</v>
      </c>
      <c r="K3375" s="11">
        <f t="shared" si="376"/>
        <v>41777.402465277773</v>
      </c>
      <c r="L3375" s="11">
        <f t="shared" si="377"/>
        <v>41765.402465277773</v>
      </c>
      <c r="M3375" t="b">
        <v>0</v>
      </c>
      <c r="N3375">
        <v>17</v>
      </c>
      <c r="O3375" t="b">
        <v>1</v>
      </c>
      <c r="P3375" s="8" t="s">
        <v>8269</v>
      </c>
      <c r="Q3375" s="13" t="str">
        <f t="shared" si="374"/>
        <v>theater</v>
      </c>
      <c r="R3375" s="13" t="str">
        <f t="shared" si="375"/>
        <v>plays</v>
      </c>
      <c r="S3375" s="6">
        <f t="shared" si="378"/>
        <v>1</v>
      </c>
      <c r="T3375" s="10">
        <f t="shared" si="379"/>
        <v>176.47058823529412</v>
      </c>
    </row>
    <row r="3376" spans="1:20" ht="43.2" x14ac:dyDescent="0.3">
      <c r="A3376">
        <v>3376</v>
      </c>
      <c r="B3376" s="3" t="s">
        <v>3375</v>
      </c>
      <c r="C3376" s="3" t="s">
        <v>7486</v>
      </c>
      <c r="D3376">
        <v>8000</v>
      </c>
      <c r="E3376">
        <v>8001</v>
      </c>
      <c r="F3376" t="s">
        <v>8219</v>
      </c>
      <c r="G3376" t="s">
        <v>8224</v>
      </c>
      <c r="H3376" t="s">
        <v>8246</v>
      </c>
      <c r="I3376">
        <v>1429976994</v>
      </c>
      <c r="J3376">
        <v>1424796594</v>
      </c>
      <c r="K3376" s="11">
        <f t="shared" si="376"/>
        <v>42119.451319444437</v>
      </c>
      <c r="L3376" s="11">
        <f t="shared" si="377"/>
        <v>42059.492986111109</v>
      </c>
      <c r="M3376" t="b">
        <v>0</v>
      </c>
      <c r="N3376">
        <v>19</v>
      </c>
      <c r="O3376" t="b">
        <v>1</v>
      </c>
      <c r="P3376" s="8" t="s">
        <v>8269</v>
      </c>
      <c r="Q3376" s="13" t="str">
        <f t="shared" si="374"/>
        <v>theater</v>
      </c>
      <c r="R3376" s="13" t="str">
        <f t="shared" si="375"/>
        <v>plays</v>
      </c>
      <c r="S3376" s="6">
        <f t="shared" si="378"/>
        <v>0.99987501562304715</v>
      </c>
      <c r="T3376" s="10">
        <f t="shared" si="379"/>
        <v>421.10526315789474</v>
      </c>
    </row>
    <row r="3377" spans="1:20" ht="43.2" x14ac:dyDescent="0.3">
      <c r="A3377">
        <v>3377</v>
      </c>
      <c r="B3377" s="3" t="s">
        <v>3376</v>
      </c>
      <c r="C3377" s="3" t="s">
        <v>7487</v>
      </c>
      <c r="D3377">
        <v>8000</v>
      </c>
      <c r="E3377">
        <v>8084</v>
      </c>
      <c r="F3377" t="s">
        <v>8219</v>
      </c>
      <c r="G3377" t="s">
        <v>8225</v>
      </c>
      <c r="H3377" t="s">
        <v>8247</v>
      </c>
      <c r="I3377">
        <v>1426870560</v>
      </c>
      <c r="J3377">
        <v>1424280899</v>
      </c>
      <c r="K3377" s="11">
        <f t="shared" si="376"/>
        <v>42083.49722222222</v>
      </c>
      <c r="L3377" s="11">
        <f t="shared" si="377"/>
        <v>42053.524293981478</v>
      </c>
      <c r="M3377" t="b">
        <v>0</v>
      </c>
      <c r="N3377">
        <v>77</v>
      </c>
      <c r="O3377" t="b">
        <v>1</v>
      </c>
      <c r="P3377" s="8" t="s">
        <v>8269</v>
      </c>
      <c r="Q3377" s="13" t="str">
        <f t="shared" si="374"/>
        <v>theater</v>
      </c>
      <c r="R3377" s="13" t="str">
        <f t="shared" si="375"/>
        <v>plays</v>
      </c>
      <c r="S3377" s="6">
        <f t="shared" si="378"/>
        <v>0.98960910440376049</v>
      </c>
      <c r="T3377" s="10">
        <f t="shared" si="379"/>
        <v>104.98701298701299</v>
      </c>
    </row>
    <row r="3378" spans="1:20" ht="43.2" x14ac:dyDescent="0.3">
      <c r="A3378">
        <v>3378</v>
      </c>
      <c r="B3378" s="3" t="s">
        <v>3377</v>
      </c>
      <c r="C3378" s="3" t="s">
        <v>7488</v>
      </c>
      <c r="D3378">
        <v>550</v>
      </c>
      <c r="E3378">
        <v>592</v>
      </c>
      <c r="F3378" t="s">
        <v>8219</v>
      </c>
      <c r="G3378" t="s">
        <v>8225</v>
      </c>
      <c r="H3378" t="s">
        <v>8247</v>
      </c>
      <c r="I3378">
        <v>1409490480</v>
      </c>
      <c r="J3378">
        <v>1407400306</v>
      </c>
      <c r="K3378" s="11">
        <f t="shared" si="376"/>
        <v>41882.338888888888</v>
      </c>
      <c r="L3378" s="11">
        <f t="shared" si="377"/>
        <v>41858.147060185183</v>
      </c>
      <c r="M3378" t="b">
        <v>0</v>
      </c>
      <c r="N3378">
        <v>21</v>
      </c>
      <c r="O3378" t="b">
        <v>1</v>
      </c>
      <c r="P3378" s="8" t="s">
        <v>8269</v>
      </c>
      <c r="Q3378" s="13" t="str">
        <f t="shared" si="374"/>
        <v>theater</v>
      </c>
      <c r="R3378" s="13" t="str">
        <f t="shared" si="375"/>
        <v>plays</v>
      </c>
      <c r="S3378" s="6">
        <f t="shared" si="378"/>
        <v>0.92905405405405406</v>
      </c>
      <c r="T3378" s="10">
        <f t="shared" si="379"/>
        <v>28.19047619047619</v>
      </c>
    </row>
    <row r="3379" spans="1:20" ht="57.6" x14ac:dyDescent="0.3">
      <c r="A3379">
        <v>3379</v>
      </c>
      <c r="B3379" s="3" t="s">
        <v>3378</v>
      </c>
      <c r="C3379" s="3" t="s">
        <v>7489</v>
      </c>
      <c r="D3379">
        <v>2000</v>
      </c>
      <c r="E3379">
        <v>2073</v>
      </c>
      <c r="F3379" t="s">
        <v>8219</v>
      </c>
      <c r="G3379" t="s">
        <v>8225</v>
      </c>
      <c r="H3379" t="s">
        <v>8247</v>
      </c>
      <c r="I3379">
        <v>1440630000</v>
      </c>
      <c r="J3379">
        <v>1439122800</v>
      </c>
      <c r="K3379" s="11">
        <f t="shared" si="376"/>
        <v>42242.749999999993</v>
      </c>
      <c r="L3379" s="11">
        <f t="shared" si="377"/>
        <v>42225.305555555555</v>
      </c>
      <c r="M3379" t="b">
        <v>0</v>
      </c>
      <c r="N3379">
        <v>38</v>
      </c>
      <c r="O3379" t="b">
        <v>1</v>
      </c>
      <c r="P3379" s="8" t="s">
        <v>8269</v>
      </c>
      <c r="Q3379" s="13" t="str">
        <f t="shared" si="374"/>
        <v>theater</v>
      </c>
      <c r="R3379" s="13" t="str">
        <f t="shared" si="375"/>
        <v>plays</v>
      </c>
      <c r="S3379" s="6">
        <f t="shared" si="378"/>
        <v>0.964785335262904</v>
      </c>
      <c r="T3379" s="10">
        <f t="shared" si="379"/>
        <v>54.55263157894737</v>
      </c>
    </row>
    <row r="3380" spans="1:20" ht="57.6" x14ac:dyDescent="0.3">
      <c r="A3380">
        <v>3380</v>
      </c>
      <c r="B3380" s="3" t="s">
        <v>3379</v>
      </c>
      <c r="C3380" s="3" t="s">
        <v>7490</v>
      </c>
      <c r="D3380">
        <v>3000</v>
      </c>
      <c r="E3380">
        <v>3133</v>
      </c>
      <c r="F3380" t="s">
        <v>8219</v>
      </c>
      <c r="G3380" t="s">
        <v>8224</v>
      </c>
      <c r="H3380" t="s">
        <v>8246</v>
      </c>
      <c r="I3380">
        <v>1417305178</v>
      </c>
      <c r="J3380">
        <v>1414277578</v>
      </c>
      <c r="K3380" s="11">
        <f t="shared" si="376"/>
        <v>41972.786782407406</v>
      </c>
      <c r="L3380" s="11">
        <f t="shared" si="377"/>
        <v>41937.745115740741</v>
      </c>
      <c r="M3380" t="b">
        <v>0</v>
      </c>
      <c r="N3380">
        <v>28</v>
      </c>
      <c r="O3380" t="b">
        <v>1</v>
      </c>
      <c r="P3380" s="8" t="s">
        <v>8269</v>
      </c>
      <c r="Q3380" s="13" t="str">
        <f t="shared" si="374"/>
        <v>theater</v>
      </c>
      <c r="R3380" s="13" t="str">
        <f t="shared" si="375"/>
        <v>plays</v>
      </c>
      <c r="S3380" s="6">
        <f t="shared" si="378"/>
        <v>0.95754867539099908</v>
      </c>
      <c r="T3380" s="10">
        <f t="shared" si="379"/>
        <v>111.89285714285714</v>
      </c>
    </row>
    <row r="3381" spans="1:20" ht="43.2" x14ac:dyDescent="0.3">
      <c r="A3381">
        <v>3381</v>
      </c>
      <c r="B3381" s="3" t="s">
        <v>3380</v>
      </c>
      <c r="C3381" s="3" t="s">
        <v>7491</v>
      </c>
      <c r="D3381">
        <v>4000</v>
      </c>
      <c r="E3381">
        <v>4090</v>
      </c>
      <c r="F3381" t="s">
        <v>8219</v>
      </c>
      <c r="G3381" t="s">
        <v>8224</v>
      </c>
      <c r="H3381" t="s">
        <v>8246</v>
      </c>
      <c r="I3381">
        <v>1426044383</v>
      </c>
      <c r="J3381">
        <v>1423455983</v>
      </c>
      <c r="K3381" s="11">
        <f t="shared" si="376"/>
        <v>42073.934988425921</v>
      </c>
      <c r="L3381" s="11">
        <f t="shared" si="377"/>
        <v>42043.976655092592</v>
      </c>
      <c r="M3381" t="b">
        <v>0</v>
      </c>
      <c r="N3381">
        <v>48</v>
      </c>
      <c r="O3381" t="b">
        <v>1</v>
      </c>
      <c r="P3381" s="8" t="s">
        <v>8269</v>
      </c>
      <c r="Q3381" s="13" t="str">
        <f t="shared" si="374"/>
        <v>theater</v>
      </c>
      <c r="R3381" s="13" t="str">
        <f t="shared" si="375"/>
        <v>plays</v>
      </c>
      <c r="S3381" s="6">
        <f t="shared" si="378"/>
        <v>0.97799511002444983</v>
      </c>
      <c r="T3381" s="10">
        <f t="shared" si="379"/>
        <v>85.208333333333329</v>
      </c>
    </row>
    <row r="3382" spans="1:20" ht="43.2" x14ac:dyDescent="0.3">
      <c r="A3382">
        <v>3382</v>
      </c>
      <c r="B3382" s="3" t="s">
        <v>3381</v>
      </c>
      <c r="C3382" s="3" t="s">
        <v>7492</v>
      </c>
      <c r="D3382">
        <v>3500</v>
      </c>
      <c r="E3382">
        <v>3526</v>
      </c>
      <c r="F3382" t="s">
        <v>8219</v>
      </c>
      <c r="G3382" t="s">
        <v>8225</v>
      </c>
      <c r="H3382" t="s">
        <v>8247</v>
      </c>
      <c r="I3382">
        <v>1470092340</v>
      </c>
      <c r="J3382">
        <v>1467973256</v>
      </c>
      <c r="K3382" s="11">
        <f t="shared" si="376"/>
        <v>42583.749305555553</v>
      </c>
      <c r="L3382" s="11">
        <f t="shared" si="377"/>
        <v>42559.222870370366</v>
      </c>
      <c r="M3382" t="b">
        <v>0</v>
      </c>
      <c r="N3382">
        <v>46</v>
      </c>
      <c r="O3382" t="b">
        <v>1</v>
      </c>
      <c r="P3382" s="8" t="s">
        <v>8269</v>
      </c>
      <c r="Q3382" s="13" t="str">
        <f t="shared" si="374"/>
        <v>theater</v>
      </c>
      <c r="R3382" s="13" t="str">
        <f t="shared" si="375"/>
        <v>plays</v>
      </c>
      <c r="S3382" s="6">
        <f t="shared" si="378"/>
        <v>0.99262620533182078</v>
      </c>
      <c r="T3382" s="10">
        <f t="shared" si="379"/>
        <v>76.652173913043484</v>
      </c>
    </row>
    <row r="3383" spans="1:20" ht="43.2" x14ac:dyDescent="0.3">
      <c r="A3383">
        <v>3383</v>
      </c>
      <c r="B3383" s="3" t="s">
        <v>3382</v>
      </c>
      <c r="C3383" s="3" t="s">
        <v>7493</v>
      </c>
      <c r="D3383">
        <v>1750</v>
      </c>
      <c r="E3383">
        <v>1955</v>
      </c>
      <c r="F3383" t="s">
        <v>8219</v>
      </c>
      <c r="G3383" t="s">
        <v>8224</v>
      </c>
      <c r="H3383" t="s">
        <v>8246</v>
      </c>
      <c r="I3383">
        <v>1466707620</v>
      </c>
      <c r="J3383">
        <v>1464979620</v>
      </c>
      <c r="K3383" s="11">
        <f t="shared" si="376"/>
        <v>42544.574305555558</v>
      </c>
      <c r="L3383" s="11">
        <f t="shared" si="377"/>
        <v>42524.574305555558</v>
      </c>
      <c r="M3383" t="b">
        <v>0</v>
      </c>
      <c r="N3383">
        <v>30</v>
      </c>
      <c r="O3383" t="b">
        <v>1</v>
      </c>
      <c r="P3383" s="8" t="s">
        <v>8269</v>
      </c>
      <c r="Q3383" s="13" t="str">
        <f t="shared" si="374"/>
        <v>theater</v>
      </c>
      <c r="R3383" s="13" t="str">
        <f t="shared" si="375"/>
        <v>plays</v>
      </c>
      <c r="S3383" s="6">
        <f t="shared" si="378"/>
        <v>0.8951406649616368</v>
      </c>
      <c r="T3383" s="10">
        <f t="shared" si="379"/>
        <v>65.166666666666671</v>
      </c>
    </row>
    <row r="3384" spans="1:20" ht="43.2" x14ac:dyDescent="0.3">
      <c r="A3384">
        <v>3384</v>
      </c>
      <c r="B3384" s="3" t="s">
        <v>3383</v>
      </c>
      <c r="C3384" s="3" t="s">
        <v>7494</v>
      </c>
      <c r="D3384">
        <v>6000</v>
      </c>
      <c r="E3384">
        <v>6000.66</v>
      </c>
      <c r="F3384" t="s">
        <v>8219</v>
      </c>
      <c r="G3384" t="s">
        <v>8224</v>
      </c>
      <c r="H3384" t="s">
        <v>8246</v>
      </c>
      <c r="I3384">
        <v>1448074800</v>
      </c>
      <c r="J3384">
        <v>1444874768</v>
      </c>
      <c r="K3384" s="11">
        <f t="shared" si="376"/>
        <v>42328.916666666664</v>
      </c>
      <c r="L3384" s="11">
        <f t="shared" si="377"/>
        <v>42291.879259259258</v>
      </c>
      <c r="M3384" t="b">
        <v>0</v>
      </c>
      <c r="N3384">
        <v>64</v>
      </c>
      <c r="O3384" t="b">
        <v>1</v>
      </c>
      <c r="P3384" s="8" t="s">
        <v>8269</v>
      </c>
      <c r="Q3384" s="13" t="str">
        <f t="shared" si="374"/>
        <v>theater</v>
      </c>
      <c r="R3384" s="13" t="str">
        <f t="shared" si="375"/>
        <v>plays</v>
      </c>
      <c r="S3384" s="6">
        <f t="shared" si="378"/>
        <v>0.99989001209866912</v>
      </c>
      <c r="T3384" s="10">
        <f t="shared" si="379"/>
        <v>93.760312499999998</v>
      </c>
    </row>
    <row r="3385" spans="1:20" ht="57.6" x14ac:dyDescent="0.3">
      <c r="A3385">
        <v>3385</v>
      </c>
      <c r="B3385" s="3" t="s">
        <v>3384</v>
      </c>
      <c r="C3385" s="3" t="s">
        <v>7495</v>
      </c>
      <c r="D3385">
        <v>2000</v>
      </c>
      <c r="E3385">
        <v>2000</v>
      </c>
      <c r="F3385" t="s">
        <v>8219</v>
      </c>
      <c r="G3385" t="s">
        <v>8224</v>
      </c>
      <c r="H3385" t="s">
        <v>8246</v>
      </c>
      <c r="I3385">
        <v>1418244552</v>
      </c>
      <c r="J3385">
        <v>1415652552</v>
      </c>
      <c r="K3385" s="11">
        <f t="shared" si="376"/>
        <v>41983.659166666665</v>
      </c>
      <c r="L3385" s="11">
        <f t="shared" si="377"/>
        <v>41953.659166666665</v>
      </c>
      <c r="M3385" t="b">
        <v>0</v>
      </c>
      <c r="N3385">
        <v>15</v>
      </c>
      <c r="O3385" t="b">
        <v>1</v>
      </c>
      <c r="P3385" s="8" t="s">
        <v>8269</v>
      </c>
      <c r="Q3385" s="13" t="str">
        <f t="shared" si="374"/>
        <v>theater</v>
      </c>
      <c r="R3385" s="13" t="str">
        <f t="shared" si="375"/>
        <v>plays</v>
      </c>
      <c r="S3385" s="6">
        <f t="shared" si="378"/>
        <v>1</v>
      </c>
      <c r="T3385" s="10">
        <f t="shared" si="379"/>
        <v>133.33333333333334</v>
      </c>
    </row>
    <row r="3386" spans="1:20" ht="43.2" x14ac:dyDescent="0.3">
      <c r="A3386">
        <v>3386</v>
      </c>
      <c r="B3386" s="3" t="s">
        <v>3385</v>
      </c>
      <c r="C3386" s="3" t="s">
        <v>7496</v>
      </c>
      <c r="D3386">
        <v>2000</v>
      </c>
      <c r="E3386">
        <v>2100</v>
      </c>
      <c r="F3386" t="s">
        <v>8219</v>
      </c>
      <c r="G3386" t="s">
        <v>8224</v>
      </c>
      <c r="H3386" t="s">
        <v>8246</v>
      </c>
      <c r="I3386">
        <v>1417620506</v>
      </c>
      <c r="J3386">
        <v>1415028506</v>
      </c>
      <c r="K3386" s="11">
        <f t="shared" si="376"/>
        <v>41976.436412037037</v>
      </c>
      <c r="L3386" s="11">
        <f t="shared" si="377"/>
        <v>41946.436412037037</v>
      </c>
      <c r="M3386" t="b">
        <v>0</v>
      </c>
      <c r="N3386">
        <v>41</v>
      </c>
      <c r="O3386" t="b">
        <v>1</v>
      </c>
      <c r="P3386" s="8" t="s">
        <v>8269</v>
      </c>
      <c r="Q3386" s="13" t="str">
        <f t="shared" si="374"/>
        <v>theater</v>
      </c>
      <c r="R3386" s="13" t="str">
        <f t="shared" si="375"/>
        <v>plays</v>
      </c>
      <c r="S3386" s="6">
        <f t="shared" si="378"/>
        <v>0.95238095238095233</v>
      </c>
      <c r="T3386" s="10">
        <f t="shared" si="379"/>
        <v>51.219512195121951</v>
      </c>
    </row>
    <row r="3387" spans="1:20" ht="57.6" x14ac:dyDescent="0.3">
      <c r="A3387">
        <v>3387</v>
      </c>
      <c r="B3387" s="3" t="s">
        <v>3386</v>
      </c>
      <c r="C3387" s="3" t="s">
        <v>7497</v>
      </c>
      <c r="D3387">
        <v>3000</v>
      </c>
      <c r="E3387">
        <v>3506</v>
      </c>
      <c r="F3387" t="s">
        <v>8219</v>
      </c>
      <c r="G3387" t="s">
        <v>8224</v>
      </c>
      <c r="H3387" t="s">
        <v>8246</v>
      </c>
      <c r="I3387">
        <v>1418581088</v>
      </c>
      <c r="J3387">
        <v>1415125088</v>
      </c>
      <c r="K3387" s="11">
        <f t="shared" si="376"/>
        <v>41987.554259259261</v>
      </c>
      <c r="L3387" s="11">
        <f t="shared" si="377"/>
        <v>41947.554259259261</v>
      </c>
      <c r="M3387" t="b">
        <v>0</v>
      </c>
      <c r="N3387">
        <v>35</v>
      </c>
      <c r="O3387" t="b">
        <v>1</v>
      </c>
      <c r="P3387" s="8" t="s">
        <v>8269</v>
      </c>
      <c r="Q3387" s="13" t="str">
        <f t="shared" si="374"/>
        <v>theater</v>
      </c>
      <c r="R3387" s="13" t="str">
        <f t="shared" si="375"/>
        <v>plays</v>
      </c>
      <c r="S3387" s="6">
        <f t="shared" si="378"/>
        <v>0.85567598402738165</v>
      </c>
      <c r="T3387" s="10">
        <f t="shared" si="379"/>
        <v>100.17142857142858</v>
      </c>
    </row>
    <row r="3388" spans="1:20" ht="57.6" x14ac:dyDescent="0.3">
      <c r="A3388">
        <v>3388</v>
      </c>
      <c r="B3388" s="3" t="s">
        <v>3387</v>
      </c>
      <c r="C3388" s="3" t="s">
        <v>7498</v>
      </c>
      <c r="D3388">
        <v>1500</v>
      </c>
      <c r="E3388">
        <v>1557</v>
      </c>
      <c r="F3388" t="s">
        <v>8219</v>
      </c>
      <c r="G3388" t="s">
        <v>8225</v>
      </c>
      <c r="H3388" t="s">
        <v>8247</v>
      </c>
      <c r="I3388">
        <v>1434625441</v>
      </c>
      <c r="J3388">
        <v>1432033441</v>
      </c>
      <c r="K3388" s="11">
        <f t="shared" si="376"/>
        <v>42173.252789351849</v>
      </c>
      <c r="L3388" s="11">
        <f t="shared" si="377"/>
        <v>42143.252789351849</v>
      </c>
      <c r="M3388" t="b">
        <v>0</v>
      </c>
      <c r="N3388">
        <v>45</v>
      </c>
      <c r="O3388" t="b">
        <v>1</v>
      </c>
      <c r="P3388" s="8" t="s">
        <v>8269</v>
      </c>
      <c r="Q3388" s="13" t="str">
        <f t="shared" si="374"/>
        <v>theater</v>
      </c>
      <c r="R3388" s="13" t="str">
        <f t="shared" si="375"/>
        <v>plays</v>
      </c>
      <c r="S3388" s="6">
        <f t="shared" si="378"/>
        <v>0.96339113680154143</v>
      </c>
      <c r="T3388" s="10">
        <f t="shared" si="379"/>
        <v>34.6</v>
      </c>
    </row>
    <row r="3389" spans="1:20" ht="43.2" x14ac:dyDescent="0.3">
      <c r="A3389">
        <v>3389</v>
      </c>
      <c r="B3389" s="3" t="s">
        <v>3388</v>
      </c>
      <c r="C3389" s="3" t="s">
        <v>7499</v>
      </c>
      <c r="D3389">
        <v>10000</v>
      </c>
      <c r="E3389">
        <v>11450</v>
      </c>
      <c r="F3389" t="s">
        <v>8219</v>
      </c>
      <c r="G3389" t="s">
        <v>8224</v>
      </c>
      <c r="H3389" t="s">
        <v>8246</v>
      </c>
      <c r="I3389">
        <v>1464960682</v>
      </c>
      <c r="J3389">
        <v>1462368682</v>
      </c>
      <c r="K3389" s="11">
        <f t="shared" si="376"/>
        <v>42524.355115740742</v>
      </c>
      <c r="L3389" s="11">
        <f t="shared" si="377"/>
        <v>42494.355115740742</v>
      </c>
      <c r="M3389" t="b">
        <v>0</v>
      </c>
      <c r="N3389">
        <v>62</v>
      </c>
      <c r="O3389" t="b">
        <v>1</v>
      </c>
      <c r="P3389" s="8" t="s">
        <v>8269</v>
      </c>
      <c r="Q3389" s="13" t="str">
        <f t="shared" si="374"/>
        <v>theater</v>
      </c>
      <c r="R3389" s="13" t="str">
        <f t="shared" si="375"/>
        <v>plays</v>
      </c>
      <c r="S3389" s="6">
        <f t="shared" si="378"/>
        <v>0.8733624454148472</v>
      </c>
      <c r="T3389" s="10">
        <f t="shared" si="379"/>
        <v>184.67741935483872</v>
      </c>
    </row>
    <row r="3390" spans="1:20" ht="57.6" x14ac:dyDescent="0.3">
      <c r="A3390">
        <v>3390</v>
      </c>
      <c r="B3390" s="3" t="s">
        <v>3389</v>
      </c>
      <c r="C3390" s="3" t="s">
        <v>7500</v>
      </c>
      <c r="D3390">
        <v>1500</v>
      </c>
      <c r="E3390">
        <v>1536</v>
      </c>
      <c r="F3390" t="s">
        <v>8219</v>
      </c>
      <c r="G3390" t="s">
        <v>8224</v>
      </c>
      <c r="H3390" t="s">
        <v>8246</v>
      </c>
      <c r="I3390">
        <v>1405017345</v>
      </c>
      <c r="J3390">
        <v>1403721345</v>
      </c>
      <c r="K3390" s="11">
        <f t="shared" si="376"/>
        <v>41830.566493055558</v>
      </c>
      <c r="L3390" s="11">
        <f t="shared" si="377"/>
        <v>41815.566493055558</v>
      </c>
      <c r="M3390" t="b">
        <v>0</v>
      </c>
      <c r="N3390">
        <v>22</v>
      </c>
      <c r="O3390" t="b">
        <v>1</v>
      </c>
      <c r="P3390" s="8" t="s">
        <v>8269</v>
      </c>
      <c r="Q3390" s="13" t="str">
        <f t="shared" si="374"/>
        <v>theater</v>
      </c>
      <c r="R3390" s="13" t="str">
        <f t="shared" si="375"/>
        <v>plays</v>
      </c>
      <c r="S3390" s="6">
        <f t="shared" si="378"/>
        <v>0.9765625</v>
      </c>
      <c r="T3390" s="10">
        <f t="shared" si="379"/>
        <v>69.818181818181813</v>
      </c>
    </row>
    <row r="3391" spans="1:20" ht="43.2" x14ac:dyDescent="0.3">
      <c r="A3391">
        <v>3391</v>
      </c>
      <c r="B3391" s="3" t="s">
        <v>3390</v>
      </c>
      <c r="C3391" s="3" t="s">
        <v>7501</v>
      </c>
      <c r="D3391">
        <v>500</v>
      </c>
      <c r="E3391">
        <v>1115</v>
      </c>
      <c r="F3391" t="s">
        <v>8219</v>
      </c>
      <c r="G3391" t="s">
        <v>8224</v>
      </c>
      <c r="H3391" t="s">
        <v>8246</v>
      </c>
      <c r="I3391">
        <v>1407536880</v>
      </c>
      <c r="J3391">
        <v>1404997548</v>
      </c>
      <c r="K3391" s="11">
        <f t="shared" si="376"/>
        <v>41859.727777777771</v>
      </c>
      <c r="L3391" s="11">
        <f t="shared" si="377"/>
        <v>41830.337361111109</v>
      </c>
      <c r="M3391" t="b">
        <v>0</v>
      </c>
      <c r="N3391">
        <v>18</v>
      </c>
      <c r="O3391" t="b">
        <v>1</v>
      </c>
      <c r="P3391" s="8" t="s">
        <v>8269</v>
      </c>
      <c r="Q3391" s="13" t="str">
        <f t="shared" si="374"/>
        <v>theater</v>
      </c>
      <c r="R3391" s="13" t="str">
        <f t="shared" si="375"/>
        <v>plays</v>
      </c>
      <c r="S3391" s="6">
        <f t="shared" si="378"/>
        <v>0.44843049327354262</v>
      </c>
      <c r="T3391" s="10">
        <f t="shared" si="379"/>
        <v>61.944444444444443</v>
      </c>
    </row>
    <row r="3392" spans="1:20" ht="57.6" x14ac:dyDescent="0.3">
      <c r="A3392">
        <v>3392</v>
      </c>
      <c r="B3392" s="3" t="s">
        <v>3391</v>
      </c>
      <c r="C3392" s="3" t="s">
        <v>7502</v>
      </c>
      <c r="D3392">
        <v>500</v>
      </c>
      <c r="E3392">
        <v>500</v>
      </c>
      <c r="F3392" t="s">
        <v>8219</v>
      </c>
      <c r="G3392" t="s">
        <v>8225</v>
      </c>
      <c r="H3392" t="s">
        <v>8247</v>
      </c>
      <c r="I3392">
        <v>1462565855</v>
      </c>
      <c r="J3392">
        <v>1458245855</v>
      </c>
      <c r="K3392" s="11">
        <f t="shared" si="376"/>
        <v>42496.63721064815</v>
      </c>
      <c r="L3392" s="11">
        <f t="shared" si="377"/>
        <v>42446.63721064815</v>
      </c>
      <c r="M3392" t="b">
        <v>0</v>
      </c>
      <c r="N3392">
        <v>12</v>
      </c>
      <c r="O3392" t="b">
        <v>1</v>
      </c>
      <c r="P3392" s="8" t="s">
        <v>8269</v>
      </c>
      <c r="Q3392" s="13" t="str">
        <f t="shared" si="374"/>
        <v>theater</v>
      </c>
      <c r="R3392" s="13" t="str">
        <f t="shared" si="375"/>
        <v>plays</v>
      </c>
      <c r="S3392" s="6">
        <f t="shared" si="378"/>
        <v>1</v>
      </c>
      <c r="T3392" s="10">
        <f t="shared" si="379"/>
        <v>41.666666666666664</v>
      </c>
    </row>
    <row r="3393" spans="1:20" ht="43.2" x14ac:dyDescent="0.3">
      <c r="A3393">
        <v>3393</v>
      </c>
      <c r="B3393" s="3" t="s">
        <v>3392</v>
      </c>
      <c r="C3393" s="3" t="s">
        <v>7503</v>
      </c>
      <c r="D3393">
        <v>1500</v>
      </c>
      <c r="E3393">
        <v>1587</v>
      </c>
      <c r="F3393" t="s">
        <v>8219</v>
      </c>
      <c r="G3393" t="s">
        <v>8224</v>
      </c>
      <c r="H3393" t="s">
        <v>8246</v>
      </c>
      <c r="I3393">
        <v>1415234760</v>
      </c>
      <c r="J3393">
        <v>1413065230</v>
      </c>
      <c r="K3393" s="11">
        <f t="shared" si="376"/>
        <v>41948.823611111111</v>
      </c>
      <c r="L3393" s="11">
        <f t="shared" si="377"/>
        <v>41923.713310185187</v>
      </c>
      <c r="M3393" t="b">
        <v>0</v>
      </c>
      <c r="N3393">
        <v>44</v>
      </c>
      <c r="O3393" t="b">
        <v>1</v>
      </c>
      <c r="P3393" s="8" t="s">
        <v>8269</v>
      </c>
      <c r="Q3393" s="13" t="str">
        <f t="shared" si="374"/>
        <v>theater</v>
      </c>
      <c r="R3393" s="13" t="str">
        <f t="shared" si="375"/>
        <v>plays</v>
      </c>
      <c r="S3393" s="6">
        <f t="shared" si="378"/>
        <v>0.94517958412098302</v>
      </c>
      <c r="T3393" s="10">
        <f t="shared" si="379"/>
        <v>36.06818181818182</v>
      </c>
    </row>
    <row r="3394" spans="1:20" ht="43.2" x14ac:dyDescent="0.3">
      <c r="A3394">
        <v>3394</v>
      </c>
      <c r="B3394" s="3" t="s">
        <v>3393</v>
      </c>
      <c r="C3394" s="3" t="s">
        <v>7504</v>
      </c>
      <c r="D3394">
        <v>550</v>
      </c>
      <c r="E3394">
        <v>783</v>
      </c>
      <c r="F3394" t="s">
        <v>8219</v>
      </c>
      <c r="G3394" t="s">
        <v>8225</v>
      </c>
      <c r="H3394" t="s">
        <v>8247</v>
      </c>
      <c r="I3394">
        <v>1406470645</v>
      </c>
      <c r="J3394">
        <v>1403878645</v>
      </c>
      <c r="K3394" s="11">
        <f t="shared" si="376"/>
        <v>41847.387094907404</v>
      </c>
      <c r="L3394" s="11">
        <f t="shared" si="377"/>
        <v>41817.387094907404</v>
      </c>
      <c r="M3394" t="b">
        <v>0</v>
      </c>
      <c r="N3394">
        <v>27</v>
      </c>
      <c r="O3394" t="b">
        <v>1</v>
      </c>
      <c r="P3394" s="8" t="s">
        <v>8269</v>
      </c>
      <c r="Q3394" s="13" t="str">
        <f t="shared" si="374"/>
        <v>theater</v>
      </c>
      <c r="R3394" s="13" t="str">
        <f t="shared" si="375"/>
        <v>plays</v>
      </c>
      <c r="S3394" s="6">
        <f t="shared" si="378"/>
        <v>0.70242656449552998</v>
      </c>
      <c r="T3394" s="10">
        <f t="shared" si="379"/>
        <v>29</v>
      </c>
    </row>
    <row r="3395" spans="1:20" ht="28.8" x14ac:dyDescent="0.3">
      <c r="A3395">
        <v>3395</v>
      </c>
      <c r="B3395" s="3" t="s">
        <v>3394</v>
      </c>
      <c r="C3395" s="3" t="s">
        <v>7505</v>
      </c>
      <c r="D3395">
        <v>500</v>
      </c>
      <c r="E3395">
        <v>920</v>
      </c>
      <c r="F3395" t="s">
        <v>8219</v>
      </c>
      <c r="G3395" t="s">
        <v>8225</v>
      </c>
      <c r="H3395" t="s">
        <v>8247</v>
      </c>
      <c r="I3395">
        <v>1433009400</v>
      </c>
      <c r="J3395">
        <v>1431795944</v>
      </c>
      <c r="K3395" s="11">
        <f t="shared" si="376"/>
        <v>42154.548611111109</v>
      </c>
      <c r="L3395" s="11">
        <f t="shared" si="377"/>
        <v>42140.503981481474</v>
      </c>
      <c r="M3395" t="b">
        <v>0</v>
      </c>
      <c r="N3395">
        <v>38</v>
      </c>
      <c r="O3395" t="b">
        <v>1</v>
      </c>
      <c r="P3395" s="8" t="s">
        <v>8269</v>
      </c>
      <c r="Q3395" s="13" t="str">
        <f t="shared" ref="Q3395:Q3458" si="380">LEFT(P3395, SEARCH("/", P3395)-1)</f>
        <v>theater</v>
      </c>
      <c r="R3395" s="13" t="str">
        <f t="shared" si="375"/>
        <v>plays</v>
      </c>
      <c r="S3395" s="6">
        <f t="shared" si="378"/>
        <v>0.54347826086956519</v>
      </c>
      <c r="T3395" s="10">
        <f t="shared" si="379"/>
        <v>24.210526315789473</v>
      </c>
    </row>
    <row r="3396" spans="1:20" ht="43.2" x14ac:dyDescent="0.3">
      <c r="A3396">
        <v>3396</v>
      </c>
      <c r="B3396" s="3" t="s">
        <v>3395</v>
      </c>
      <c r="C3396" s="3" t="s">
        <v>7506</v>
      </c>
      <c r="D3396">
        <v>1500</v>
      </c>
      <c r="E3396">
        <v>1565</v>
      </c>
      <c r="F3396" t="s">
        <v>8219</v>
      </c>
      <c r="G3396" t="s">
        <v>8224</v>
      </c>
      <c r="H3396" t="s">
        <v>8246</v>
      </c>
      <c r="I3396">
        <v>1401595140</v>
      </c>
      <c r="J3396">
        <v>1399286589</v>
      </c>
      <c r="K3396" s="11">
        <f t="shared" si="376"/>
        <v>41790.957638888889</v>
      </c>
      <c r="L3396" s="11">
        <f t="shared" si="377"/>
        <v>41764.238298611112</v>
      </c>
      <c r="M3396" t="b">
        <v>0</v>
      </c>
      <c r="N3396">
        <v>28</v>
      </c>
      <c r="O3396" t="b">
        <v>1</v>
      </c>
      <c r="P3396" s="8" t="s">
        <v>8269</v>
      </c>
      <c r="Q3396" s="13" t="str">
        <f t="shared" si="380"/>
        <v>theater</v>
      </c>
      <c r="R3396" s="13" t="str">
        <f t="shared" si="375"/>
        <v>plays</v>
      </c>
      <c r="S3396" s="6">
        <f t="shared" si="378"/>
        <v>0.95846645367412142</v>
      </c>
      <c r="T3396" s="10">
        <f t="shared" si="379"/>
        <v>55.892857142857146</v>
      </c>
    </row>
    <row r="3397" spans="1:20" ht="28.8" x14ac:dyDescent="0.3">
      <c r="A3397">
        <v>3397</v>
      </c>
      <c r="B3397" s="3" t="s">
        <v>3396</v>
      </c>
      <c r="C3397" s="3" t="s">
        <v>7507</v>
      </c>
      <c r="D3397">
        <v>250</v>
      </c>
      <c r="E3397">
        <v>280</v>
      </c>
      <c r="F3397" t="s">
        <v>8219</v>
      </c>
      <c r="G3397" t="s">
        <v>8225</v>
      </c>
      <c r="H3397" t="s">
        <v>8247</v>
      </c>
      <c r="I3397">
        <v>1455832800</v>
      </c>
      <c r="J3397">
        <v>1452338929</v>
      </c>
      <c r="K3397" s="11">
        <f t="shared" si="376"/>
        <v>42418.708333333336</v>
      </c>
      <c r="L3397" s="11">
        <f t="shared" si="377"/>
        <v>42378.270011574066</v>
      </c>
      <c r="M3397" t="b">
        <v>0</v>
      </c>
      <c r="N3397">
        <v>24</v>
      </c>
      <c r="O3397" t="b">
        <v>1</v>
      </c>
      <c r="P3397" s="8" t="s">
        <v>8269</v>
      </c>
      <c r="Q3397" s="13" t="str">
        <f t="shared" si="380"/>
        <v>theater</v>
      </c>
      <c r="R3397" s="13" t="str">
        <f t="shared" si="375"/>
        <v>plays</v>
      </c>
      <c r="S3397" s="6">
        <f t="shared" si="378"/>
        <v>0.8928571428571429</v>
      </c>
      <c r="T3397" s="10">
        <f t="shared" si="379"/>
        <v>11.666666666666666</v>
      </c>
    </row>
    <row r="3398" spans="1:20" ht="43.2" x14ac:dyDescent="0.3">
      <c r="A3398">
        <v>3398</v>
      </c>
      <c r="B3398" s="3" t="s">
        <v>3397</v>
      </c>
      <c r="C3398" s="3" t="s">
        <v>7508</v>
      </c>
      <c r="D3398">
        <v>4000</v>
      </c>
      <c r="E3398">
        <v>4443</v>
      </c>
      <c r="F3398" t="s">
        <v>8219</v>
      </c>
      <c r="G3398" t="s">
        <v>8224</v>
      </c>
      <c r="H3398" t="s">
        <v>8246</v>
      </c>
      <c r="I3398">
        <v>1416589200</v>
      </c>
      <c r="J3398">
        <v>1414605776</v>
      </c>
      <c r="K3398" s="11">
        <f t="shared" si="376"/>
        <v>41964.499999999993</v>
      </c>
      <c r="L3398" s="11">
        <f t="shared" si="377"/>
        <v>41941.543703703697</v>
      </c>
      <c r="M3398" t="b">
        <v>0</v>
      </c>
      <c r="N3398">
        <v>65</v>
      </c>
      <c r="O3398" t="b">
        <v>1</v>
      </c>
      <c r="P3398" s="8" t="s">
        <v>8269</v>
      </c>
      <c r="Q3398" s="13" t="str">
        <f t="shared" si="380"/>
        <v>theater</v>
      </c>
      <c r="R3398" s="13" t="str">
        <f t="shared" si="375"/>
        <v>plays</v>
      </c>
      <c r="S3398" s="6">
        <f t="shared" si="378"/>
        <v>0.90029259509340531</v>
      </c>
      <c r="T3398" s="10">
        <f t="shared" si="379"/>
        <v>68.353846153846149</v>
      </c>
    </row>
    <row r="3399" spans="1:20" ht="43.2" x14ac:dyDescent="0.3">
      <c r="A3399">
        <v>3399</v>
      </c>
      <c r="B3399" s="3" t="s">
        <v>3398</v>
      </c>
      <c r="C3399" s="3" t="s">
        <v>7509</v>
      </c>
      <c r="D3399">
        <v>1200</v>
      </c>
      <c r="E3399">
        <v>1245</v>
      </c>
      <c r="F3399" t="s">
        <v>8219</v>
      </c>
      <c r="G3399" t="s">
        <v>8225</v>
      </c>
      <c r="H3399" t="s">
        <v>8247</v>
      </c>
      <c r="I3399">
        <v>1424556325</v>
      </c>
      <c r="J3399">
        <v>1421964325</v>
      </c>
      <c r="K3399" s="11">
        <f t="shared" si="376"/>
        <v>42056.712094907409</v>
      </c>
      <c r="L3399" s="11">
        <f t="shared" si="377"/>
        <v>42026.712094907409</v>
      </c>
      <c r="M3399" t="b">
        <v>0</v>
      </c>
      <c r="N3399">
        <v>46</v>
      </c>
      <c r="O3399" t="b">
        <v>1</v>
      </c>
      <c r="P3399" s="8" t="s">
        <v>8269</v>
      </c>
      <c r="Q3399" s="13" t="str">
        <f t="shared" si="380"/>
        <v>theater</v>
      </c>
      <c r="R3399" s="13" t="str">
        <f t="shared" si="375"/>
        <v>plays</v>
      </c>
      <c r="S3399" s="6">
        <f t="shared" si="378"/>
        <v>0.96385542168674698</v>
      </c>
      <c r="T3399" s="10">
        <f t="shared" si="379"/>
        <v>27.065217391304348</v>
      </c>
    </row>
    <row r="3400" spans="1:20" ht="43.2" x14ac:dyDescent="0.3">
      <c r="A3400">
        <v>3400</v>
      </c>
      <c r="B3400" s="3" t="s">
        <v>3399</v>
      </c>
      <c r="C3400" s="3" t="s">
        <v>7510</v>
      </c>
      <c r="D3400">
        <v>10000</v>
      </c>
      <c r="E3400">
        <v>10041</v>
      </c>
      <c r="F3400" t="s">
        <v>8219</v>
      </c>
      <c r="G3400" t="s">
        <v>8224</v>
      </c>
      <c r="H3400" t="s">
        <v>8246</v>
      </c>
      <c r="I3400">
        <v>1409266414</v>
      </c>
      <c r="J3400">
        <v>1405378414</v>
      </c>
      <c r="K3400" s="11">
        <f t="shared" si="376"/>
        <v>41879.745532407404</v>
      </c>
      <c r="L3400" s="11">
        <f t="shared" si="377"/>
        <v>41834.745532407404</v>
      </c>
      <c r="M3400" t="b">
        <v>0</v>
      </c>
      <c r="N3400">
        <v>85</v>
      </c>
      <c r="O3400" t="b">
        <v>1</v>
      </c>
      <c r="P3400" s="8" t="s">
        <v>8269</v>
      </c>
      <c r="Q3400" s="13" t="str">
        <f t="shared" si="380"/>
        <v>theater</v>
      </c>
      <c r="R3400" s="13" t="str">
        <f t="shared" ref="R3400:R3463" si="381">RIGHT(P3400,5)</f>
        <v>plays</v>
      </c>
      <c r="S3400" s="6">
        <f t="shared" si="378"/>
        <v>0.9959167413604223</v>
      </c>
      <c r="T3400" s="10">
        <f t="shared" si="379"/>
        <v>118.12941176470588</v>
      </c>
    </row>
    <row r="3401" spans="1:20" ht="57.6" x14ac:dyDescent="0.3">
      <c r="A3401">
        <v>3401</v>
      </c>
      <c r="B3401" s="3" t="s">
        <v>3400</v>
      </c>
      <c r="C3401" s="3" t="s">
        <v>7511</v>
      </c>
      <c r="D3401">
        <v>2900</v>
      </c>
      <c r="E3401">
        <v>2954</v>
      </c>
      <c r="F3401" t="s">
        <v>8219</v>
      </c>
      <c r="G3401" t="s">
        <v>8225</v>
      </c>
      <c r="H3401" t="s">
        <v>8247</v>
      </c>
      <c r="I3401">
        <v>1438968146</v>
      </c>
      <c r="J3401">
        <v>1436376146</v>
      </c>
      <c r="K3401" s="11">
        <f t="shared" si="376"/>
        <v>42223.5155787037</v>
      </c>
      <c r="L3401" s="11">
        <f t="shared" si="377"/>
        <v>42193.5155787037</v>
      </c>
      <c r="M3401" t="b">
        <v>0</v>
      </c>
      <c r="N3401">
        <v>66</v>
      </c>
      <c r="O3401" t="b">
        <v>1</v>
      </c>
      <c r="P3401" s="8" t="s">
        <v>8269</v>
      </c>
      <c r="Q3401" s="13" t="str">
        <f t="shared" si="380"/>
        <v>theater</v>
      </c>
      <c r="R3401" s="13" t="str">
        <f t="shared" si="381"/>
        <v>plays</v>
      </c>
      <c r="S3401" s="6">
        <f t="shared" si="378"/>
        <v>0.98171970209884907</v>
      </c>
      <c r="T3401" s="10">
        <f t="shared" si="379"/>
        <v>44.757575757575758</v>
      </c>
    </row>
    <row r="3402" spans="1:20" ht="43.2" x14ac:dyDescent="0.3">
      <c r="A3402">
        <v>3402</v>
      </c>
      <c r="B3402" s="3" t="s">
        <v>3401</v>
      </c>
      <c r="C3402" s="3" t="s">
        <v>7512</v>
      </c>
      <c r="D3402">
        <v>15000</v>
      </c>
      <c r="E3402">
        <v>16465</v>
      </c>
      <c r="F3402" t="s">
        <v>8219</v>
      </c>
      <c r="G3402" t="s">
        <v>8224</v>
      </c>
      <c r="H3402" t="s">
        <v>8246</v>
      </c>
      <c r="I3402">
        <v>1447295460</v>
      </c>
      <c r="J3402">
        <v>1444747843</v>
      </c>
      <c r="K3402" s="11">
        <f t="shared" ref="K3402:K3465" si="382">(I3402/86400)+25569+(-5/24)</f>
        <v>42319.896527777775</v>
      </c>
      <c r="L3402" s="11">
        <f t="shared" ref="L3402:L3465" si="383">(J3402/86400)+25569+(-5/24)</f>
        <v>42290.410219907404</v>
      </c>
      <c r="M3402" t="b">
        <v>0</v>
      </c>
      <c r="N3402">
        <v>165</v>
      </c>
      <c r="O3402" t="b">
        <v>1</v>
      </c>
      <c r="P3402" s="8" t="s">
        <v>8269</v>
      </c>
      <c r="Q3402" s="13" t="str">
        <f t="shared" si="380"/>
        <v>theater</v>
      </c>
      <c r="R3402" s="13" t="str">
        <f t="shared" si="381"/>
        <v>plays</v>
      </c>
      <c r="S3402" s="6">
        <f t="shared" ref="S3402:S3465" si="384">IFERROR(D3402/E3402,"N/A")</f>
        <v>0.91102338293349527</v>
      </c>
      <c r="T3402" s="10">
        <f t="shared" ref="T3402:T3465" si="385">IFERROR(E3402/N3402,"N/A")</f>
        <v>99.787878787878782</v>
      </c>
    </row>
    <row r="3403" spans="1:20" ht="43.2" x14ac:dyDescent="0.3">
      <c r="A3403">
        <v>3403</v>
      </c>
      <c r="B3403" s="3" t="s">
        <v>3402</v>
      </c>
      <c r="C3403" s="3" t="s">
        <v>7513</v>
      </c>
      <c r="D3403">
        <v>2000</v>
      </c>
      <c r="E3403">
        <v>2000</v>
      </c>
      <c r="F3403" t="s">
        <v>8219</v>
      </c>
      <c r="G3403" t="s">
        <v>8225</v>
      </c>
      <c r="H3403" t="s">
        <v>8247</v>
      </c>
      <c r="I3403">
        <v>1435230324</v>
      </c>
      <c r="J3403">
        <v>1432638324</v>
      </c>
      <c r="K3403" s="11">
        <f t="shared" si="382"/>
        <v>42180.253749999996</v>
      </c>
      <c r="L3403" s="11">
        <f t="shared" si="383"/>
        <v>42150.253749999996</v>
      </c>
      <c r="M3403" t="b">
        <v>0</v>
      </c>
      <c r="N3403">
        <v>17</v>
      </c>
      <c r="O3403" t="b">
        <v>1</v>
      </c>
      <c r="P3403" s="8" t="s">
        <v>8269</v>
      </c>
      <c r="Q3403" s="13" t="str">
        <f t="shared" si="380"/>
        <v>theater</v>
      </c>
      <c r="R3403" s="13" t="str">
        <f t="shared" si="381"/>
        <v>plays</v>
      </c>
      <c r="S3403" s="6">
        <f t="shared" si="384"/>
        <v>1</v>
      </c>
      <c r="T3403" s="10">
        <f t="shared" si="385"/>
        <v>117.64705882352941</v>
      </c>
    </row>
    <row r="3404" spans="1:20" ht="57.6" x14ac:dyDescent="0.3">
      <c r="A3404">
        <v>3404</v>
      </c>
      <c r="B3404" s="3" t="s">
        <v>3403</v>
      </c>
      <c r="C3404" s="3" t="s">
        <v>7514</v>
      </c>
      <c r="D3404">
        <v>500</v>
      </c>
      <c r="E3404">
        <v>610</v>
      </c>
      <c r="F3404" t="s">
        <v>8219</v>
      </c>
      <c r="G3404" t="s">
        <v>8224</v>
      </c>
      <c r="H3404" t="s">
        <v>8246</v>
      </c>
      <c r="I3404">
        <v>1434542702</v>
      </c>
      <c r="J3404">
        <v>1432814702</v>
      </c>
      <c r="K3404" s="11">
        <f t="shared" si="382"/>
        <v>42172.295162037037</v>
      </c>
      <c r="L3404" s="11">
        <f t="shared" si="383"/>
        <v>42152.295162037037</v>
      </c>
      <c r="M3404" t="b">
        <v>0</v>
      </c>
      <c r="N3404">
        <v>3</v>
      </c>
      <c r="O3404" t="b">
        <v>1</v>
      </c>
      <c r="P3404" s="8" t="s">
        <v>8269</v>
      </c>
      <c r="Q3404" s="13" t="str">
        <f t="shared" si="380"/>
        <v>theater</v>
      </c>
      <c r="R3404" s="13" t="str">
        <f t="shared" si="381"/>
        <v>plays</v>
      </c>
      <c r="S3404" s="6">
        <f t="shared" si="384"/>
        <v>0.81967213114754101</v>
      </c>
      <c r="T3404" s="10">
        <f t="shared" si="385"/>
        <v>203.33333333333334</v>
      </c>
    </row>
    <row r="3405" spans="1:20" ht="43.2" x14ac:dyDescent="0.3">
      <c r="A3405">
        <v>3405</v>
      </c>
      <c r="B3405" s="3" t="s">
        <v>3404</v>
      </c>
      <c r="C3405" s="3" t="s">
        <v>7515</v>
      </c>
      <c r="D3405">
        <v>350</v>
      </c>
      <c r="E3405">
        <v>481.5</v>
      </c>
      <c r="F3405" t="s">
        <v>8219</v>
      </c>
      <c r="G3405" t="s">
        <v>8225</v>
      </c>
      <c r="H3405" t="s">
        <v>8247</v>
      </c>
      <c r="I3405">
        <v>1456876740</v>
      </c>
      <c r="J3405">
        <v>1455063886</v>
      </c>
      <c r="K3405" s="11">
        <f t="shared" si="382"/>
        <v>42430.790972222218</v>
      </c>
      <c r="L3405" s="11">
        <f t="shared" si="383"/>
        <v>42409.808865740742</v>
      </c>
      <c r="M3405" t="b">
        <v>0</v>
      </c>
      <c r="N3405">
        <v>17</v>
      </c>
      <c r="O3405" t="b">
        <v>1</v>
      </c>
      <c r="P3405" s="8" t="s">
        <v>8269</v>
      </c>
      <c r="Q3405" s="13" t="str">
        <f t="shared" si="380"/>
        <v>theater</v>
      </c>
      <c r="R3405" s="13" t="str">
        <f t="shared" si="381"/>
        <v>plays</v>
      </c>
      <c r="S3405" s="6">
        <f t="shared" si="384"/>
        <v>0.72689511941848395</v>
      </c>
      <c r="T3405" s="10">
        <f t="shared" si="385"/>
        <v>28.323529411764707</v>
      </c>
    </row>
    <row r="3406" spans="1:20" ht="43.2" x14ac:dyDescent="0.3">
      <c r="A3406">
        <v>3406</v>
      </c>
      <c r="B3406" s="3" t="s">
        <v>3405</v>
      </c>
      <c r="C3406" s="3" t="s">
        <v>7516</v>
      </c>
      <c r="D3406">
        <v>10000</v>
      </c>
      <c r="E3406">
        <v>10031</v>
      </c>
      <c r="F3406" t="s">
        <v>8219</v>
      </c>
      <c r="G3406" t="s">
        <v>8224</v>
      </c>
      <c r="H3406" t="s">
        <v>8246</v>
      </c>
      <c r="I3406">
        <v>1405511376</v>
      </c>
      <c r="J3406">
        <v>1401623376</v>
      </c>
      <c r="K3406" s="11">
        <f t="shared" si="382"/>
        <v>41836.284444444442</v>
      </c>
      <c r="L3406" s="11">
        <f t="shared" si="383"/>
        <v>41791.284444444442</v>
      </c>
      <c r="M3406" t="b">
        <v>0</v>
      </c>
      <c r="N3406">
        <v>91</v>
      </c>
      <c r="O3406" t="b">
        <v>1</v>
      </c>
      <c r="P3406" s="8" t="s">
        <v>8269</v>
      </c>
      <c r="Q3406" s="13" t="str">
        <f t="shared" si="380"/>
        <v>theater</v>
      </c>
      <c r="R3406" s="13" t="str">
        <f t="shared" si="381"/>
        <v>plays</v>
      </c>
      <c r="S3406" s="6">
        <f t="shared" si="384"/>
        <v>0.99690958030106669</v>
      </c>
      <c r="T3406" s="10">
        <f t="shared" si="385"/>
        <v>110.23076923076923</v>
      </c>
    </row>
    <row r="3407" spans="1:20" ht="57.6" x14ac:dyDescent="0.3">
      <c r="A3407">
        <v>3407</v>
      </c>
      <c r="B3407" s="3" t="s">
        <v>3406</v>
      </c>
      <c r="C3407" s="3" t="s">
        <v>7517</v>
      </c>
      <c r="D3407">
        <v>2000</v>
      </c>
      <c r="E3407">
        <v>2142</v>
      </c>
      <c r="F3407" t="s">
        <v>8219</v>
      </c>
      <c r="G3407" t="s">
        <v>8225</v>
      </c>
      <c r="H3407" t="s">
        <v>8247</v>
      </c>
      <c r="I3407">
        <v>1404641289</v>
      </c>
      <c r="J3407">
        <v>1402049289</v>
      </c>
      <c r="K3407" s="11">
        <f t="shared" si="382"/>
        <v>41826.21399305555</v>
      </c>
      <c r="L3407" s="11">
        <f t="shared" si="383"/>
        <v>41796.21399305555</v>
      </c>
      <c r="M3407" t="b">
        <v>0</v>
      </c>
      <c r="N3407">
        <v>67</v>
      </c>
      <c r="O3407" t="b">
        <v>1</v>
      </c>
      <c r="P3407" s="8" t="s">
        <v>8269</v>
      </c>
      <c r="Q3407" s="13" t="str">
        <f t="shared" si="380"/>
        <v>theater</v>
      </c>
      <c r="R3407" s="13" t="str">
        <f t="shared" si="381"/>
        <v>plays</v>
      </c>
      <c r="S3407" s="6">
        <f t="shared" si="384"/>
        <v>0.93370681605975725</v>
      </c>
      <c r="T3407" s="10">
        <f t="shared" si="385"/>
        <v>31.970149253731343</v>
      </c>
    </row>
    <row r="3408" spans="1:20" ht="43.2" x14ac:dyDescent="0.3">
      <c r="A3408">
        <v>3408</v>
      </c>
      <c r="B3408" s="3" t="s">
        <v>3407</v>
      </c>
      <c r="C3408" s="3" t="s">
        <v>7518</v>
      </c>
      <c r="D3408">
        <v>500</v>
      </c>
      <c r="E3408">
        <v>1055</v>
      </c>
      <c r="F3408" t="s">
        <v>8219</v>
      </c>
      <c r="G3408" t="s">
        <v>8224</v>
      </c>
      <c r="H3408" t="s">
        <v>8246</v>
      </c>
      <c r="I3408">
        <v>1405727304</v>
      </c>
      <c r="J3408">
        <v>1403135304</v>
      </c>
      <c r="K3408" s="11">
        <f t="shared" si="382"/>
        <v>41838.78361111111</v>
      </c>
      <c r="L3408" s="11">
        <f t="shared" si="383"/>
        <v>41808.78361111111</v>
      </c>
      <c r="M3408" t="b">
        <v>0</v>
      </c>
      <c r="N3408">
        <v>18</v>
      </c>
      <c r="O3408" t="b">
        <v>1</v>
      </c>
      <c r="P3408" s="8" t="s">
        <v>8269</v>
      </c>
      <c r="Q3408" s="13" t="str">
        <f t="shared" si="380"/>
        <v>theater</v>
      </c>
      <c r="R3408" s="13" t="str">
        <f t="shared" si="381"/>
        <v>plays</v>
      </c>
      <c r="S3408" s="6">
        <f t="shared" si="384"/>
        <v>0.47393364928909953</v>
      </c>
      <c r="T3408" s="10">
        <f t="shared" si="385"/>
        <v>58.611111111111114</v>
      </c>
    </row>
    <row r="3409" spans="1:20" ht="43.2" x14ac:dyDescent="0.3">
      <c r="A3409">
        <v>3409</v>
      </c>
      <c r="B3409" s="3" t="s">
        <v>3408</v>
      </c>
      <c r="C3409" s="3" t="s">
        <v>7519</v>
      </c>
      <c r="D3409">
        <v>500</v>
      </c>
      <c r="E3409">
        <v>618</v>
      </c>
      <c r="F3409" t="s">
        <v>8219</v>
      </c>
      <c r="G3409" t="s">
        <v>8225</v>
      </c>
      <c r="H3409" t="s">
        <v>8247</v>
      </c>
      <c r="I3409">
        <v>1469998680</v>
      </c>
      <c r="J3409">
        <v>1466710358</v>
      </c>
      <c r="K3409" s="11">
        <f t="shared" si="382"/>
        <v>42582.665277777771</v>
      </c>
      <c r="L3409" s="11">
        <f t="shared" si="383"/>
        <v>42544.605995370366</v>
      </c>
      <c r="M3409" t="b">
        <v>0</v>
      </c>
      <c r="N3409">
        <v>21</v>
      </c>
      <c r="O3409" t="b">
        <v>1</v>
      </c>
      <c r="P3409" s="8" t="s">
        <v>8269</v>
      </c>
      <c r="Q3409" s="13" t="str">
        <f t="shared" si="380"/>
        <v>theater</v>
      </c>
      <c r="R3409" s="13" t="str">
        <f t="shared" si="381"/>
        <v>plays</v>
      </c>
      <c r="S3409" s="6">
        <f t="shared" si="384"/>
        <v>0.80906148867313921</v>
      </c>
      <c r="T3409" s="10">
        <f t="shared" si="385"/>
        <v>29.428571428571427</v>
      </c>
    </row>
    <row r="3410" spans="1:20" ht="43.2" x14ac:dyDescent="0.3">
      <c r="A3410">
        <v>3410</v>
      </c>
      <c r="B3410" s="3" t="s">
        <v>3409</v>
      </c>
      <c r="C3410" s="3" t="s">
        <v>7520</v>
      </c>
      <c r="D3410">
        <v>3000</v>
      </c>
      <c r="E3410">
        <v>3255</v>
      </c>
      <c r="F3410" t="s">
        <v>8219</v>
      </c>
      <c r="G3410" t="s">
        <v>8224</v>
      </c>
      <c r="H3410" t="s">
        <v>8246</v>
      </c>
      <c r="I3410">
        <v>1465196400</v>
      </c>
      <c r="J3410">
        <v>1462841990</v>
      </c>
      <c r="K3410" s="11">
        <f t="shared" si="382"/>
        <v>42527.083333333336</v>
      </c>
      <c r="L3410" s="11">
        <f t="shared" si="383"/>
        <v>42499.83321759259</v>
      </c>
      <c r="M3410" t="b">
        <v>0</v>
      </c>
      <c r="N3410">
        <v>40</v>
      </c>
      <c r="O3410" t="b">
        <v>1</v>
      </c>
      <c r="P3410" s="8" t="s">
        <v>8269</v>
      </c>
      <c r="Q3410" s="13" t="str">
        <f t="shared" si="380"/>
        <v>theater</v>
      </c>
      <c r="R3410" s="13" t="str">
        <f t="shared" si="381"/>
        <v>plays</v>
      </c>
      <c r="S3410" s="6">
        <f t="shared" si="384"/>
        <v>0.92165898617511521</v>
      </c>
      <c r="T3410" s="10">
        <f t="shared" si="385"/>
        <v>81.375</v>
      </c>
    </row>
    <row r="3411" spans="1:20" ht="43.2" x14ac:dyDescent="0.3">
      <c r="A3411">
        <v>3411</v>
      </c>
      <c r="B3411" s="3" t="s">
        <v>3410</v>
      </c>
      <c r="C3411" s="3" t="s">
        <v>7521</v>
      </c>
      <c r="D3411">
        <v>15000</v>
      </c>
      <c r="E3411">
        <v>15535</v>
      </c>
      <c r="F3411" t="s">
        <v>8219</v>
      </c>
      <c r="G3411" t="s">
        <v>8224</v>
      </c>
      <c r="H3411" t="s">
        <v>8246</v>
      </c>
      <c r="I3411">
        <v>1444264372</v>
      </c>
      <c r="J3411">
        <v>1442536372</v>
      </c>
      <c r="K3411" s="11">
        <f t="shared" si="382"/>
        <v>42284.814490740733</v>
      </c>
      <c r="L3411" s="11">
        <f t="shared" si="383"/>
        <v>42264.814490740733</v>
      </c>
      <c r="M3411" t="b">
        <v>0</v>
      </c>
      <c r="N3411">
        <v>78</v>
      </c>
      <c r="O3411" t="b">
        <v>1</v>
      </c>
      <c r="P3411" s="8" t="s">
        <v>8269</v>
      </c>
      <c r="Q3411" s="13" t="str">
        <f t="shared" si="380"/>
        <v>theater</v>
      </c>
      <c r="R3411" s="13" t="str">
        <f t="shared" si="381"/>
        <v>plays</v>
      </c>
      <c r="S3411" s="6">
        <f t="shared" si="384"/>
        <v>0.96556163501770198</v>
      </c>
      <c r="T3411" s="10">
        <f t="shared" si="385"/>
        <v>199.16666666666666</v>
      </c>
    </row>
    <row r="3412" spans="1:20" ht="43.2" x14ac:dyDescent="0.3">
      <c r="A3412">
        <v>3412</v>
      </c>
      <c r="B3412" s="3" t="s">
        <v>3411</v>
      </c>
      <c r="C3412" s="3" t="s">
        <v>7522</v>
      </c>
      <c r="D3412">
        <v>3000</v>
      </c>
      <c r="E3412">
        <v>3000</v>
      </c>
      <c r="F3412" t="s">
        <v>8219</v>
      </c>
      <c r="G3412" t="s">
        <v>8225</v>
      </c>
      <c r="H3412" t="s">
        <v>8247</v>
      </c>
      <c r="I3412">
        <v>1411858862</v>
      </c>
      <c r="J3412">
        <v>1409266862</v>
      </c>
      <c r="K3412" s="11">
        <f t="shared" si="382"/>
        <v>41909.750717592593</v>
      </c>
      <c r="L3412" s="11">
        <f t="shared" si="383"/>
        <v>41879.750717592593</v>
      </c>
      <c r="M3412" t="b">
        <v>0</v>
      </c>
      <c r="N3412">
        <v>26</v>
      </c>
      <c r="O3412" t="b">
        <v>1</v>
      </c>
      <c r="P3412" s="8" t="s">
        <v>8269</v>
      </c>
      <c r="Q3412" s="13" t="str">
        <f t="shared" si="380"/>
        <v>theater</v>
      </c>
      <c r="R3412" s="13" t="str">
        <f t="shared" si="381"/>
        <v>plays</v>
      </c>
      <c r="S3412" s="6">
        <f t="shared" si="384"/>
        <v>1</v>
      </c>
      <c r="T3412" s="10">
        <f t="shared" si="385"/>
        <v>115.38461538461539</v>
      </c>
    </row>
    <row r="3413" spans="1:20" ht="57.6" x14ac:dyDescent="0.3">
      <c r="A3413">
        <v>3413</v>
      </c>
      <c r="B3413" s="3" t="s">
        <v>3412</v>
      </c>
      <c r="C3413" s="3" t="s">
        <v>7523</v>
      </c>
      <c r="D3413">
        <v>500</v>
      </c>
      <c r="E3413">
        <v>650</v>
      </c>
      <c r="F3413" t="s">
        <v>8219</v>
      </c>
      <c r="G3413" t="s">
        <v>8224</v>
      </c>
      <c r="H3413" t="s">
        <v>8246</v>
      </c>
      <c r="I3413">
        <v>1425099540</v>
      </c>
      <c r="J3413">
        <v>1424280938</v>
      </c>
      <c r="K3413" s="11">
        <f t="shared" si="382"/>
        <v>42062.999305555553</v>
      </c>
      <c r="L3413" s="11">
        <f t="shared" si="383"/>
        <v>42053.524745370371</v>
      </c>
      <c r="M3413" t="b">
        <v>0</v>
      </c>
      <c r="N3413">
        <v>14</v>
      </c>
      <c r="O3413" t="b">
        <v>1</v>
      </c>
      <c r="P3413" s="8" t="s">
        <v>8269</v>
      </c>
      <c r="Q3413" s="13" t="str">
        <f t="shared" si="380"/>
        <v>theater</v>
      </c>
      <c r="R3413" s="13" t="str">
        <f t="shared" si="381"/>
        <v>plays</v>
      </c>
      <c r="S3413" s="6">
        <f t="shared" si="384"/>
        <v>0.76923076923076927</v>
      </c>
      <c r="T3413" s="10">
        <f t="shared" si="385"/>
        <v>46.428571428571431</v>
      </c>
    </row>
    <row r="3414" spans="1:20" ht="43.2" x14ac:dyDescent="0.3">
      <c r="A3414">
        <v>3414</v>
      </c>
      <c r="B3414" s="3" t="s">
        <v>3413</v>
      </c>
      <c r="C3414" s="3" t="s">
        <v>7524</v>
      </c>
      <c r="D3414">
        <v>3000</v>
      </c>
      <c r="E3414">
        <v>3105</v>
      </c>
      <c r="F3414" t="s">
        <v>8219</v>
      </c>
      <c r="G3414" t="s">
        <v>8224</v>
      </c>
      <c r="H3414" t="s">
        <v>8246</v>
      </c>
      <c r="I3414">
        <v>1480579140</v>
      </c>
      <c r="J3414">
        <v>1478030325</v>
      </c>
      <c r="K3414" s="11">
        <f t="shared" si="382"/>
        <v>42705.124305555553</v>
      </c>
      <c r="L3414" s="11">
        <f t="shared" si="383"/>
        <v>42675.624131944445</v>
      </c>
      <c r="M3414" t="b">
        <v>0</v>
      </c>
      <c r="N3414">
        <v>44</v>
      </c>
      <c r="O3414" t="b">
        <v>1</v>
      </c>
      <c r="P3414" s="8" t="s">
        <v>8269</v>
      </c>
      <c r="Q3414" s="13" t="str">
        <f t="shared" si="380"/>
        <v>theater</v>
      </c>
      <c r="R3414" s="13" t="str">
        <f t="shared" si="381"/>
        <v>plays</v>
      </c>
      <c r="S3414" s="6">
        <f t="shared" si="384"/>
        <v>0.96618357487922701</v>
      </c>
      <c r="T3414" s="10">
        <f t="shared" si="385"/>
        <v>70.568181818181813</v>
      </c>
    </row>
    <row r="3415" spans="1:20" ht="43.2" x14ac:dyDescent="0.3">
      <c r="A3415">
        <v>3415</v>
      </c>
      <c r="B3415" s="3" t="s">
        <v>3414</v>
      </c>
      <c r="C3415" s="3" t="s">
        <v>7525</v>
      </c>
      <c r="D3415">
        <v>200</v>
      </c>
      <c r="E3415">
        <v>200</v>
      </c>
      <c r="F3415" t="s">
        <v>8219</v>
      </c>
      <c r="G3415" t="s">
        <v>8224</v>
      </c>
      <c r="H3415" t="s">
        <v>8246</v>
      </c>
      <c r="I3415">
        <v>1460935800</v>
      </c>
      <c r="J3415">
        <v>1459999656</v>
      </c>
      <c r="K3415" s="11">
        <f t="shared" si="382"/>
        <v>42477.770833333336</v>
      </c>
      <c r="L3415" s="11">
        <f t="shared" si="383"/>
        <v>42466.935833333329</v>
      </c>
      <c r="M3415" t="b">
        <v>0</v>
      </c>
      <c r="N3415">
        <v>9</v>
      </c>
      <c r="O3415" t="b">
        <v>1</v>
      </c>
      <c r="P3415" s="8" t="s">
        <v>8269</v>
      </c>
      <c r="Q3415" s="13" t="str">
        <f t="shared" si="380"/>
        <v>theater</v>
      </c>
      <c r="R3415" s="13" t="str">
        <f t="shared" si="381"/>
        <v>plays</v>
      </c>
      <c r="S3415" s="6">
        <f t="shared" si="384"/>
        <v>1</v>
      </c>
      <c r="T3415" s="10">
        <f t="shared" si="385"/>
        <v>22.222222222222221</v>
      </c>
    </row>
    <row r="3416" spans="1:20" ht="57.6" x14ac:dyDescent="0.3">
      <c r="A3416">
        <v>3416</v>
      </c>
      <c r="B3416" s="3" t="s">
        <v>3415</v>
      </c>
      <c r="C3416" s="3" t="s">
        <v>7526</v>
      </c>
      <c r="D3416">
        <v>4000</v>
      </c>
      <c r="E3416">
        <v>4784</v>
      </c>
      <c r="F3416" t="s">
        <v>8219</v>
      </c>
      <c r="G3416" t="s">
        <v>8225</v>
      </c>
      <c r="H3416" t="s">
        <v>8247</v>
      </c>
      <c r="I3416">
        <v>1429813800</v>
      </c>
      <c r="J3416">
        <v>1427363645</v>
      </c>
      <c r="K3416" s="11">
        <f t="shared" si="382"/>
        <v>42117.562499999993</v>
      </c>
      <c r="L3416" s="11">
        <f t="shared" si="383"/>
        <v>42089.204224537032</v>
      </c>
      <c r="M3416" t="b">
        <v>0</v>
      </c>
      <c r="N3416">
        <v>30</v>
      </c>
      <c r="O3416" t="b">
        <v>1</v>
      </c>
      <c r="P3416" s="8" t="s">
        <v>8269</v>
      </c>
      <c r="Q3416" s="13" t="str">
        <f t="shared" si="380"/>
        <v>theater</v>
      </c>
      <c r="R3416" s="13" t="str">
        <f t="shared" si="381"/>
        <v>plays</v>
      </c>
      <c r="S3416" s="6">
        <f t="shared" si="384"/>
        <v>0.83612040133779264</v>
      </c>
      <c r="T3416" s="10">
        <f t="shared" si="385"/>
        <v>159.46666666666667</v>
      </c>
    </row>
    <row r="3417" spans="1:20" ht="43.2" x14ac:dyDescent="0.3">
      <c r="A3417">
        <v>3417</v>
      </c>
      <c r="B3417" s="3" t="s">
        <v>3416</v>
      </c>
      <c r="C3417" s="3" t="s">
        <v>7527</v>
      </c>
      <c r="D3417">
        <v>1700</v>
      </c>
      <c r="E3417">
        <v>1700.01</v>
      </c>
      <c r="F3417" t="s">
        <v>8219</v>
      </c>
      <c r="G3417" t="s">
        <v>8224</v>
      </c>
      <c r="H3417" t="s">
        <v>8246</v>
      </c>
      <c r="I3417">
        <v>1414284180</v>
      </c>
      <c r="J3417">
        <v>1410558948</v>
      </c>
      <c r="K3417" s="11">
        <f t="shared" si="382"/>
        <v>41937.821527777771</v>
      </c>
      <c r="L3417" s="11">
        <f t="shared" si="383"/>
        <v>41894.705416666664</v>
      </c>
      <c r="M3417" t="b">
        <v>0</v>
      </c>
      <c r="N3417">
        <v>45</v>
      </c>
      <c r="O3417" t="b">
        <v>1</v>
      </c>
      <c r="P3417" s="8" t="s">
        <v>8269</v>
      </c>
      <c r="Q3417" s="13" t="str">
        <f t="shared" si="380"/>
        <v>theater</v>
      </c>
      <c r="R3417" s="13" t="str">
        <f t="shared" si="381"/>
        <v>plays</v>
      </c>
      <c r="S3417" s="6">
        <f t="shared" si="384"/>
        <v>0.99999411768166069</v>
      </c>
      <c r="T3417" s="10">
        <f t="shared" si="385"/>
        <v>37.777999999999999</v>
      </c>
    </row>
    <row r="3418" spans="1:20" ht="43.2" x14ac:dyDescent="0.3">
      <c r="A3418">
        <v>3418</v>
      </c>
      <c r="B3418" s="3" t="s">
        <v>3417</v>
      </c>
      <c r="C3418" s="3" t="s">
        <v>7528</v>
      </c>
      <c r="D3418">
        <v>4000</v>
      </c>
      <c r="E3418">
        <v>4035</v>
      </c>
      <c r="F3418" t="s">
        <v>8219</v>
      </c>
      <c r="G3418" t="s">
        <v>8224</v>
      </c>
      <c r="H3418" t="s">
        <v>8246</v>
      </c>
      <c r="I3418">
        <v>1400875307</v>
      </c>
      <c r="J3418">
        <v>1398283307</v>
      </c>
      <c r="K3418" s="11">
        <f t="shared" si="382"/>
        <v>41782.626238425924</v>
      </c>
      <c r="L3418" s="11">
        <f t="shared" si="383"/>
        <v>41752.626238425924</v>
      </c>
      <c r="M3418" t="b">
        <v>0</v>
      </c>
      <c r="N3418">
        <v>56</v>
      </c>
      <c r="O3418" t="b">
        <v>1</v>
      </c>
      <c r="P3418" s="8" t="s">
        <v>8269</v>
      </c>
      <c r="Q3418" s="13" t="str">
        <f t="shared" si="380"/>
        <v>theater</v>
      </c>
      <c r="R3418" s="13" t="str">
        <f t="shared" si="381"/>
        <v>plays</v>
      </c>
      <c r="S3418" s="6">
        <f t="shared" si="384"/>
        <v>0.99132589838909546</v>
      </c>
      <c r="T3418" s="10">
        <f t="shared" si="385"/>
        <v>72.053571428571431</v>
      </c>
    </row>
    <row r="3419" spans="1:20" ht="57.6" x14ac:dyDescent="0.3">
      <c r="A3419">
        <v>3419</v>
      </c>
      <c r="B3419" s="3" t="s">
        <v>3418</v>
      </c>
      <c r="C3419" s="3" t="s">
        <v>7529</v>
      </c>
      <c r="D3419">
        <v>2750</v>
      </c>
      <c r="E3419">
        <v>2930</v>
      </c>
      <c r="F3419" t="s">
        <v>8219</v>
      </c>
      <c r="G3419" t="s">
        <v>8241</v>
      </c>
      <c r="H3419" t="s">
        <v>8249</v>
      </c>
      <c r="I3419">
        <v>1459978200</v>
      </c>
      <c r="J3419">
        <v>1458416585</v>
      </c>
      <c r="K3419" s="11">
        <f t="shared" si="382"/>
        <v>42466.687499999993</v>
      </c>
      <c r="L3419" s="11">
        <f t="shared" si="383"/>
        <v>42448.613252314812</v>
      </c>
      <c r="M3419" t="b">
        <v>0</v>
      </c>
      <c r="N3419">
        <v>46</v>
      </c>
      <c r="O3419" t="b">
        <v>1</v>
      </c>
      <c r="P3419" s="8" t="s">
        <v>8269</v>
      </c>
      <c r="Q3419" s="13" t="str">
        <f t="shared" si="380"/>
        <v>theater</v>
      </c>
      <c r="R3419" s="13" t="str">
        <f t="shared" si="381"/>
        <v>plays</v>
      </c>
      <c r="S3419" s="6">
        <f t="shared" si="384"/>
        <v>0.93856655290102387</v>
      </c>
      <c r="T3419" s="10">
        <f t="shared" si="385"/>
        <v>63.695652173913047</v>
      </c>
    </row>
    <row r="3420" spans="1:20" ht="43.2" x14ac:dyDescent="0.3">
      <c r="A3420">
        <v>3420</v>
      </c>
      <c r="B3420" s="3" t="s">
        <v>3419</v>
      </c>
      <c r="C3420" s="3" t="s">
        <v>7530</v>
      </c>
      <c r="D3420">
        <v>700</v>
      </c>
      <c r="E3420">
        <v>966</v>
      </c>
      <c r="F3420" t="s">
        <v>8219</v>
      </c>
      <c r="G3420" t="s">
        <v>8225</v>
      </c>
      <c r="H3420" t="s">
        <v>8247</v>
      </c>
      <c r="I3420">
        <v>1455408000</v>
      </c>
      <c r="J3420">
        <v>1454638202</v>
      </c>
      <c r="K3420" s="11">
        <f t="shared" si="382"/>
        <v>42413.791666666664</v>
      </c>
      <c r="L3420" s="11">
        <f t="shared" si="383"/>
        <v>42404.881967592592</v>
      </c>
      <c r="M3420" t="b">
        <v>0</v>
      </c>
      <c r="N3420">
        <v>34</v>
      </c>
      <c r="O3420" t="b">
        <v>1</v>
      </c>
      <c r="P3420" s="8" t="s">
        <v>8269</v>
      </c>
      <c r="Q3420" s="13" t="str">
        <f t="shared" si="380"/>
        <v>theater</v>
      </c>
      <c r="R3420" s="13" t="str">
        <f t="shared" si="381"/>
        <v>plays</v>
      </c>
      <c r="S3420" s="6">
        <f t="shared" si="384"/>
        <v>0.72463768115942029</v>
      </c>
      <c r="T3420" s="10">
        <f t="shared" si="385"/>
        <v>28.411764705882351</v>
      </c>
    </row>
    <row r="3421" spans="1:20" ht="43.2" x14ac:dyDescent="0.3">
      <c r="A3421">
        <v>3421</v>
      </c>
      <c r="B3421" s="3" t="s">
        <v>3420</v>
      </c>
      <c r="C3421" s="3" t="s">
        <v>7531</v>
      </c>
      <c r="D3421">
        <v>10000</v>
      </c>
      <c r="E3421">
        <v>10115</v>
      </c>
      <c r="F3421" t="s">
        <v>8219</v>
      </c>
      <c r="G3421" t="s">
        <v>8224</v>
      </c>
      <c r="H3421" t="s">
        <v>8246</v>
      </c>
      <c r="I3421">
        <v>1425495563</v>
      </c>
      <c r="J3421">
        <v>1422903563</v>
      </c>
      <c r="K3421" s="11">
        <f t="shared" si="382"/>
        <v>42067.582905092589</v>
      </c>
      <c r="L3421" s="11">
        <f t="shared" si="383"/>
        <v>42037.582905092589</v>
      </c>
      <c r="M3421" t="b">
        <v>0</v>
      </c>
      <c r="N3421">
        <v>98</v>
      </c>
      <c r="O3421" t="b">
        <v>1</v>
      </c>
      <c r="P3421" s="8" t="s">
        <v>8269</v>
      </c>
      <c r="Q3421" s="13" t="str">
        <f t="shared" si="380"/>
        <v>theater</v>
      </c>
      <c r="R3421" s="13" t="str">
        <f t="shared" si="381"/>
        <v>plays</v>
      </c>
      <c r="S3421" s="6">
        <f t="shared" si="384"/>
        <v>0.98863074641621351</v>
      </c>
      <c r="T3421" s="10">
        <f t="shared" si="385"/>
        <v>103.21428571428571</v>
      </c>
    </row>
    <row r="3422" spans="1:20" ht="43.2" x14ac:dyDescent="0.3">
      <c r="A3422">
        <v>3422</v>
      </c>
      <c r="B3422" s="3" t="s">
        <v>3421</v>
      </c>
      <c r="C3422" s="3" t="s">
        <v>7532</v>
      </c>
      <c r="D3422">
        <v>3000</v>
      </c>
      <c r="E3422">
        <v>3273</v>
      </c>
      <c r="F3422" t="s">
        <v>8219</v>
      </c>
      <c r="G3422" t="s">
        <v>8225</v>
      </c>
      <c r="H3422" t="s">
        <v>8247</v>
      </c>
      <c r="I3422">
        <v>1450051200</v>
      </c>
      <c r="J3422">
        <v>1447594176</v>
      </c>
      <c r="K3422" s="11">
        <f t="shared" si="382"/>
        <v>42351.791666666664</v>
      </c>
      <c r="L3422" s="11">
        <f t="shared" si="383"/>
        <v>42323.353888888887</v>
      </c>
      <c r="M3422" t="b">
        <v>0</v>
      </c>
      <c r="N3422">
        <v>46</v>
      </c>
      <c r="O3422" t="b">
        <v>1</v>
      </c>
      <c r="P3422" s="8" t="s">
        <v>8269</v>
      </c>
      <c r="Q3422" s="13" t="str">
        <f t="shared" si="380"/>
        <v>theater</v>
      </c>
      <c r="R3422" s="13" t="str">
        <f t="shared" si="381"/>
        <v>plays</v>
      </c>
      <c r="S3422" s="6">
        <f t="shared" si="384"/>
        <v>0.91659028414298804</v>
      </c>
      <c r="T3422" s="10">
        <f t="shared" si="385"/>
        <v>71.152173913043484</v>
      </c>
    </row>
    <row r="3423" spans="1:20" ht="43.2" x14ac:dyDescent="0.3">
      <c r="A3423">
        <v>3423</v>
      </c>
      <c r="B3423" s="3" t="s">
        <v>3422</v>
      </c>
      <c r="C3423" s="3" t="s">
        <v>7533</v>
      </c>
      <c r="D3423">
        <v>250</v>
      </c>
      <c r="E3423">
        <v>350</v>
      </c>
      <c r="F3423" t="s">
        <v>8219</v>
      </c>
      <c r="G3423" t="s">
        <v>8224</v>
      </c>
      <c r="H3423" t="s">
        <v>8246</v>
      </c>
      <c r="I3423">
        <v>1429912341</v>
      </c>
      <c r="J3423">
        <v>1427320341</v>
      </c>
      <c r="K3423" s="11">
        <f t="shared" si="382"/>
        <v>42118.703020833331</v>
      </c>
      <c r="L3423" s="11">
        <f t="shared" si="383"/>
        <v>42088.703020833331</v>
      </c>
      <c r="M3423" t="b">
        <v>0</v>
      </c>
      <c r="N3423">
        <v>10</v>
      </c>
      <c r="O3423" t="b">
        <v>1</v>
      </c>
      <c r="P3423" s="8" t="s">
        <v>8269</v>
      </c>
      <c r="Q3423" s="13" t="str">
        <f t="shared" si="380"/>
        <v>theater</v>
      </c>
      <c r="R3423" s="13" t="str">
        <f t="shared" si="381"/>
        <v>plays</v>
      </c>
      <c r="S3423" s="6">
        <f t="shared" si="384"/>
        <v>0.7142857142857143</v>
      </c>
      <c r="T3423" s="10">
        <f t="shared" si="385"/>
        <v>35</v>
      </c>
    </row>
    <row r="3424" spans="1:20" ht="43.2" x14ac:dyDescent="0.3">
      <c r="A3424">
        <v>3424</v>
      </c>
      <c r="B3424" s="3" t="s">
        <v>3423</v>
      </c>
      <c r="C3424" s="3" t="s">
        <v>7534</v>
      </c>
      <c r="D3424">
        <v>6000</v>
      </c>
      <c r="E3424">
        <v>6215</v>
      </c>
      <c r="F3424" t="s">
        <v>8219</v>
      </c>
      <c r="G3424" t="s">
        <v>8224</v>
      </c>
      <c r="H3424" t="s">
        <v>8246</v>
      </c>
      <c r="I3424">
        <v>1423119540</v>
      </c>
      <c r="J3424">
        <v>1421252084</v>
      </c>
      <c r="K3424" s="11">
        <f t="shared" si="382"/>
        <v>42040.082638888889</v>
      </c>
      <c r="L3424" s="11">
        <f t="shared" si="383"/>
        <v>42018.468564814808</v>
      </c>
      <c r="M3424" t="b">
        <v>0</v>
      </c>
      <c r="N3424">
        <v>76</v>
      </c>
      <c r="O3424" t="b">
        <v>1</v>
      </c>
      <c r="P3424" s="8" t="s">
        <v>8269</v>
      </c>
      <c r="Q3424" s="13" t="str">
        <f t="shared" si="380"/>
        <v>theater</v>
      </c>
      <c r="R3424" s="13" t="str">
        <f t="shared" si="381"/>
        <v>plays</v>
      </c>
      <c r="S3424" s="6">
        <f t="shared" si="384"/>
        <v>0.96540627514078836</v>
      </c>
      <c r="T3424" s="10">
        <f t="shared" si="385"/>
        <v>81.776315789473685</v>
      </c>
    </row>
    <row r="3425" spans="1:20" ht="43.2" x14ac:dyDescent="0.3">
      <c r="A3425">
        <v>3425</v>
      </c>
      <c r="B3425" s="3" t="s">
        <v>3424</v>
      </c>
      <c r="C3425" s="3" t="s">
        <v>7535</v>
      </c>
      <c r="D3425">
        <v>30000</v>
      </c>
      <c r="E3425">
        <v>30891.1</v>
      </c>
      <c r="F3425" t="s">
        <v>8219</v>
      </c>
      <c r="G3425" t="s">
        <v>8224</v>
      </c>
      <c r="H3425" t="s">
        <v>8246</v>
      </c>
      <c r="I3425">
        <v>1412434136</v>
      </c>
      <c r="J3425">
        <v>1409669336</v>
      </c>
      <c r="K3425" s="11">
        <f t="shared" si="382"/>
        <v>41916.40898148148</v>
      </c>
      <c r="L3425" s="11">
        <f t="shared" si="383"/>
        <v>41884.40898148148</v>
      </c>
      <c r="M3425" t="b">
        <v>0</v>
      </c>
      <c r="N3425">
        <v>104</v>
      </c>
      <c r="O3425" t="b">
        <v>1</v>
      </c>
      <c r="P3425" s="8" t="s">
        <v>8269</v>
      </c>
      <c r="Q3425" s="13" t="str">
        <f t="shared" si="380"/>
        <v>theater</v>
      </c>
      <c r="R3425" s="13" t="str">
        <f t="shared" si="381"/>
        <v>plays</v>
      </c>
      <c r="S3425" s="6">
        <f t="shared" si="384"/>
        <v>0.97115350375998266</v>
      </c>
      <c r="T3425" s="10">
        <f t="shared" si="385"/>
        <v>297.02980769230766</v>
      </c>
    </row>
    <row r="3426" spans="1:20" ht="43.2" x14ac:dyDescent="0.3">
      <c r="A3426">
        <v>3426</v>
      </c>
      <c r="B3426" s="3" t="s">
        <v>3425</v>
      </c>
      <c r="C3426" s="3" t="s">
        <v>7536</v>
      </c>
      <c r="D3426">
        <v>3750</v>
      </c>
      <c r="E3426">
        <v>4055</v>
      </c>
      <c r="F3426" t="s">
        <v>8219</v>
      </c>
      <c r="G3426" t="s">
        <v>8224</v>
      </c>
      <c r="H3426" t="s">
        <v>8246</v>
      </c>
      <c r="I3426">
        <v>1411264800</v>
      </c>
      <c r="J3426">
        <v>1409620903</v>
      </c>
      <c r="K3426" s="11">
        <f t="shared" si="382"/>
        <v>41902.875</v>
      </c>
      <c r="L3426" s="11">
        <f t="shared" si="383"/>
        <v>41883.848414351851</v>
      </c>
      <c r="M3426" t="b">
        <v>0</v>
      </c>
      <c r="N3426">
        <v>87</v>
      </c>
      <c r="O3426" t="b">
        <v>1</v>
      </c>
      <c r="P3426" s="8" t="s">
        <v>8269</v>
      </c>
      <c r="Q3426" s="13" t="str">
        <f t="shared" si="380"/>
        <v>theater</v>
      </c>
      <c r="R3426" s="13" t="str">
        <f t="shared" si="381"/>
        <v>plays</v>
      </c>
      <c r="S3426" s="6">
        <f t="shared" si="384"/>
        <v>0.92478421701602964</v>
      </c>
      <c r="T3426" s="10">
        <f t="shared" si="385"/>
        <v>46.609195402298852</v>
      </c>
    </row>
    <row r="3427" spans="1:20" ht="43.2" x14ac:dyDescent="0.3">
      <c r="A3427">
        <v>3427</v>
      </c>
      <c r="B3427" s="3" t="s">
        <v>3426</v>
      </c>
      <c r="C3427" s="3" t="s">
        <v>7537</v>
      </c>
      <c r="D3427">
        <v>1500</v>
      </c>
      <c r="E3427">
        <v>1500</v>
      </c>
      <c r="F3427" t="s">
        <v>8219</v>
      </c>
      <c r="G3427" t="s">
        <v>8225</v>
      </c>
      <c r="H3427" t="s">
        <v>8247</v>
      </c>
      <c r="I3427">
        <v>1404314952</v>
      </c>
      <c r="J3427">
        <v>1401722952</v>
      </c>
      <c r="K3427" s="11">
        <f t="shared" si="382"/>
        <v>41822.436944444438</v>
      </c>
      <c r="L3427" s="11">
        <f t="shared" si="383"/>
        <v>41792.436944444438</v>
      </c>
      <c r="M3427" t="b">
        <v>0</v>
      </c>
      <c r="N3427">
        <v>29</v>
      </c>
      <c r="O3427" t="b">
        <v>1</v>
      </c>
      <c r="P3427" s="8" t="s">
        <v>8269</v>
      </c>
      <c r="Q3427" s="13" t="str">
        <f t="shared" si="380"/>
        <v>theater</v>
      </c>
      <c r="R3427" s="13" t="str">
        <f t="shared" si="381"/>
        <v>plays</v>
      </c>
      <c r="S3427" s="6">
        <f t="shared" si="384"/>
        <v>1</v>
      </c>
      <c r="T3427" s="10">
        <f t="shared" si="385"/>
        <v>51.724137931034484</v>
      </c>
    </row>
    <row r="3428" spans="1:20" ht="43.2" x14ac:dyDescent="0.3">
      <c r="A3428">
        <v>3428</v>
      </c>
      <c r="B3428" s="3" t="s">
        <v>3427</v>
      </c>
      <c r="C3428" s="3" t="s">
        <v>7538</v>
      </c>
      <c r="D3428">
        <v>2000</v>
      </c>
      <c r="E3428">
        <v>2055</v>
      </c>
      <c r="F3428" t="s">
        <v>8219</v>
      </c>
      <c r="G3428" t="s">
        <v>8225</v>
      </c>
      <c r="H3428" t="s">
        <v>8247</v>
      </c>
      <c r="I3428">
        <v>1425142800</v>
      </c>
      <c r="J3428">
        <v>1422983847</v>
      </c>
      <c r="K3428" s="11">
        <f t="shared" si="382"/>
        <v>42063.499999999993</v>
      </c>
      <c r="L3428" s="11">
        <f t="shared" si="383"/>
        <v>42038.512118055551</v>
      </c>
      <c r="M3428" t="b">
        <v>0</v>
      </c>
      <c r="N3428">
        <v>51</v>
      </c>
      <c r="O3428" t="b">
        <v>1</v>
      </c>
      <c r="P3428" s="8" t="s">
        <v>8269</v>
      </c>
      <c r="Q3428" s="13" t="str">
        <f t="shared" si="380"/>
        <v>theater</v>
      </c>
      <c r="R3428" s="13" t="str">
        <f t="shared" si="381"/>
        <v>plays</v>
      </c>
      <c r="S3428" s="6">
        <f t="shared" si="384"/>
        <v>0.97323600973236013</v>
      </c>
      <c r="T3428" s="10">
        <f t="shared" si="385"/>
        <v>40.294117647058826</v>
      </c>
    </row>
    <row r="3429" spans="1:20" ht="43.2" x14ac:dyDescent="0.3">
      <c r="A3429">
        <v>3429</v>
      </c>
      <c r="B3429" s="3" t="s">
        <v>3428</v>
      </c>
      <c r="C3429" s="3" t="s">
        <v>7539</v>
      </c>
      <c r="D3429">
        <v>150</v>
      </c>
      <c r="E3429">
        <v>195</v>
      </c>
      <c r="F3429" t="s">
        <v>8219</v>
      </c>
      <c r="G3429" t="s">
        <v>8225</v>
      </c>
      <c r="H3429" t="s">
        <v>8247</v>
      </c>
      <c r="I3429">
        <v>1478046661</v>
      </c>
      <c r="J3429">
        <v>1476837061</v>
      </c>
      <c r="K3429" s="11">
        <f t="shared" si="382"/>
        <v>42675.813206018516</v>
      </c>
      <c r="L3429" s="11">
        <f t="shared" si="383"/>
        <v>42661.813206018516</v>
      </c>
      <c r="M3429" t="b">
        <v>0</v>
      </c>
      <c r="N3429">
        <v>12</v>
      </c>
      <c r="O3429" t="b">
        <v>1</v>
      </c>
      <c r="P3429" s="8" t="s">
        <v>8269</v>
      </c>
      <c r="Q3429" s="13" t="str">
        <f t="shared" si="380"/>
        <v>theater</v>
      </c>
      <c r="R3429" s="13" t="str">
        <f t="shared" si="381"/>
        <v>plays</v>
      </c>
      <c r="S3429" s="6">
        <f t="shared" si="384"/>
        <v>0.76923076923076927</v>
      </c>
      <c r="T3429" s="10">
        <f t="shared" si="385"/>
        <v>16.25</v>
      </c>
    </row>
    <row r="3430" spans="1:20" ht="43.2" x14ac:dyDescent="0.3">
      <c r="A3430">
        <v>3430</v>
      </c>
      <c r="B3430" s="3" t="s">
        <v>3429</v>
      </c>
      <c r="C3430" s="3" t="s">
        <v>7540</v>
      </c>
      <c r="D3430">
        <v>2000</v>
      </c>
      <c r="E3430">
        <v>2170.9899999999998</v>
      </c>
      <c r="F3430" t="s">
        <v>8219</v>
      </c>
      <c r="G3430" t="s">
        <v>8225</v>
      </c>
      <c r="H3430" t="s">
        <v>8247</v>
      </c>
      <c r="I3430">
        <v>1406760101</v>
      </c>
      <c r="J3430">
        <v>1404168101</v>
      </c>
      <c r="K3430" s="11">
        <f t="shared" si="382"/>
        <v>41850.737280092588</v>
      </c>
      <c r="L3430" s="11">
        <f t="shared" si="383"/>
        <v>41820.737280092588</v>
      </c>
      <c r="M3430" t="b">
        <v>0</v>
      </c>
      <c r="N3430">
        <v>72</v>
      </c>
      <c r="O3430" t="b">
        <v>1</v>
      </c>
      <c r="P3430" s="8" t="s">
        <v>8269</v>
      </c>
      <c r="Q3430" s="13" t="str">
        <f t="shared" si="380"/>
        <v>theater</v>
      </c>
      <c r="R3430" s="13" t="str">
        <f t="shared" si="381"/>
        <v>plays</v>
      </c>
      <c r="S3430" s="6">
        <f t="shared" si="384"/>
        <v>0.92123869755272947</v>
      </c>
      <c r="T3430" s="10">
        <f t="shared" si="385"/>
        <v>30.152638888888887</v>
      </c>
    </row>
    <row r="3431" spans="1:20" ht="43.2" x14ac:dyDescent="0.3">
      <c r="A3431">
        <v>3431</v>
      </c>
      <c r="B3431" s="3" t="s">
        <v>3430</v>
      </c>
      <c r="C3431" s="3" t="s">
        <v>7541</v>
      </c>
      <c r="D3431">
        <v>2000</v>
      </c>
      <c r="E3431">
        <v>2000</v>
      </c>
      <c r="F3431" t="s">
        <v>8219</v>
      </c>
      <c r="G3431" t="s">
        <v>8224</v>
      </c>
      <c r="H3431" t="s">
        <v>8246</v>
      </c>
      <c r="I3431">
        <v>1408383153</v>
      </c>
      <c r="J3431">
        <v>1405791153</v>
      </c>
      <c r="K3431" s="11">
        <f t="shared" si="382"/>
        <v>41869.522604166668</v>
      </c>
      <c r="L3431" s="11">
        <f t="shared" si="383"/>
        <v>41839.522604166668</v>
      </c>
      <c r="M3431" t="b">
        <v>0</v>
      </c>
      <c r="N3431">
        <v>21</v>
      </c>
      <c r="O3431" t="b">
        <v>1</v>
      </c>
      <c r="P3431" s="8" t="s">
        <v>8269</v>
      </c>
      <c r="Q3431" s="13" t="str">
        <f t="shared" si="380"/>
        <v>theater</v>
      </c>
      <c r="R3431" s="13" t="str">
        <f t="shared" si="381"/>
        <v>plays</v>
      </c>
      <c r="S3431" s="6">
        <f t="shared" si="384"/>
        <v>1</v>
      </c>
      <c r="T3431" s="10">
        <f t="shared" si="385"/>
        <v>95.238095238095241</v>
      </c>
    </row>
    <row r="3432" spans="1:20" ht="43.2" x14ac:dyDescent="0.3">
      <c r="A3432">
        <v>3432</v>
      </c>
      <c r="B3432" s="3" t="s">
        <v>3431</v>
      </c>
      <c r="C3432" s="3" t="s">
        <v>7542</v>
      </c>
      <c r="D3432">
        <v>2000</v>
      </c>
      <c r="E3432">
        <v>2193</v>
      </c>
      <c r="F3432" t="s">
        <v>8219</v>
      </c>
      <c r="G3432" t="s">
        <v>8224</v>
      </c>
      <c r="H3432" t="s">
        <v>8246</v>
      </c>
      <c r="I3432">
        <v>1454709600</v>
      </c>
      <c r="J3432">
        <v>1452520614</v>
      </c>
      <c r="K3432" s="11">
        <f t="shared" si="382"/>
        <v>42405.708333333336</v>
      </c>
      <c r="L3432" s="11">
        <f t="shared" si="383"/>
        <v>42380.372847222221</v>
      </c>
      <c r="M3432" t="b">
        <v>0</v>
      </c>
      <c r="N3432">
        <v>42</v>
      </c>
      <c r="O3432" t="b">
        <v>1</v>
      </c>
      <c r="P3432" s="8" t="s">
        <v>8269</v>
      </c>
      <c r="Q3432" s="13" t="str">
        <f t="shared" si="380"/>
        <v>theater</v>
      </c>
      <c r="R3432" s="13" t="str">
        <f t="shared" si="381"/>
        <v>plays</v>
      </c>
      <c r="S3432" s="6">
        <f t="shared" si="384"/>
        <v>0.91199270405836752</v>
      </c>
      <c r="T3432" s="10">
        <f t="shared" si="385"/>
        <v>52.214285714285715</v>
      </c>
    </row>
    <row r="3433" spans="1:20" ht="43.2" x14ac:dyDescent="0.3">
      <c r="A3433">
        <v>3433</v>
      </c>
      <c r="B3433" s="3" t="s">
        <v>3432</v>
      </c>
      <c r="C3433" s="3" t="s">
        <v>7543</v>
      </c>
      <c r="D3433">
        <v>9500</v>
      </c>
      <c r="E3433">
        <v>9525</v>
      </c>
      <c r="F3433" t="s">
        <v>8219</v>
      </c>
      <c r="G3433" t="s">
        <v>8224</v>
      </c>
      <c r="H3433" t="s">
        <v>8246</v>
      </c>
      <c r="I3433">
        <v>1402974000</v>
      </c>
      <c r="J3433">
        <v>1400290255</v>
      </c>
      <c r="K3433" s="11">
        <f t="shared" si="382"/>
        <v>41806.916666666664</v>
      </c>
      <c r="L3433" s="11">
        <f t="shared" si="383"/>
        <v>41775.854803240734</v>
      </c>
      <c r="M3433" t="b">
        <v>0</v>
      </c>
      <c r="N3433">
        <v>71</v>
      </c>
      <c r="O3433" t="b">
        <v>1</v>
      </c>
      <c r="P3433" s="8" t="s">
        <v>8269</v>
      </c>
      <c r="Q3433" s="13" t="str">
        <f t="shared" si="380"/>
        <v>theater</v>
      </c>
      <c r="R3433" s="13" t="str">
        <f t="shared" si="381"/>
        <v>plays</v>
      </c>
      <c r="S3433" s="6">
        <f t="shared" si="384"/>
        <v>0.99737532808398954</v>
      </c>
      <c r="T3433" s="10">
        <f t="shared" si="385"/>
        <v>134.1549295774648</v>
      </c>
    </row>
    <row r="3434" spans="1:20" ht="43.2" x14ac:dyDescent="0.3">
      <c r="A3434">
        <v>3434</v>
      </c>
      <c r="B3434" s="3" t="s">
        <v>3433</v>
      </c>
      <c r="C3434" s="3" t="s">
        <v>7544</v>
      </c>
      <c r="D3434">
        <v>10000</v>
      </c>
      <c r="E3434">
        <v>10555</v>
      </c>
      <c r="F3434" t="s">
        <v>8219</v>
      </c>
      <c r="G3434" t="s">
        <v>8224</v>
      </c>
      <c r="H3434" t="s">
        <v>8246</v>
      </c>
      <c r="I3434">
        <v>1404983269</v>
      </c>
      <c r="J3434">
        <v>1402391269</v>
      </c>
      <c r="K3434" s="11">
        <f t="shared" si="382"/>
        <v>41830.172094907401</v>
      </c>
      <c r="L3434" s="11">
        <f t="shared" si="383"/>
        <v>41800.172094907401</v>
      </c>
      <c r="M3434" t="b">
        <v>0</v>
      </c>
      <c r="N3434">
        <v>168</v>
      </c>
      <c r="O3434" t="b">
        <v>1</v>
      </c>
      <c r="P3434" s="8" t="s">
        <v>8269</v>
      </c>
      <c r="Q3434" s="13" t="str">
        <f t="shared" si="380"/>
        <v>theater</v>
      </c>
      <c r="R3434" s="13" t="str">
        <f t="shared" si="381"/>
        <v>plays</v>
      </c>
      <c r="S3434" s="6">
        <f t="shared" si="384"/>
        <v>0.94741828517290383</v>
      </c>
      <c r="T3434" s="10">
        <f t="shared" si="385"/>
        <v>62.827380952380949</v>
      </c>
    </row>
    <row r="3435" spans="1:20" ht="43.2" x14ac:dyDescent="0.3">
      <c r="A3435">
        <v>3435</v>
      </c>
      <c r="B3435" s="3" t="s">
        <v>3434</v>
      </c>
      <c r="C3435" s="3" t="s">
        <v>7545</v>
      </c>
      <c r="D3435">
        <v>1000</v>
      </c>
      <c r="E3435">
        <v>1120</v>
      </c>
      <c r="F3435" t="s">
        <v>8219</v>
      </c>
      <c r="G3435" t="s">
        <v>8224</v>
      </c>
      <c r="H3435" t="s">
        <v>8246</v>
      </c>
      <c r="I3435">
        <v>1470538800</v>
      </c>
      <c r="J3435">
        <v>1469112493</v>
      </c>
      <c r="K3435" s="11">
        <f t="shared" si="382"/>
        <v>42588.916666666664</v>
      </c>
      <c r="L3435" s="11">
        <f t="shared" si="383"/>
        <v>42572.408483796295</v>
      </c>
      <c r="M3435" t="b">
        <v>0</v>
      </c>
      <c r="N3435">
        <v>19</v>
      </c>
      <c r="O3435" t="b">
        <v>1</v>
      </c>
      <c r="P3435" s="8" t="s">
        <v>8269</v>
      </c>
      <c r="Q3435" s="13" t="str">
        <f t="shared" si="380"/>
        <v>theater</v>
      </c>
      <c r="R3435" s="13" t="str">
        <f t="shared" si="381"/>
        <v>plays</v>
      </c>
      <c r="S3435" s="6">
        <f t="shared" si="384"/>
        <v>0.8928571428571429</v>
      </c>
      <c r="T3435" s="10">
        <f t="shared" si="385"/>
        <v>58.94736842105263</v>
      </c>
    </row>
    <row r="3436" spans="1:20" ht="43.2" x14ac:dyDescent="0.3">
      <c r="A3436">
        <v>3436</v>
      </c>
      <c r="B3436" s="3" t="s">
        <v>3435</v>
      </c>
      <c r="C3436" s="3" t="s">
        <v>7546</v>
      </c>
      <c r="D3436">
        <v>5000</v>
      </c>
      <c r="E3436">
        <v>5295</v>
      </c>
      <c r="F3436" t="s">
        <v>8219</v>
      </c>
      <c r="G3436" t="s">
        <v>8224</v>
      </c>
      <c r="H3436" t="s">
        <v>8246</v>
      </c>
      <c r="I3436">
        <v>1408638480</v>
      </c>
      <c r="J3436">
        <v>1406811593</v>
      </c>
      <c r="K3436" s="11">
        <f t="shared" si="382"/>
        <v>41872.477777777771</v>
      </c>
      <c r="L3436" s="11">
        <f t="shared" si="383"/>
        <v>41851.333252314813</v>
      </c>
      <c r="M3436" t="b">
        <v>0</v>
      </c>
      <c r="N3436">
        <v>37</v>
      </c>
      <c r="O3436" t="b">
        <v>1</v>
      </c>
      <c r="P3436" s="8" t="s">
        <v>8269</v>
      </c>
      <c r="Q3436" s="13" t="str">
        <f t="shared" si="380"/>
        <v>theater</v>
      </c>
      <c r="R3436" s="13" t="str">
        <f t="shared" si="381"/>
        <v>plays</v>
      </c>
      <c r="S3436" s="6">
        <f t="shared" si="384"/>
        <v>0.94428706326723322</v>
      </c>
      <c r="T3436" s="10">
        <f t="shared" si="385"/>
        <v>143.1081081081081</v>
      </c>
    </row>
    <row r="3437" spans="1:20" ht="57.6" x14ac:dyDescent="0.3">
      <c r="A3437">
        <v>3437</v>
      </c>
      <c r="B3437" s="3" t="s">
        <v>3436</v>
      </c>
      <c r="C3437" s="3" t="s">
        <v>7547</v>
      </c>
      <c r="D3437">
        <v>3000</v>
      </c>
      <c r="E3437">
        <v>3030</v>
      </c>
      <c r="F3437" t="s">
        <v>8219</v>
      </c>
      <c r="G3437" t="s">
        <v>8224</v>
      </c>
      <c r="H3437" t="s">
        <v>8246</v>
      </c>
      <c r="I3437">
        <v>1440003820</v>
      </c>
      <c r="J3437">
        <v>1437411820</v>
      </c>
      <c r="K3437" s="11">
        <f t="shared" si="382"/>
        <v>42235.502546296295</v>
      </c>
      <c r="L3437" s="11">
        <f t="shared" si="383"/>
        <v>42205.502546296295</v>
      </c>
      <c r="M3437" t="b">
        <v>0</v>
      </c>
      <c r="N3437">
        <v>36</v>
      </c>
      <c r="O3437" t="b">
        <v>1</v>
      </c>
      <c r="P3437" s="8" t="s">
        <v>8269</v>
      </c>
      <c r="Q3437" s="13" t="str">
        <f t="shared" si="380"/>
        <v>theater</v>
      </c>
      <c r="R3437" s="13" t="str">
        <f t="shared" si="381"/>
        <v>plays</v>
      </c>
      <c r="S3437" s="6">
        <f t="shared" si="384"/>
        <v>0.99009900990099009</v>
      </c>
      <c r="T3437" s="10">
        <f t="shared" si="385"/>
        <v>84.166666666666671</v>
      </c>
    </row>
    <row r="3438" spans="1:20" ht="43.2" x14ac:dyDescent="0.3">
      <c r="A3438">
        <v>3438</v>
      </c>
      <c r="B3438" s="3" t="s">
        <v>3437</v>
      </c>
      <c r="C3438" s="3" t="s">
        <v>7548</v>
      </c>
      <c r="D3438">
        <v>2500</v>
      </c>
      <c r="E3438">
        <v>2605</v>
      </c>
      <c r="F3438" t="s">
        <v>8219</v>
      </c>
      <c r="G3438" t="s">
        <v>8225</v>
      </c>
      <c r="H3438" t="s">
        <v>8247</v>
      </c>
      <c r="I3438">
        <v>1430600400</v>
      </c>
      <c r="J3438">
        <v>1428358567</v>
      </c>
      <c r="K3438" s="11">
        <f t="shared" si="382"/>
        <v>42126.666666666664</v>
      </c>
      <c r="L3438" s="11">
        <f t="shared" si="383"/>
        <v>42100.719525462962</v>
      </c>
      <c r="M3438" t="b">
        <v>0</v>
      </c>
      <c r="N3438">
        <v>14</v>
      </c>
      <c r="O3438" t="b">
        <v>1</v>
      </c>
      <c r="P3438" s="8" t="s">
        <v>8269</v>
      </c>
      <c r="Q3438" s="13" t="str">
        <f t="shared" si="380"/>
        <v>theater</v>
      </c>
      <c r="R3438" s="13" t="str">
        <f t="shared" si="381"/>
        <v>plays</v>
      </c>
      <c r="S3438" s="6">
        <f t="shared" si="384"/>
        <v>0.95969289827255277</v>
      </c>
      <c r="T3438" s="10">
        <f t="shared" si="385"/>
        <v>186.07142857142858</v>
      </c>
    </row>
    <row r="3439" spans="1:20" ht="28.8" x14ac:dyDescent="0.3">
      <c r="A3439">
        <v>3439</v>
      </c>
      <c r="B3439" s="3" t="s">
        <v>3438</v>
      </c>
      <c r="C3439" s="3" t="s">
        <v>7549</v>
      </c>
      <c r="D3439">
        <v>1200</v>
      </c>
      <c r="E3439">
        <v>1616.14</v>
      </c>
      <c r="F3439" t="s">
        <v>8219</v>
      </c>
      <c r="G3439" t="s">
        <v>8224</v>
      </c>
      <c r="H3439" t="s">
        <v>8246</v>
      </c>
      <c r="I3439">
        <v>1453179540</v>
      </c>
      <c r="J3439">
        <v>1452030730</v>
      </c>
      <c r="K3439" s="11">
        <f t="shared" si="382"/>
        <v>42387.999305555553</v>
      </c>
      <c r="L3439" s="11">
        <f t="shared" si="383"/>
        <v>42374.702893518515</v>
      </c>
      <c r="M3439" t="b">
        <v>0</v>
      </c>
      <c r="N3439">
        <v>18</v>
      </c>
      <c r="O3439" t="b">
        <v>1</v>
      </c>
      <c r="P3439" s="8" t="s">
        <v>8269</v>
      </c>
      <c r="Q3439" s="13" t="str">
        <f t="shared" si="380"/>
        <v>theater</v>
      </c>
      <c r="R3439" s="13" t="str">
        <f t="shared" si="381"/>
        <v>plays</v>
      </c>
      <c r="S3439" s="6">
        <f t="shared" si="384"/>
        <v>0.74250993107032803</v>
      </c>
      <c r="T3439" s="10">
        <f t="shared" si="385"/>
        <v>89.785555555555561</v>
      </c>
    </row>
    <row r="3440" spans="1:20" ht="43.2" x14ac:dyDescent="0.3">
      <c r="A3440">
        <v>3440</v>
      </c>
      <c r="B3440" s="3" t="s">
        <v>3439</v>
      </c>
      <c r="C3440" s="3" t="s">
        <v>7550</v>
      </c>
      <c r="D3440">
        <v>5000</v>
      </c>
      <c r="E3440">
        <v>5260.92</v>
      </c>
      <c r="F3440" t="s">
        <v>8219</v>
      </c>
      <c r="G3440" t="s">
        <v>8224</v>
      </c>
      <c r="H3440" t="s">
        <v>8246</v>
      </c>
      <c r="I3440">
        <v>1405095300</v>
      </c>
      <c r="J3440">
        <v>1403146628</v>
      </c>
      <c r="K3440" s="11">
        <f t="shared" si="382"/>
        <v>41831.46875</v>
      </c>
      <c r="L3440" s="11">
        <f t="shared" si="383"/>
        <v>41808.914675925924</v>
      </c>
      <c r="M3440" t="b">
        <v>0</v>
      </c>
      <c r="N3440">
        <v>82</v>
      </c>
      <c r="O3440" t="b">
        <v>1</v>
      </c>
      <c r="P3440" s="8" t="s">
        <v>8269</v>
      </c>
      <c r="Q3440" s="13" t="str">
        <f t="shared" si="380"/>
        <v>theater</v>
      </c>
      <c r="R3440" s="13" t="str">
        <f t="shared" si="381"/>
        <v>plays</v>
      </c>
      <c r="S3440" s="6">
        <f t="shared" si="384"/>
        <v>0.95040411182834938</v>
      </c>
      <c r="T3440" s="10">
        <f t="shared" si="385"/>
        <v>64.157560975609755</v>
      </c>
    </row>
    <row r="3441" spans="1:20" ht="43.2" x14ac:dyDescent="0.3">
      <c r="A3441">
        <v>3441</v>
      </c>
      <c r="B3441" s="3" t="s">
        <v>3440</v>
      </c>
      <c r="C3441" s="3" t="s">
        <v>7551</v>
      </c>
      <c r="D3441">
        <v>2500</v>
      </c>
      <c r="E3441">
        <v>2565</v>
      </c>
      <c r="F3441" t="s">
        <v>8219</v>
      </c>
      <c r="G3441" t="s">
        <v>8224</v>
      </c>
      <c r="H3441" t="s">
        <v>8246</v>
      </c>
      <c r="I3441">
        <v>1447445820</v>
      </c>
      <c r="J3441">
        <v>1445077121</v>
      </c>
      <c r="K3441" s="11">
        <f t="shared" si="382"/>
        <v>42321.636805555558</v>
      </c>
      <c r="L3441" s="11">
        <f t="shared" si="383"/>
        <v>42294.221307870372</v>
      </c>
      <c r="M3441" t="b">
        <v>0</v>
      </c>
      <c r="N3441">
        <v>43</v>
      </c>
      <c r="O3441" t="b">
        <v>1</v>
      </c>
      <c r="P3441" s="8" t="s">
        <v>8269</v>
      </c>
      <c r="Q3441" s="13" t="str">
        <f t="shared" si="380"/>
        <v>theater</v>
      </c>
      <c r="R3441" s="13" t="str">
        <f t="shared" si="381"/>
        <v>plays</v>
      </c>
      <c r="S3441" s="6">
        <f t="shared" si="384"/>
        <v>0.97465886939571145</v>
      </c>
      <c r="T3441" s="10">
        <f t="shared" si="385"/>
        <v>59.651162790697676</v>
      </c>
    </row>
    <row r="3442" spans="1:20" ht="43.2" x14ac:dyDescent="0.3">
      <c r="A3442">
        <v>3442</v>
      </c>
      <c r="B3442" s="3" t="s">
        <v>3441</v>
      </c>
      <c r="C3442" s="3" t="s">
        <v>7552</v>
      </c>
      <c r="D3442">
        <v>250</v>
      </c>
      <c r="E3442">
        <v>250</v>
      </c>
      <c r="F3442" t="s">
        <v>8219</v>
      </c>
      <c r="G3442" t="s">
        <v>8224</v>
      </c>
      <c r="H3442" t="s">
        <v>8246</v>
      </c>
      <c r="I3442">
        <v>1433016672</v>
      </c>
      <c r="J3442">
        <v>1430424672</v>
      </c>
      <c r="K3442" s="11">
        <f t="shared" si="382"/>
        <v>42154.632777777777</v>
      </c>
      <c r="L3442" s="11">
        <f t="shared" si="383"/>
        <v>42124.632777777777</v>
      </c>
      <c r="M3442" t="b">
        <v>0</v>
      </c>
      <c r="N3442">
        <v>8</v>
      </c>
      <c r="O3442" t="b">
        <v>1</v>
      </c>
      <c r="P3442" s="8" t="s">
        <v>8269</v>
      </c>
      <c r="Q3442" s="13" t="str">
        <f t="shared" si="380"/>
        <v>theater</v>
      </c>
      <c r="R3442" s="13" t="str">
        <f t="shared" si="381"/>
        <v>plays</v>
      </c>
      <c r="S3442" s="6">
        <f t="shared" si="384"/>
        <v>1</v>
      </c>
      <c r="T3442" s="10">
        <f t="shared" si="385"/>
        <v>31.25</v>
      </c>
    </row>
    <row r="3443" spans="1:20" ht="43.2" x14ac:dyDescent="0.3">
      <c r="A3443">
        <v>3443</v>
      </c>
      <c r="B3443" s="3" t="s">
        <v>3442</v>
      </c>
      <c r="C3443" s="3" t="s">
        <v>7553</v>
      </c>
      <c r="D3443">
        <v>1000</v>
      </c>
      <c r="E3443">
        <v>1855</v>
      </c>
      <c r="F3443" t="s">
        <v>8219</v>
      </c>
      <c r="G3443" t="s">
        <v>8224</v>
      </c>
      <c r="H3443" t="s">
        <v>8246</v>
      </c>
      <c r="I3443">
        <v>1410266146</v>
      </c>
      <c r="J3443">
        <v>1407674146</v>
      </c>
      <c r="K3443" s="11">
        <f t="shared" si="382"/>
        <v>41891.316504629627</v>
      </c>
      <c r="L3443" s="11">
        <f t="shared" si="383"/>
        <v>41861.316504629627</v>
      </c>
      <c r="M3443" t="b">
        <v>0</v>
      </c>
      <c r="N3443">
        <v>45</v>
      </c>
      <c r="O3443" t="b">
        <v>1</v>
      </c>
      <c r="P3443" s="8" t="s">
        <v>8269</v>
      </c>
      <c r="Q3443" s="13" t="str">
        <f t="shared" si="380"/>
        <v>theater</v>
      </c>
      <c r="R3443" s="13" t="str">
        <f t="shared" si="381"/>
        <v>plays</v>
      </c>
      <c r="S3443" s="6">
        <f t="shared" si="384"/>
        <v>0.53908355795148244</v>
      </c>
      <c r="T3443" s="10">
        <f t="shared" si="385"/>
        <v>41.222222222222221</v>
      </c>
    </row>
    <row r="3444" spans="1:20" ht="43.2" x14ac:dyDescent="0.3">
      <c r="A3444">
        <v>3444</v>
      </c>
      <c r="B3444" s="3" t="s">
        <v>3443</v>
      </c>
      <c r="C3444" s="3" t="s">
        <v>7554</v>
      </c>
      <c r="D3444">
        <v>300</v>
      </c>
      <c r="E3444">
        <v>867</v>
      </c>
      <c r="F3444" t="s">
        <v>8219</v>
      </c>
      <c r="G3444" t="s">
        <v>8226</v>
      </c>
      <c r="H3444" t="s">
        <v>8248</v>
      </c>
      <c r="I3444">
        <v>1465394340</v>
      </c>
      <c r="J3444">
        <v>1464677986</v>
      </c>
      <c r="K3444" s="11">
        <f t="shared" si="382"/>
        <v>42529.374305555553</v>
      </c>
      <c r="L3444" s="11">
        <f t="shared" si="383"/>
        <v>42521.08317129629</v>
      </c>
      <c r="M3444" t="b">
        <v>0</v>
      </c>
      <c r="N3444">
        <v>20</v>
      </c>
      <c r="O3444" t="b">
        <v>1</v>
      </c>
      <c r="P3444" s="8" t="s">
        <v>8269</v>
      </c>
      <c r="Q3444" s="13" t="str">
        <f t="shared" si="380"/>
        <v>theater</v>
      </c>
      <c r="R3444" s="13" t="str">
        <f t="shared" si="381"/>
        <v>plays</v>
      </c>
      <c r="S3444" s="6">
        <f t="shared" si="384"/>
        <v>0.34602076124567471</v>
      </c>
      <c r="T3444" s="10">
        <f t="shared" si="385"/>
        <v>43.35</v>
      </c>
    </row>
    <row r="3445" spans="1:20" ht="43.2" x14ac:dyDescent="0.3">
      <c r="A3445">
        <v>3445</v>
      </c>
      <c r="B3445" s="3" t="s">
        <v>3444</v>
      </c>
      <c r="C3445" s="3" t="s">
        <v>7555</v>
      </c>
      <c r="D3445">
        <v>2000</v>
      </c>
      <c r="E3445">
        <v>2000</v>
      </c>
      <c r="F3445" t="s">
        <v>8219</v>
      </c>
      <c r="G3445" t="s">
        <v>8225</v>
      </c>
      <c r="H3445" t="s">
        <v>8247</v>
      </c>
      <c r="I3445">
        <v>1445604236</v>
      </c>
      <c r="J3445">
        <v>1443185036</v>
      </c>
      <c r="K3445" s="11">
        <f t="shared" si="382"/>
        <v>42300.322175925925</v>
      </c>
      <c r="L3445" s="11">
        <f t="shared" si="383"/>
        <v>42272.322175925925</v>
      </c>
      <c r="M3445" t="b">
        <v>0</v>
      </c>
      <c r="N3445">
        <v>31</v>
      </c>
      <c r="O3445" t="b">
        <v>1</v>
      </c>
      <c r="P3445" s="8" t="s">
        <v>8269</v>
      </c>
      <c r="Q3445" s="13" t="str">
        <f t="shared" si="380"/>
        <v>theater</v>
      </c>
      <c r="R3445" s="13" t="str">
        <f t="shared" si="381"/>
        <v>plays</v>
      </c>
      <c r="S3445" s="6">
        <f t="shared" si="384"/>
        <v>1</v>
      </c>
      <c r="T3445" s="10">
        <f t="shared" si="385"/>
        <v>64.516129032258064</v>
      </c>
    </row>
    <row r="3446" spans="1:20" ht="43.2" x14ac:dyDescent="0.3">
      <c r="A3446">
        <v>3446</v>
      </c>
      <c r="B3446" s="3" t="s">
        <v>3445</v>
      </c>
      <c r="C3446" s="3" t="s">
        <v>7556</v>
      </c>
      <c r="D3446">
        <v>1000</v>
      </c>
      <c r="E3446">
        <v>1082</v>
      </c>
      <c r="F3446" t="s">
        <v>8219</v>
      </c>
      <c r="G3446" t="s">
        <v>8225</v>
      </c>
      <c r="H3446" t="s">
        <v>8247</v>
      </c>
      <c r="I3446">
        <v>1423138800</v>
      </c>
      <c r="J3446">
        <v>1421092725</v>
      </c>
      <c r="K3446" s="11">
        <f t="shared" si="382"/>
        <v>42040.305555555555</v>
      </c>
      <c r="L3446" s="11">
        <f t="shared" si="383"/>
        <v>42016.624131944445</v>
      </c>
      <c r="M3446" t="b">
        <v>0</v>
      </c>
      <c r="N3446">
        <v>25</v>
      </c>
      <c r="O3446" t="b">
        <v>1</v>
      </c>
      <c r="P3446" s="8" t="s">
        <v>8269</v>
      </c>
      <c r="Q3446" s="13" t="str">
        <f t="shared" si="380"/>
        <v>theater</v>
      </c>
      <c r="R3446" s="13" t="str">
        <f t="shared" si="381"/>
        <v>plays</v>
      </c>
      <c r="S3446" s="6">
        <f t="shared" si="384"/>
        <v>0.92421441774491686</v>
      </c>
      <c r="T3446" s="10">
        <f t="shared" si="385"/>
        <v>43.28</v>
      </c>
    </row>
    <row r="3447" spans="1:20" ht="28.8" x14ac:dyDescent="0.3">
      <c r="A3447">
        <v>3447</v>
      </c>
      <c r="B3447" s="3" t="s">
        <v>3446</v>
      </c>
      <c r="C3447" s="3" t="s">
        <v>7557</v>
      </c>
      <c r="D3447">
        <v>1000</v>
      </c>
      <c r="E3447">
        <v>1078</v>
      </c>
      <c r="F3447" t="s">
        <v>8219</v>
      </c>
      <c r="G3447" t="s">
        <v>8224</v>
      </c>
      <c r="H3447" t="s">
        <v>8246</v>
      </c>
      <c r="I3447">
        <v>1458332412</v>
      </c>
      <c r="J3447">
        <v>1454448012</v>
      </c>
      <c r="K3447" s="11">
        <f t="shared" si="382"/>
        <v>42447.639027777775</v>
      </c>
      <c r="L3447" s="11">
        <f t="shared" si="383"/>
        <v>42402.680694444447</v>
      </c>
      <c r="M3447" t="b">
        <v>0</v>
      </c>
      <c r="N3447">
        <v>14</v>
      </c>
      <c r="O3447" t="b">
        <v>1</v>
      </c>
      <c r="P3447" s="8" t="s">
        <v>8269</v>
      </c>
      <c r="Q3447" s="13" t="str">
        <f t="shared" si="380"/>
        <v>theater</v>
      </c>
      <c r="R3447" s="13" t="str">
        <f t="shared" si="381"/>
        <v>plays</v>
      </c>
      <c r="S3447" s="6">
        <f t="shared" si="384"/>
        <v>0.92764378478664189</v>
      </c>
      <c r="T3447" s="10">
        <f t="shared" si="385"/>
        <v>77</v>
      </c>
    </row>
    <row r="3448" spans="1:20" ht="43.2" x14ac:dyDescent="0.3">
      <c r="A3448">
        <v>3448</v>
      </c>
      <c r="B3448" s="3" t="s">
        <v>3447</v>
      </c>
      <c r="C3448" s="3" t="s">
        <v>7558</v>
      </c>
      <c r="D3448">
        <v>2100</v>
      </c>
      <c r="E3448">
        <v>2305</v>
      </c>
      <c r="F3448" t="s">
        <v>8219</v>
      </c>
      <c r="G3448" t="s">
        <v>8224</v>
      </c>
      <c r="H3448" t="s">
        <v>8246</v>
      </c>
      <c r="I3448">
        <v>1418784689</v>
      </c>
      <c r="J3448">
        <v>1416192689</v>
      </c>
      <c r="K3448" s="11">
        <f t="shared" si="382"/>
        <v>41989.910752314812</v>
      </c>
      <c r="L3448" s="11">
        <f t="shared" si="383"/>
        <v>41959.910752314812</v>
      </c>
      <c r="M3448" t="b">
        <v>0</v>
      </c>
      <c r="N3448">
        <v>45</v>
      </c>
      <c r="O3448" t="b">
        <v>1</v>
      </c>
      <c r="P3448" s="8" t="s">
        <v>8269</v>
      </c>
      <c r="Q3448" s="13" t="str">
        <f t="shared" si="380"/>
        <v>theater</v>
      </c>
      <c r="R3448" s="13" t="str">
        <f t="shared" si="381"/>
        <v>plays</v>
      </c>
      <c r="S3448" s="6">
        <f t="shared" si="384"/>
        <v>0.91106290672451196</v>
      </c>
      <c r="T3448" s="10">
        <f t="shared" si="385"/>
        <v>51.222222222222221</v>
      </c>
    </row>
    <row r="3449" spans="1:20" ht="43.2" x14ac:dyDescent="0.3">
      <c r="A3449">
        <v>3449</v>
      </c>
      <c r="B3449" s="3" t="s">
        <v>3448</v>
      </c>
      <c r="C3449" s="3" t="s">
        <v>7559</v>
      </c>
      <c r="D3449">
        <v>800</v>
      </c>
      <c r="E3449">
        <v>1365</v>
      </c>
      <c r="F3449" t="s">
        <v>8219</v>
      </c>
      <c r="G3449" t="s">
        <v>8224</v>
      </c>
      <c r="H3449" t="s">
        <v>8246</v>
      </c>
      <c r="I3449">
        <v>1468036800</v>
      </c>
      <c r="J3449">
        <v>1465607738</v>
      </c>
      <c r="K3449" s="11">
        <f t="shared" si="382"/>
        <v>42559.958333333336</v>
      </c>
      <c r="L3449" s="11">
        <f t="shared" si="383"/>
        <v>42531.844189814808</v>
      </c>
      <c r="M3449" t="b">
        <v>0</v>
      </c>
      <c r="N3449">
        <v>20</v>
      </c>
      <c r="O3449" t="b">
        <v>1</v>
      </c>
      <c r="P3449" s="8" t="s">
        <v>8269</v>
      </c>
      <c r="Q3449" s="13" t="str">
        <f t="shared" si="380"/>
        <v>theater</v>
      </c>
      <c r="R3449" s="13" t="str">
        <f t="shared" si="381"/>
        <v>plays</v>
      </c>
      <c r="S3449" s="6">
        <f t="shared" si="384"/>
        <v>0.58608058608058611</v>
      </c>
      <c r="T3449" s="10">
        <f t="shared" si="385"/>
        <v>68.25</v>
      </c>
    </row>
    <row r="3450" spans="1:20" ht="43.2" x14ac:dyDescent="0.3">
      <c r="A3450">
        <v>3450</v>
      </c>
      <c r="B3450" s="3" t="s">
        <v>3449</v>
      </c>
      <c r="C3450" s="3" t="s">
        <v>7560</v>
      </c>
      <c r="D3450">
        <v>500</v>
      </c>
      <c r="E3450">
        <v>760</v>
      </c>
      <c r="F3450" t="s">
        <v>8219</v>
      </c>
      <c r="G3450" t="s">
        <v>8225</v>
      </c>
      <c r="H3450" t="s">
        <v>8247</v>
      </c>
      <c r="I3450">
        <v>1427990071</v>
      </c>
      <c r="J3450">
        <v>1422809671</v>
      </c>
      <c r="K3450" s="11">
        <f t="shared" si="382"/>
        <v>42096.454525462956</v>
      </c>
      <c r="L3450" s="11">
        <f t="shared" si="383"/>
        <v>42036.496192129627</v>
      </c>
      <c r="M3450" t="b">
        <v>0</v>
      </c>
      <c r="N3450">
        <v>39</v>
      </c>
      <c r="O3450" t="b">
        <v>1</v>
      </c>
      <c r="P3450" s="8" t="s">
        <v>8269</v>
      </c>
      <c r="Q3450" s="13" t="str">
        <f t="shared" si="380"/>
        <v>theater</v>
      </c>
      <c r="R3450" s="13" t="str">
        <f t="shared" si="381"/>
        <v>plays</v>
      </c>
      <c r="S3450" s="6">
        <f t="shared" si="384"/>
        <v>0.65789473684210531</v>
      </c>
      <c r="T3450" s="10">
        <f t="shared" si="385"/>
        <v>19.487179487179485</v>
      </c>
    </row>
    <row r="3451" spans="1:20" ht="43.2" x14ac:dyDescent="0.3">
      <c r="A3451">
        <v>3451</v>
      </c>
      <c r="B3451" s="3" t="s">
        <v>3450</v>
      </c>
      <c r="C3451" s="3" t="s">
        <v>7561</v>
      </c>
      <c r="D3451">
        <v>650</v>
      </c>
      <c r="E3451">
        <v>658</v>
      </c>
      <c r="F3451" t="s">
        <v>8219</v>
      </c>
      <c r="G3451" t="s">
        <v>8224</v>
      </c>
      <c r="H3451" t="s">
        <v>8246</v>
      </c>
      <c r="I3451">
        <v>1429636927</v>
      </c>
      <c r="J3451">
        <v>1427304127</v>
      </c>
      <c r="K3451" s="11">
        <f t="shared" si="382"/>
        <v>42115.515358796292</v>
      </c>
      <c r="L3451" s="11">
        <f t="shared" si="383"/>
        <v>42088.515358796292</v>
      </c>
      <c r="M3451" t="b">
        <v>0</v>
      </c>
      <c r="N3451">
        <v>16</v>
      </c>
      <c r="O3451" t="b">
        <v>1</v>
      </c>
      <c r="P3451" s="8" t="s">
        <v>8269</v>
      </c>
      <c r="Q3451" s="13" t="str">
        <f t="shared" si="380"/>
        <v>theater</v>
      </c>
      <c r="R3451" s="13" t="str">
        <f t="shared" si="381"/>
        <v>plays</v>
      </c>
      <c r="S3451" s="6">
        <f t="shared" si="384"/>
        <v>0.9878419452887538</v>
      </c>
      <c r="T3451" s="10">
        <f t="shared" si="385"/>
        <v>41.125</v>
      </c>
    </row>
    <row r="3452" spans="1:20" ht="43.2" x14ac:dyDescent="0.3">
      <c r="A3452">
        <v>3452</v>
      </c>
      <c r="B3452" s="3" t="s">
        <v>3451</v>
      </c>
      <c r="C3452" s="3" t="s">
        <v>7562</v>
      </c>
      <c r="D3452">
        <v>1000</v>
      </c>
      <c r="E3452">
        <v>1532</v>
      </c>
      <c r="F3452" t="s">
        <v>8219</v>
      </c>
      <c r="G3452" t="s">
        <v>8224</v>
      </c>
      <c r="H3452" t="s">
        <v>8246</v>
      </c>
      <c r="I3452">
        <v>1406087940</v>
      </c>
      <c r="J3452">
        <v>1404141626</v>
      </c>
      <c r="K3452" s="11">
        <f t="shared" si="382"/>
        <v>41842.957638888889</v>
      </c>
      <c r="L3452" s="11">
        <f t="shared" si="383"/>
        <v>41820.430856481478</v>
      </c>
      <c r="M3452" t="b">
        <v>0</v>
      </c>
      <c r="N3452">
        <v>37</v>
      </c>
      <c r="O3452" t="b">
        <v>1</v>
      </c>
      <c r="P3452" s="8" t="s">
        <v>8269</v>
      </c>
      <c r="Q3452" s="13" t="str">
        <f t="shared" si="380"/>
        <v>theater</v>
      </c>
      <c r="R3452" s="13" t="str">
        <f t="shared" si="381"/>
        <v>plays</v>
      </c>
      <c r="S3452" s="6">
        <f t="shared" si="384"/>
        <v>0.65274151436031336</v>
      </c>
      <c r="T3452" s="10">
        <f t="shared" si="385"/>
        <v>41.405405405405403</v>
      </c>
    </row>
    <row r="3453" spans="1:20" ht="43.2" x14ac:dyDescent="0.3">
      <c r="A3453">
        <v>3453</v>
      </c>
      <c r="B3453" s="3" t="s">
        <v>3452</v>
      </c>
      <c r="C3453" s="3" t="s">
        <v>7563</v>
      </c>
      <c r="D3453">
        <v>300</v>
      </c>
      <c r="E3453">
        <v>385</v>
      </c>
      <c r="F3453" t="s">
        <v>8219</v>
      </c>
      <c r="G3453" t="s">
        <v>8225</v>
      </c>
      <c r="H3453" t="s">
        <v>8247</v>
      </c>
      <c r="I3453">
        <v>1471130956</v>
      </c>
      <c r="J3453">
        <v>1465946956</v>
      </c>
      <c r="K3453" s="11">
        <f t="shared" si="382"/>
        <v>42595.770324074074</v>
      </c>
      <c r="L3453" s="11">
        <f t="shared" si="383"/>
        <v>42535.770324074074</v>
      </c>
      <c r="M3453" t="b">
        <v>0</v>
      </c>
      <c r="N3453">
        <v>14</v>
      </c>
      <c r="O3453" t="b">
        <v>1</v>
      </c>
      <c r="P3453" s="8" t="s">
        <v>8269</v>
      </c>
      <c r="Q3453" s="13" t="str">
        <f t="shared" si="380"/>
        <v>theater</v>
      </c>
      <c r="R3453" s="13" t="str">
        <f t="shared" si="381"/>
        <v>plays</v>
      </c>
      <c r="S3453" s="6">
        <f t="shared" si="384"/>
        <v>0.77922077922077926</v>
      </c>
      <c r="T3453" s="10">
        <f t="shared" si="385"/>
        <v>27.5</v>
      </c>
    </row>
    <row r="3454" spans="1:20" ht="57.6" x14ac:dyDescent="0.3">
      <c r="A3454">
        <v>3454</v>
      </c>
      <c r="B3454" s="3" t="s">
        <v>3453</v>
      </c>
      <c r="C3454" s="3" t="s">
        <v>7564</v>
      </c>
      <c r="D3454">
        <v>700</v>
      </c>
      <c r="E3454">
        <v>705</v>
      </c>
      <c r="F3454" t="s">
        <v>8219</v>
      </c>
      <c r="G3454" t="s">
        <v>8225</v>
      </c>
      <c r="H3454" t="s">
        <v>8247</v>
      </c>
      <c r="I3454">
        <v>1406825159</v>
      </c>
      <c r="J3454">
        <v>1404233159</v>
      </c>
      <c r="K3454" s="11">
        <f t="shared" si="382"/>
        <v>41851.490266203698</v>
      </c>
      <c r="L3454" s="11">
        <f t="shared" si="383"/>
        <v>41821.490266203698</v>
      </c>
      <c r="M3454" t="b">
        <v>0</v>
      </c>
      <c r="N3454">
        <v>21</v>
      </c>
      <c r="O3454" t="b">
        <v>1</v>
      </c>
      <c r="P3454" s="8" t="s">
        <v>8269</v>
      </c>
      <c r="Q3454" s="13" t="str">
        <f t="shared" si="380"/>
        <v>theater</v>
      </c>
      <c r="R3454" s="13" t="str">
        <f t="shared" si="381"/>
        <v>plays</v>
      </c>
      <c r="S3454" s="6">
        <f t="shared" si="384"/>
        <v>0.99290780141843971</v>
      </c>
      <c r="T3454" s="10">
        <f t="shared" si="385"/>
        <v>33.571428571428569</v>
      </c>
    </row>
    <row r="3455" spans="1:20" ht="43.2" x14ac:dyDescent="0.3">
      <c r="A3455">
        <v>3455</v>
      </c>
      <c r="B3455" s="3" t="s">
        <v>3454</v>
      </c>
      <c r="C3455" s="3" t="s">
        <v>7565</v>
      </c>
      <c r="D3455">
        <v>10000</v>
      </c>
      <c r="E3455">
        <v>10065</v>
      </c>
      <c r="F3455" t="s">
        <v>8219</v>
      </c>
      <c r="G3455" t="s">
        <v>8224</v>
      </c>
      <c r="H3455" t="s">
        <v>8246</v>
      </c>
      <c r="I3455">
        <v>1476381627</v>
      </c>
      <c r="J3455">
        <v>1473789627</v>
      </c>
      <c r="K3455" s="11">
        <f t="shared" si="382"/>
        <v>42656.541979166665</v>
      </c>
      <c r="L3455" s="11">
        <f t="shared" si="383"/>
        <v>42626.541979166665</v>
      </c>
      <c r="M3455" t="b">
        <v>0</v>
      </c>
      <c r="N3455">
        <v>69</v>
      </c>
      <c r="O3455" t="b">
        <v>1</v>
      </c>
      <c r="P3455" s="8" t="s">
        <v>8269</v>
      </c>
      <c r="Q3455" s="13" t="str">
        <f t="shared" si="380"/>
        <v>theater</v>
      </c>
      <c r="R3455" s="13" t="str">
        <f t="shared" si="381"/>
        <v>plays</v>
      </c>
      <c r="S3455" s="6">
        <f t="shared" si="384"/>
        <v>0.99354197714853454</v>
      </c>
      <c r="T3455" s="10">
        <f t="shared" si="385"/>
        <v>145.86956521739131</v>
      </c>
    </row>
    <row r="3456" spans="1:20" ht="43.2" x14ac:dyDescent="0.3">
      <c r="A3456">
        <v>3456</v>
      </c>
      <c r="B3456" s="3" t="s">
        <v>3455</v>
      </c>
      <c r="C3456" s="3" t="s">
        <v>7566</v>
      </c>
      <c r="D3456">
        <v>3000</v>
      </c>
      <c r="E3456">
        <v>5739</v>
      </c>
      <c r="F3456" t="s">
        <v>8219</v>
      </c>
      <c r="G3456" t="s">
        <v>8224</v>
      </c>
      <c r="H3456" t="s">
        <v>8246</v>
      </c>
      <c r="I3456">
        <v>1406876340</v>
      </c>
      <c r="J3456">
        <v>1404190567</v>
      </c>
      <c r="K3456" s="11">
        <f t="shared" si="382"/>
        <v>41852.082638888889</v>
      </c>
      <c r="L3456" s="11">
        <f t="shared" si="383"/>
        <v>41820.997303240736</v>
      </c>
      <c r="M3456" t="b">
        <v>0</v>
      </c>
      <c r="N3456">
        <v>16</v>
      </c>
      <c r="O3456" t="b">
        <v>1</v>
      </c>
      <c r="P3456" s="8" t="s">
        <v>8269</v>
      </c>
      <c r="Q3456" s="13" t="str">
        <f t="shared" si="380"/>
        <v>theater</v>
      </c>
      <c r="R3456" s="13" t="str">
        <f t="shared" si="381"/>
        <v>plays</v>
      </c>
      <c r="S3456" s="6">
        <f t="shared" si="384"/>
        <v>0.52273915316257191</v>
      </c>
      <c r="T3456" s="10">
        <f t="shared" si="385"/>
        <v>358.6875</v>
      </c>
    </row>
    <row r="3457" spans="1:20" ht="28.8" x14ac:dyDescent="0.3">
      <c r="A3457">
        <v>3457</v>
      </c>
      <c r="B3457" s="3" t="s">
        <v>3456</v>
      </c>
      <c r="C3457" s="3" t="s">
        <v>7567</v>
      </c>
      <c r="D3457">
        <v>2000</v>
      </c>
      <c r="E3457">
        <v>2804</v>
      </c>
      <c r="F3457" t="s">
        <v>8219</v>
      </c>
      <c r="G3457" t="s">
        <v>8224</v>
      </c>
      <c r="H3457" t="s">
        <v>8246</v>
      </c>
      <c r="I3457">
        <v>1423720740</v>
      </c>
      <c r="J3457">
        <v>1421081857</v>
      </c>
      <c r="K3457" s="11">
        <f t="shared" si="382"/>
        <v>42047.040972222218</v>
      </c>
      <c r="L3457" s="11">
        <f t="shared" si="383"/>
        <v>42016.498344907406</v>
      </c>
      <c r="M3457" t="b">
        <v>0</v>
      </c>
      <c r="N3457">
        <v>55</v>
      </c>
      <c r="O3457" t="b">
        <v>1</v>
      </c>
      <c r="P3457" s="8" t="s">
        <v>8269</v>
      </c>
      <c r="Q3457" s="13" t="str">
        <f t="shared" si="380"/>
        <v>theater</v>
      </c>
      <c r="R3457" s="13" t="str">
        <f t="shared" si="381"/>
        <v>plays</v>
      </c>
      <c r="S3457" s="6">
        <f t="shared" si="384"/>
        <v>0.71326676176890158</v>
      </c>
      <c r="T3457" s="10">
        <f t="shared" si="385"/>
        <v>50.981818181818184</v>
      </c>
    </row>
    <row r="3458" spans="1:20" ht="43.2" x14ac:dyDescent="0.3">
      <c r="A3458">
        <v>3458</v>
      </c>
      <c r="B3458" s="3" t="s">
        <v>3457</v>
      </c>
      <c r="C3458" s="3" t="s">
        <v>7568</v>
      </c>
      <c r="D3458">
        <v>978</v>
      </c>
      <c r="E3458">
        <v>1216</v>
      </c>
      <c r="F3458" t="s">
        <v>8219</v>
      </c>
      <c r="G3458" t="s">
        <v>8224</v>
      </c>
      <c r="H3458" t="s">
        <v>8246</v>
      </c>
      <c r="I3458">
        <v>1422937620</v>
      </c>
      <c r="J3458">
        <v>1420606303</v>
      </c>
      <c r="K3458" s="11">
        <f t="shared" si="382"/>
        <v>42037.977083333331</v>
      </c>
      <c r="L3458" s="11">
        <f t="shared" si="383"/>
        <v>42010.994247685179</v>
      </c>
      <c r="M3458" t="b">
        <v>0</v>
      </c>
      <c r="N3458">
        <v>27</v>
      </c>
      <c r="O3458" t="b">
        <v>1</v>
      </c>
      <c r="P3458" s="8" t="s">
        <v>8269</v>
      </c>
      <c r="Q3458" s="13" t="str">
        <f t="shared" si="380"/>
        <v>theater</v>
      </c>
      <c r="R3458" s="13" t="str">
        <f t="shared" si="381"/>
        <v>plays</v>
      </c>
      <c r="S3458" s="6">
        <f t="shared" si="384"/>
        <v>0.80427631578947367</v>
      </c>
      <c r="T3458" s="10">
        <f t="shared" si="385"/>
        <v>45.037037037037038</v>
      </c>
    </row>
    <row r="3459" spans="1:20" ht="43.2" x14ac:dyDescent="0.3">
      <c r="A3459">
        <v>3459</v>
      </c>
      <c r="B3459" s="3" t="s">
        <v>3458</v>
      </c>
      <c r="C3459" s="3" t="s">
        <v>7569</v>
      </c>
      <c r="D3459">
        <v>500</v>
      </c>
      <c r="E3459">
        <v>631</v>
      </c>
      <c r="F3459" t="s">
        <v>8219</v>
      </c>
      <c r="G3459" t="s">
        <v>8225</v>
      </c>
      <c r="H3459" t="s">
        <v>8247</v>
      </c>
      <c r="I3459">
        <v>1463743860</v>
      </c>
      <c r="J3459">
        <v>1461151860</v>
      </c>
      <c r="K3459" s="11">
        <f t="shared" si="382"/>
        <v>42510.271527777775</v>
      </c>
      <c r="L3459" s="11">
        <f t="shared" si="383"/>
        <v>42480.271527777775</v>
      </c>
      <c r="M3459" t="b">
        <v>0</v>
      </c>
      <c r="N3459">
        <v>36</v>
      </c>
      <c r="O3459" t="b">
        <v>1</v>
      </c>
      <c r="P3459" s="8" t="s">
        <v>8269</v>
      </c>
      <c r="Q3459" s="13" t="str">
        <f t="shared" ref="Q3459:Q3522" si="386">LEFT(P3459, SEARCH("/", P3459)-1)</f>
        <v>theater</v>
      </c>
      <c r="R3459" s="13" t="str">
        <f t="shared" si="381"/>
        <v>plays</v>
      </c>
      <c r="S3459" s="6">
        <f t="shared" si="384"/>
        <v>0.79239302694136293</v>
      </c>
      <c r="T3459" s="10">
        <f t="shared" si="385"/>
        <v>17.527777777777779</v>
      </c>
    </row>
    <row r="3460" spans="1:20" ht="43.2" x14ac:dyDescent="0.3">
      <c r="A3460">
        <v>3460</v>
      </c>
      <c r="B3460" s="3" t="s">
        <v>3459</v>
      </c>
      <c r="C3460" s="3" t="s">
        <v>7570</v>
      </c>
      <c r="D3460">
        <v>500</v>
      </c>
      <c r="E3460">
        <v>950</v>
      </c>
      <c r="F3460" t="s">
        <v>8219</v>
      </c>
      <c r="G3460" t="s">
        <v>8225</v>
      </c>
      <c r="H3460" t="s">
        <v>8247</v>
      </c>
      <c r="I3460">
        <v>1408106352</v>
      </c>
      <c r="J3460">
        <v>1406896752</v>
      </c>
      <c r="K3460" s="11">
        <f t="shared" si="382"/>
        <v>41866.318888888891</v>
      </c>
      <c r="L3460" s="11">
        <f t="shared" si="383"/>
        <v>41852.318888888891</v>
      </c>
      <c r="M3460" t="b">
        <v>0</v>
      </c>
      <c r="N3460">
        <v>19</v>
      </c>
      <c r="O3460" t="b">
        <v>1</v>
      </c>
      <c r="P3460" s="8" t="s">
        <v>8269</v>
      </c>
      <c r="Q3460" s="13" t="str">
        <f t="shared" si="386"/>
        <v>theater</v>
      </c>
      <c r="R3460" s="13" t="str">
        <f t="shared" si="381"/>
        <v>plays</v>
      </c>
      <c r="S3460" s="6">
        <f t="shared" si="384"/>
        <v>0.52631578947368418</v>
      </c>
      <c r="T3460" s="10">
        <f t="shared" si="385"/>
        <v>50</v>
      </c>
    </row>
    <row r="3461" spans="1:20" ht="43.2" x14ac:dyDescent="0.3">
      <c r="A3461">
        <v>3461</v>
      </c>
      <c r="B3461" s="3" t="s">
        <v>3460</v>
      </c>
      <c r="C3461" s="3" t="s">
        <v>7571</v>
      </c>
      <c r="D3461">
        <v>500</v>
      </c>
      <c r="E3461">
        <v>695</v>
      </c>
      <c r="F3461" t="s">
        <v>8219</v>
      </c>
      <c r="G3461" t="s">
        <v>8224</v>
      </c>
      <c r="H3461" t="s">
        <v>8246</v>
      </c>
      <c r="I3461">
        <v>1477710000</v>
      </c>
      <c r="J3461">
        <v>1475248279</v>
      </c>
      <c r="K3461" s="11">
        <f t="shared" si="382"/>
        <v>42671.916666666664</v>
      </c>
      <c r="L3461" s="11">
        <f t="shared" si="383"/>
        <v>42643.424525462957</v>
      </c>
      <c r="M3461" t="b">
        <v>0</v>
      </c>
      <c r="N3461">
        <v>12</v>
      </c>
      <c r="O3461" t="b">
        <v>1</v>
      </c>
      <c r="P3461" s="8" t="s">
        <v>8269</v>
      </c>
      <c r="Q3461" s="13" t="str">
        <f t="shared" si="386"/>
        <v>theater</v>
      </c>
      <c r="R3461" s="13" t="str">
        <f t="shared" si="381"/>
        <v>plays</v>
      </c>
      <c r="S3461" s="6">
        <f t="shared" si="384"/>
        <v>0.71942446043165464</v>
      </c>
      <c r="T3461" s="10">
        <f t="shared" si="385"/>
        <v>57.916666666666664</v>
      </c>
    </row>
    <row r="3462" spans="1:20" ht="43.2" x14ac:dyDescent="0.3">
      <c r="A3462">
        <v>3462</v>
      </c>
      <c r="B3462" s="3" t="s">
        <v>3461</v>
      </c>
      <c r="C3462" s="3" t="s">
        <v>7572</v>
      </c>
      <c r="D3462">
        <v>250</v>
      </c>
      <c r="E3462">
        <v>505</v>
      </c>
      <c r="F3462" t="s">
        <v>8219</v>
      </c>
      <c r="G3462" t="s">
        <v>8224</v>
      </c>
      <c r="H3462" t="s">
        <v>8246</v>
      </c>
      <c r="I3462">
        <v>1436551200</v>
      </c>
      <c r="J3462">
        <v>1435181628</v>
      </c>
      <c r="K3462" s="11">
        <f t="shared" si="382"/>
        <v>42195.541666666664</v>
      </c>
      <c r="L3462" s="11">
        <f t="shared" si="383"/>
        <v>42179.690138888887</v>
      </c>
      <c r="M3462" t="b">
        <v>0</v>
      </c>
      <c r="N3462">
        <v>17</v>
      </c>
      <c r="O3462" t="b">
        <v>1</v>
      </c>
      <c r="P3462" s="8" t="s">
        <v>8269</v>
      </c>
      <c r="Q3462" s="13" t="str">
        <f t="shared" si="386"/>
        <v>theater</v>
      </c>
      <c r="R3462" s="13" t="str">
        <f t="shared" si="381"/>
        <v>plays</v>
      </c>
      <c r="S3462" s="6">
        <f t="shared" si="384"/>
        <v>0.49504950495049505</v>
      </c>
      <c r="T3462" s="10">
        <f t="shared" si="385"/>
        <v>29.705882352941178</v>
      </c>
    </row>
    <row r="3463" spans="1:20" ht="43.2" x14ac:dyDescent="0.3">
      <c r="A3463">
        <v>3463</v>
      </c>
      <c r="B3463" s="3" t="s">
        <v>3462</v>
      </c>
      <c r="C3463" s="3" t="s">
        <v>7573</v>
      </c>
      <c r="D3463">
        <v>10000</v>
      </c>
      <c r="E3463">
        <v>10338</v>
      </c>
      <c r="F3463" t="s">
        <v>8219</v>
      </c>
      <c r="G3463" t="s">
        <v>8229</v>
      </c>
      <c r="H3463" t="s">
        <v>8251</v>
      </c>
      <c r="I3463">
        <v>1476158340</v>
      </c>
      <c r="J3463">
        <v>1472594585</v>
      </c>
      <c r="K3463" s="11">
        <f t="shared" si="382"/>
        <v>42653.957638888889</v>
      </c>
      <c r="L3463" s="11">
        <f t="shared" si="383"/>
        <v>42612.710474537038</v>
      </c>
      <c r="M3463" t="b">
        <v>0</v>
      </c>
      <c r="N3463">
        <v>114</v>
      </c>
      <c r="O3463" t="b">
        <v>1</v>
      </c>
      <c r="P3463" s="8" t="s">
        <v>8269</v>
      </c>
      <c r="Q3463" s="13" t="str">
        <f t="shared" si="386"/>
        <v>theater</v>
      </c>
      <c r="R3463" s="13" t="str">
        <f t="shared" si="381"/>
        <v>plays</v>
      </c>
      <c r="S3463" s="6">
        <f t="shared" si="384"/>
        <v>0.967305088024763</v>
      </c>
      <c r="T3463" s="10">
        <f t="shared" si="385"/>
        <v>90.684210526315795</v>
      </c>
    </row>
    <row r="3464" spans="1:20" ht="57.6" x14ac:dyDescent="0.3">
      <c r="A3464">
        <v>3464</v>
      </c>
      <c r="B3464" s="3" t="s">
        <v>3463</v>
      </c>
      <c r="C3464" s="3" t="s">
        <v>7574</v>
      </c>
      <c r="D3464">
        <v>5000</v>
      </c>
      <c r="E3464">
        <v>5116.18</v>
      </c>
      <c r="F3464" t="s">
        <v>8219</v>
      </c>
      <c r="G3464" t="s">
        <v>8224</v>
      </c>
      <c r="H3464" t="s">
        <v>8246</v>
      </c>
      <c r="I3464">
        <v>1471921637</v>
      </c>
      <c r="J3464">
        <v>1469329637</v>
      </c>
      <c r="K3464" s="11">
        <f t="shared" si="382"/>
        <v>42604.921724537031</v>
      </c>
      <c r="L3464" s="11">
        <f t="shared" si="383"/>
        <v>42574.921724537031</v>
      </c>
      <c r="M3464" t="b">
        <v>0</v>
      </c>
      <c r="N3464">
        <v>93</v>
      </c>
      <c r="O3464" t="b">
        <v>1</v>
      </c>
      <c r="P3464" s="8" t="s">
        <v>8269</v>
      </c>
      <c r="Q3464" s="13" t="str">
        <f t="shared" si="386"/>
        <v>theater</v>
      </c>
      <c r="R3464" s="13" t="str">
        <f t="shared" ref="R3464:R3527" si="387">RIGHT(P3464,5)</f>
        <v>plays</v>
      </c>
      <c r="S3464" s="6">
        <f t="shared" si="384"/>
        <v>0.97729165119288208</v>
      </c>
      <c r="T3464" s="10">
        <f t="shared" si="385"/>
        <v>55.012688172043013</v>
      </c>
    </row>
    <row r="3465" spans="1:20" ht="43.2" x14ac:dyDescent="0.3">
      <c r="A3465">
        <v>3465</v>
      </c>
      <c r="B3465" s="3" t="s">
        <v>3464</v>
      </c>
      <c r="C3465" s="3" t="s">
        <v>7575</v>
      </c>
      <c r="D3465">
        <v>2000</v>
      </c>
      <c r="E3465">
        <v>2060</v>
      </c>
      <c r="F3465" t="s">
        <v>8219</v>
      </c>
      <c r="G3465" t="s">
        <v>8225</v>
      </c>
      <c r="H3465" t="s">
        <v>8247</v>
      </c>
      <c r="I3465">
        <v>1439136000</v>
      </c>
      <c r="J3465">
        <v>1436972472</v>
      </c>
      <c r="K3465" s="11">
        <f t="shared" si="382"/>
        <v>42225.458333333336</v>
      </c>
      <c r="L3465" s="11">
        <f t="shared" si="383"/>
        <v>42200.417499999996</v>
      </c>
      <c r="M3465" t="b">
        <v>0</v>
      </c>
      <c r="N3465">
        <v>36</v>
      </c>
      <c r="O3465" t="b">
        <v>1</v>
      </c>
      <c r="P3465" s="8" t="s">
        <v>8269</v>
      </c>
      <c r="Q3465" s="13" t="str">
        <f t="shared" si="386"/>
        <v>theater</v>
      </c>
      <c r="R3465" s="13" t="str">
        <f t="shared" si="387"/>
        <v>plays</v>
      </c>
      <c r="S3465" s="6">
        <f t="shared" si="384"/>
        <v>0.970873786407767</v>
      </c>
      <c r="T3465" s="10">
        <f t="shared" si="385"/>
        <v>57.222222222222221</v>
      </c>
    </row>
    <row r="3466" spans="1:20" ht="43.2" x14ac:dyDescent="0.3">
      <c r="A3466">
        <v>3466</v>
      </c>
      <c r="B3466" s="3" t="s">
        <v>3465</v>
      </c>
      <c r="C3466" s="3" t="s">
        <v>7576</v>
      </c>
      <c r="D3466">
        <v>3500</v>
      </c>
      <c r="E3466">
        <v>4450</v>
      </c>
      <c r="F3466" t="s">
        <v>8219</v>
      </c>
      <c r="G3466" t="s">
        <v>8224</v>
      </c>
      <c r="H3466" t="s">
        <v>8246</v>
      </c>
      <c r="I3466">
        <v>1461108450</v>
      </c>
      <c r="J3466">
        <v>1455928050</v>
      </c>
      <c r="K3466" s="11">
        <f t="shared" ref="K3466:K3529" si="388">(I3466/86400)+25569+(-5/24)</f>
        <v>42479.769097222219</v>
      </c>
      <c r="L3466" s="11">
        <f t="shared" ref="L3466:L3529" si="389">(J3466/86400)+25569+(-5/24)</f>
        <v>42419.810763888883</v>
      </c>
      <c r="M3466" t="b">
        <v>0</v>
      </c>
      <c r="N3466">
        <v>61</v>
      </c>
      <c r="O3466" t="b">
        <v>1</v>
      </c>
      <c r="P3466" s="8" t="s">
        <v>8269</v>
      </c>
      <c r="Q3466" s="13" t="str">
        <f t="shared" si="386"/>
        <v>theater</v>
      </c>
      <c r="R3466" s="13" t="str">
        <f t="shared" si="387"/>
        <v>plays</v>
      </c>
      <c r="S3466" s="6">
        <f t="shared" ref="S3466:S3529" si="390">IFERROR(D3466/E3466,"N/A")</f>
        <v>0.7865168539325843</v>
      </c>
      <c r="T3466" s="10">
        <f t="shared" ref="T3466:T3529" si="391">IFERROR(E3466/N3466,"N/A")</f>
        <v>72.950819672131146</v>
      </c>
    </row>
    <row r="3467" spans="1:20" x14ac:dyDescent="0.3">
      <c r="A3467">
        <v>3467</v>
      </c>
      <c r="B3467" s="3" t="s">
        <v>3466</v>
      </c>
      <c r="C3467" s="3" t="s">
        <v>7577</v>
      </c>
      <c r="D3467">
        <v>3000</v>
      </c>
      <c r="E3467">
        <v>3030</v>
      </c>
      <c r="F3467" t="s">
        <v>8219</v>
      </c>
      <c r="G3467" t="s">
        <v>8224</v>
      </c>
      <c r="H3467" t="s">
        <v>8246</v>
      </c>
      <c r="I3467">
        <v>1426864032</v>
      </c>
      <c r="J3467">
        <v>1424275632</v>
      </c>
      <c r="K3467" s="11">
        <f t="shared" si="388"/>
        <v>42083.421666666669</v>
      </c>
      <c r="L3467" s="11">
        <f t="shared" si="389"/>
        <v>42053.463333333326</v>
      </c>
      <c r="M3467" t="b">
        <v>0</v>
      </c>
      <c r="N3467">
        <v>47</v>
      </c>
      <c r="O3467" t="b">
        <v>1</v>
      </c>
      <c r="P3467" s="8" t="s">
        <v>8269</v>
      </c>
      <c r="Q3467" s="13" t="str">
        <f t="shared" si="386"/>
        <v>theater</v>
      </c>
      <c r="R3467" s="13" t="str">
        <f t="shared" si="387"/>
        <v>plays</v>
      </c>
      <c r="S3467" s="6">
        <f t="shared" si="390"/>
        <v>0.99009900990099009</v>
      </c>
      <c r="T3467" s="10">
        <f t="shared" si="391"/>
        <v>64.468085106382972</v>
      </c>
    </row>
    <row r="3468" spans="1:20" ht="43.2" x14ac:dyDescent="0.3">
      <c r="A3468">
        <v>3468</v>
      </c>
      <c r="B3468" s="3" t="s">
        <v>3467</v>
      </c>
      <c r="C3468" s="3" t="s">
        <v>7578</v>
      </c>
      <c r="D3468">
        <v>10000</v>
      </c>
      <c r="E3468">
        <v>12178</v>
      </c>
      <c r="F3468" t="s">
        <v>8219</v>
      </c>
      <c r="G3468" t="s">
        <v>8224</v>
      </c>
      <c r="H3468" t="s">
        <v>8246</v>
      </c>
      <c r="I3468">
        <v>1474426800</v>
      </c>
      <c r="J3468">
        <v>1471976529</v>
      </c>
      <c r="K3468" s="11">
        <f t="shared" si="388"/>
        <v>42633.916666666664</v>
      </c>
      <c r="L3468" s="11">
        <f t="shared" si="389"/>
        <v>42605.55704861111</v>
      </c>
      <c r="M3468" t="b">
        <v>0</v>
      </c>
      <c r="N3468">
        <v>17</v>
      </c>
      <c r="O3468" t="b">
        <v>1</v>
      </c>
      <c r="P3468" s="8" t="s">
        <v>8269</v>
      </c>
      <c r="Q3468" s="13" t="str">
        <f t="shared" si="386"/>
        <v>theater</v>
      </c>
      <c r="R3468" s="13" t="str">
        <f t="shared" si="387"/>
        <v>plays</v>
      </c>
      <c r="S3468" s="6">
        <f t="shared" si="390"/>
        <v>0.82115289866973229</v>
      </c>
      <c r="T3468" s="10">
        <f t="shared" si="391"/>
        <v>716.35294117647061</v>
      </c>
    </row>
    <row r="3469" spans="1:20" ht="57.6" x14ac:dyDescent="0.3">
      <c r="A3469">
        <v>3469</v>
      </c>
      <c r="B3469" s="3" t="s">
        <v>3468</v>
      </c>
      <c r="C3469" s="3" t="s">
        <v>7579</v>
      </c>
      <c r="D3469">
        <v>2800</v>
      </c>
      <c r="E3469">
        <v>3175</v>
      </c>
      <c r="F3469" t="s">
        <v>8219</v>
      </c>
      <c r="G3469" t="s">
        <v>8224</v>
      </c>
      <c r="H3469" t="s">
        <v>8246</v>
      </c>
      <c r="I3469">
        <v>1461857045</v>
      </c>
      <c r="J3469">
        <v>1459265045</v>
      </c>
      <c r="K3469" s="11">
        <f t="shared" si="388"/>
        <v>42488.433391203704</v>
      </c>
      <c r="L3469" s="11">
        <f t="shared" si="389"/>
        <v>42458.433391203704</v>
      </c>
      <c r="M3469" t="b">
        <v>0</v>
      </c>
      <c r="N3469">
        <v>63</v>
      </c>
      <c r="O3469" t="b">
        <v>1</v>
      </c>
      <c r="P3469" s="8" t="s">
        <v>8269</v>
      </c>
      <c r="Q3469" s="13" t="str">
        <f t="shared" si="386"/>
        <v>theater</v>
      </c>
      <c r="R3469" s="13" t="str">
        <f t="shared" si="387"/>
        <v>plays</v>
      </c>
      <c r="S3469" s="6">
        <f t="shared" si="390"/>
        <v>0.88188976377952755</v>
      </c>
      <c r="T3469" s="10">
        <f t="shared" si="391"/>
        <v>50.396825396825399</v>
      </c>
    </row>
    <row r="3470" spans="1:20" ht="28.8" x14ac:dyDescent="0.3">
      <c r="A3470">
        <v>3470</v>
      </c>
      <c r="B3470" s="3" t="s">
        <v>3469</v>
      </c>
      <c r="C3470" s="3" t="s">
        <v>7580</v>
      </c>
      <c r="D3470">
        <v>250</v>
      </c>
      <c r="E3470">
        <v>375</v>
      </c>
      <c r="F3470" t="s">
        <v>8219</v>
      </c>
      <c r="G3470" t="s">
        <v>8224</v>
      </c>
      <c r="H3470" t="s">
        <v>8246</v>
      </c>
      <c r="I3470">
        <v>1468618680</v>
      </c>
      <c r="J3470">
        <v>1465345902</v>
      </c>
      <c r="K3470" s="11">
        <f t="shared" si="388"/>
        <v>42566.693055555552</v>
      </c>
      <c r="L3470" s="11">
        <f t="shared" si="389"/>
        <v>42528.813680555548</v>
      </c>
      <c r="M3470" t="b">
        <v>0</v>
      </c>
      <c r="N3470">
        <v>9</v>
      </c>
      <c r="O3470" t="b">
        <v>1</v>
      </c>
      <c r="P3470" s="8" t="s">
        <v>8269</v>
      </c>
      <c r="Q3470" s="13" t="str">
        <f t="shared" si="386"/>
        <v>theater</v>
      </c>
      <c r="R3470" s="13" t="str">
        <f t="shared" si="387"/>
        <v>plays</v>
      </c>
      <c r="S3470" s="6">
        <f t="shared" si="390"/>
        <v>0.66666666666666663</v>
      </c>
      <c r="T3470" s="10">
        <f t="shared" si="391"/>
        <v>41.666666666666664</v>
      </c>
    </row>
    <row r="3471" spans="1:20" ht="43.2" x14ac:dyDescent="0.3">
      <c r="A3471">
        <v>3471</v>
      </c>
      <c r="B3471" s="3" t="s">
        <v>3470</v>
      </c>
      <c r="C3471" s="3" t="s">
        <v>7581</v>
      </c>
      <c r="D3471">
        <v>500</v>
      </c>
      <c r="E3471">
        <v>1073</v>
      </c>
      <c r="F3471" t="s">
        <v>8219</v>
      </c>
      <c r="G3471" t="s">
        <v>8225</v>
      </c>
      <c r="H3471" t="s">
        <v>8247</v>
      </c>
      <c r="I3471">
        <v>1409515200</v>
      </c>
      <c r="J3471">
        <v>1405971690</v>
      </c>
      <c r="K3471" s="11">
        <f t="shared" si="388"/>
        <v>41882.625</v>
      </c>
      <c r="L3471" s="11">
        <f t="shared" si="389"/>
        <v>41841.61215277778</v>
      </c>
      <c r="M3471" t="b">
        <v>0</v>
      </c>
      <c r="N3471">
        <v>30</v>
      </c>
      <c r="O3471" t="b">
        <v>1</v>
      </c>
      <c r="P3471" s="8" t="s">
        <v>8269</v>
      </c>
      <c r="Q3471" s="13" t="str">
        <f t="shared" si="386"/>
        <v>theater</v>
      </c>
      <c r="R3471" s="13" t="str">
        <f t="shared" si="387"/>
        <v>plays</v>
      </c>
      <c r="S3471" s="6">
        <f t="shared" si="390"/>
        <v>0.46598322460391428</v>
      </c>
      <c r="T3471" s="10">
        <f t="shared" si="391"/>
        <v>35.766666666666666</v>
      </c>
    </row>
    <row r="3472" spans="1:20" ht="43.2" x14ac:dyDescent="0.3">
      <c r="A3472">
        <v>3472</v>
      </c>
      <c r="B3472" s="3" t="s">
        <v>3471</v>
      </c>
      <c r="C3472" s="3" t="s">
        <v>7582</v>
      </c>
      <c r="D3472">
        <v>2000</v>
      </c>
      <c r="E3472">
        <v>2041</v>
      </c>
      <c r="F3472" t="s">
        <v>8219</v>
      </c>
      <c r="G3472" t="s">
        <v>8224</v>
      </c>
      <c r="H3472" t="s">
        <v>8246</v>
      </c>
      <c r="I3472">
        <v>1415253540</v>
      </c>
      <c r="J3472">
        <v>1413432331</v>
      </c>
      <c r="K3472" s="11">
        <f t="shared" si="388"/>
        <v>41949.040972222218</v>
      </c>
      <c r="L3472" s="11">
        <f t="shared" si="389"/>
        <v>41927.962164351848</v>
      </c>
      <c r="M3472" t="b">
        <v>0</v>
      </c>
      <c r="N3472">
        <v>23</v>
      </c>
      <c r="O3472" t="b">
        <v>1</v>
      </c>
      <c r="P3472" s="8" t="s">
        <v>8269</v>
      </c>
      <c r="Q3472" s="13" t="str">
        <f t="shared" si="386"/>
        <v>theater</v>
      </c>
      <c r="R3472" s="13" t="str">
        <f t="shared" si="387"/>
        <v>plays</v>
      </c>
      <c r="S3472" s="6">
        <f t="shared" si="390"/>
        <v>0.97991180793728561</v>
      </c>
      <c r="T3472" s="10">
        <f t="shared" si="391"/>
        <v>88.739130434782609</v>
      </c>
    </row>
    <row r="3473" spans="1:20" ht="43.2" x14ac:dyDescent="0.3">
      <c r="A3473">
        <v>3473</v>
      </c>
      <c r="B3473" s="3" t="s">
        <v>3472</v>
      </c>
      <c r="C3473" s="3" t="s">
        <v>7583</v>
      </c>
      <c r="D3473">
        <v>4900</v>
      </c>
      <c r="E3473">
        <v>4900</v>
      </c>
      <c r="F3473" t="s">
        <v>8219</v>
      </c>
      <c r="G3473" t="s">
        <v>8224</v>
      </c>
      <c r="H3473" t="s">
        <v>8246</v>
      </c>
      <c r="I3473">
        <v>1426883220</v>
      </c>
      <c r="J3473">
        <v>1425067296</v>
      </c>
      <c r="K3473" s="11">
        <f t="shared" si="388"/>
        <v>42083.643749999996</v>
      </c>
      <c r="L3473" s="11">
        <f t="shared" si="389"/>
        <v>42062.626111111109</v>
      </c>
      <c r="M3473" t="b">
        <v>0</v>
      </c>
      <c r="N3473">
        <v>33</v>
      </c>
      <c r="O3473" t="b">
        <v>1</v>
      </c>
      <c r="P3473" s="8" t="s">
        <v>8269</v>
      </c>
      <c r="Q3473" s="13" t="str">
        <f t="shared" si="386"/>
        <v>theater</v>
      </c>
      <c r="R3473" s="13" t="str">
        <f t="shared" si="387"/>
        <v>plays</v>
      </c>
      <c r="S3473" s="6">
        <f t="shared" si="390"/>
        <v>1</v>
      </c>
      <c r="T3473" s="10">
        <f t="shared" si="391"/>
        <v>148.4848484848485</v>
      </c>
    </row>
    <row r="3474" spans="1:20" ht="43.2" x14ac:dyDescent="0.3">
      <c r="A3474">
        <v>3474</v>
      </c>
      <c r="B3474" s="3" t="s">
        <v>3473</v>
      </c>
      <c r="C3474" s="3" t="s">
        <v>7584</v>
      </c>
      <c r="D3474">
        <v>2000</v>
      </c>
      <c r="E3474">
        <v>2020</v>
      </c>
      <c r="F3474" t="s">
        <v>8219</v>
      </c>
      <c r="G3474" t="s">
        <v>8225</v>
      </c>
      <c r="H3474" t="s">
        <v>8247</v>
      </c>
      <c r="I3474">
        <v>1469016131</v>
      </c>
      <c r="J3474">
        <v>1466424131</v>
      </c>
      <c r="K3474" s="11">
        <f t="shared" si="388"/>
        <v>42571.293182870366</v>
      </c>
      <c r="L3474" s="11">
        <f t="shared" si="389"/>
        <v>42541.293182870366</v>
      </c>
      <c r="M3474" t="b">
        <v>0</v>
      </c>
      <c r="N3474">
        <v>39</v>
      </c>
      <c r="O3474" t="b">
        <v>1</v>
      </c>
      <c r="P3474" s="8" t="s">
        <v>8269</v>
      </c>
      <c r="Q3474" s="13" t="str">
        <f t="shared" si="386"/>
        <v>theater</v>
      </c>
      <c r="R3474" s="13" t="str">
        <f t="shared" si="387"/>
        <v>plays</v>
      </c>
      <c r="S3474" s="6">
        <f t="shared" si="390"/>
        <v>0.99009900990099009</v>
      </c>
      <c r="T3474" s="10">
        <f t="shared" si="391"/>
        <v>51.794871794871796</v>
      </c>
    </row>
    <row r="3475" spans="1:20" ht="43.2" x14ac:dyDescent="0.3">
      <c r="A3475">
        <v>3475</v>
      </c>
      <c r="B3475" s="3" t="s">
        <v>3474</v>
      </c>
      <c r="C3475" s="3" t="s">
        <v>7585</v>
      </c>
      <c r="D3475">
        <v>300</v>
      </c>
      <c r="E3475">
        <v>340</v>
      </c>
      <c r="F3475" t="s">
        <v>8219</v>
      </c>
      <c r="G3475" t="s">
        <v>8225</v>
      </c>
      <c r="H3475" t="s">
        <v>8247</v>
      </c>
      <c r="I3475">
        <v>1414972800</v>
      </c>
      <c r="J3475">
        <v>1412629704</v>
      </c>
      <c r="K3475" s="11">
        <f t="shared" si="388"/>
        <v>41945.791666666664</v>
      </c>
      <c r="L3475" s="11">
        <f t="shared" si="389"/>
        <v>41918.672499999993</v>
      </c>
      <c r="M3475" t="b">
        <v>0</v>
      </c>
      <c r="N3475">
        <v>17</v>
      </c>
      <c r="O3475" t="b">
        <v>1</v>
      </c>
      <c r="P3475" s="8" t="s">
        <v>8269</v>
      </c>
      <c r="Q3475" s="13" t="str">
        <f t="shared" si="386"/>
        <v>theater</v>
      </c>
      <c r="R3475" s="13" t="str">
        <f t="shared" si="387"/>
        <v>plays</v>
      </c>
      <c r="S3475" s="6">
        <f t="shared" si="390"/>
        <v>0.88235294117647056</v>
      </c>
      <c r="T3475" s="10">
        <f t="shared" si="391"/>
        <v>20</v>
      </c>
    </row>
    <row r="3476" spans="1:20" ht="43.2" x14ac:dyDescent="0.3">
      <c r="A3476">
        <v>3476</v>
      </c>
      <c r="B3476" s="3" t="s">
        <v>3475</v>
      </c>
      <c r="C3476" s="3" t="s">
        <v>7586</v>
      </c>
      <c r="D3476">
        <v>300</v>
      </c>
      <c r="E3476">
        <v>312</v>
      </c>
      <c r="F3476" t="s">
        <v>8219</v>
      </c>
      <c r="G3476" t="s">
        <v>8224</v>
      </c>
      <c r="H3476" t="s">
        <v>8246</v>
      </c>
      <c r="I3476">
        <v>1414378800</v>
      </c>
      <c r="J3476">
        <v>1412836990</v>
      </c>
      <c r="K3476" s="11">
        <f t="shared" si="388"/>
        <v>41938.916666666664</v>
      </c>
      <c r="L3476" s="11">
        <f t="shared" si="389"/>
        <v>41921.071643518517</v>
      </c>
      <c r="M3476" t="b">
        <v>0</v>
      </c>
      <c r="N3476">
        <v>6</v>
      </c>
      <c r="O3476" t="b">
        <v>1</v>
      </c>
      <c r="P3476" s="8" t="s">
        <v>8269</v>
      </c>
      <c r="Q3476" s="13" t="str">
        <f t="shared" si="386"/>
        <v>theater</v>
      </c>
      <c r="R3476" s="13" t="str">
        <f t="shared" si="387"/>
        <v>plays</v>
      </c>
      <c r="S3476" s="6">
        <f t="shared" si="390"/>
        <v>0.96153846153846156</v>
      </c>
      <c r="T3476" s="10">
        <f t="shared" si="391"/>
        <v>52</v>
      </c>
    </row>
    <row r="3477" spans="1:20" ht="43.2" x14ac:dyDescent="0.3">
      <c r="A3477">
        <v>3477</v>
      </c>
      <c r="B3477" s="3" t="s">
        <v>3476</v>
      </c>
      <c r="C3477" s="3" t="s">
        <v>7587</v>
      </c>
      <c r="D3477">
        <v>1800</v>
      </c>
      <c r="E3477">
        <v>2076</v>
      </c>
      <c r="F3477" t="s">
        <v>8219</v>
      </c>
      <c r="G3477" t="s">
        <v>8224</v>
      </c>
      <c r="H3477" t="s">
        <v>8246</v>
      </c>
      <c r="I3477">
        <v>1431831600</v>
      </c>
      <c r="J3477">
        <v>1430761243</v>
      </c>
      <c r="K3477" s="11">
        <f t="shared" si="388"/>
        <v>42140.916666666664</v>
      </c>
      <c r="L3477" s="11">
        <f t="shared" si="389"/>
        <v>42128.528275462959</v>
      </c>
      <c r="M3477" t="b">
        <v>0</v>
      </c>
      <c r="N3477">
        <v>39</v>
      </c>
      <c r="O3477" t="b">
        <v>1</v>
      </c>
      <c r="P3477" s="8" t="s">
        <v>8269</v>
      </c>
      <c r="Q3477" s="13" t="str">
        <f t="shared" si="386"/>
        <v>theater</v>
      </c>
      <c r="R3477" s="13" t="str">
        <f t="shared" si="387"/>
        <v>plays</v>
      </c>
      <c r="S3477" s="6">
        <f t="shared" si="390"/>
        <v>0.86705202312138729</v>
      </c>
      <c r="T3477" s="10">
        <f t="shared" si="391"/>
        <v>53.230769230769234</v>
      </c>
    </row>
    <row r="3478" spans="1:20" ht="43.2" x14ac:dyDescent="0.3">
      <c r="A3478">
        <v>3478</v>
      </c>
      <c r="B3478" s="3" t="s">
        <v>3477</v>
      </c>
      <c r="C3478" s="3" t="s">
        <v>7588</v>
      </c>
      <c r="D3478">
        <v>2000</v>
      </c>
      <c r="E3478">
        <v>2257</v>
      </c>
      <c r="F3478" t="s">
        <v>8219</v>
      </c>
      <c r="G3478" t="s">
        <v>8224</v>
      </c>
      <c r="H3478" t="s">
        <v>8246</v>
      </c>
      <c r="I3478">
        <v>1426539600</v>
      </c>
      <c r="J3478">
        <v>1424296822</v>
      </c>
      <c r="K3478" s="11">
        <f t="shared" si="388"/>
        <v>42079.666666666664</v>
      </c>
      <c r="L3478" s="11">
        <f t="shared" si="389"/>
        <v>42053.708587962959</v>
      </c>
      <c r="M3478" t="b">
        <v>0</v>
      </c>
      <c r="N3478">
        <v>57</v>
      </c>
      <c r="O3478" t="b">
        <v>1</v>
      </c>
      <c r="P3478" s="8" t="s">
        <v>8269</v>
      </c>
      <c r="Q3478" s="13" t="str">
        <f t="shared" si="386"/>
        <v>theater</v>
      </c>
      <c r="R3478" s="13" t="str">
        <f t="shared" si="387"/>
        <v>plays</v>
      </c>
      <c r="S3478" s="6">
        <f t="shared" si="390"/>
        <v>0.88613203367301729</v>
      </c>
      <c r="T3478" s="10">
        <f t="shared" si="391"/>
        <v>39.596491228070178</v>
      </c>
    </row>
    <row r="3479" spans="1:20" ht="43.2" x14ac:dyDescent="0.3">
      <c r="A3479">
        <v>3479</v>
      </c>
      <c r="B3479" s="3" t="s">
        <v>3478</v>
      </c>
      <c r="C3479" s="3" t="s">
        <v>7589</v>
      </c>
      <c r="D3479">
        <v>1500</v>
      </c>
      <c r="E3479">
        <v>1918</v>
      </c>
      <c r="F3479" t="s">
        <v>8219</v>
      </c>
      <c r="G3479" t="s">
        <v>8225</v>
      </c>
      <c r="H3479" t="s">
        <v>8247</v>
      </c>
      <c r="I3479">
        <v>1403382680</v>
      </c>
      <c r="J3479">
        <v>1400790680</v>
      </c>
      <c r="K3479" s="11">
        <f t="shared" si="388"/>
        <v>41811.64675925926</v>
      </c>
      <c r="L3479" s="11">
        <f t="shared" si="389"/>
        <v>41781.64675925926</v>
      </c>
      <c r="M3479" t="b">
        <v>0</v>
      </c>
      <c r="N3479">
        <v>56</v>
      </c>
      <c r="O3479" t="b">
        <v>1</v>
      </c>
      <c r="P3479" s="8" t="s">
        <v>8269</v>
      </c>
      <c r="Q3479" s="13" t="str">
        <f t="shared" si="386"/>
        <v>theater</v>
      </c>
      <c r="R3479" s="13" t="str">
        <f t="shared" si="387"/>
        <v>plays</v>
      </c>
      <c r="S3479" s="6">
        <f t="shared" si="390"/>
        <v>0.78206465067778941</v>
      </c>
      <c r="T3479" s="10">
        <f t="shared" si="391"/>
        <v>34.25</v>
      </c>
    </row>
    <row r="3480" spans="1:20" ht="43.2" x14ac:dyDescent="0.3">
      <c r="A3480">
        <v>3480</v>
      </c>
      <c r="B3480" s="3" t="s">
        <v>3479</v>
      </c>
      <c r="C3480" s="3" t="s">
        <v>7590</v>
      </c>
      <c r="D3480">
        <v>1500</v>
      </c>
      <c r="E3480">
        <v>2140</v>
      </c>
      <c r="F3480" t="s">
        <v>8219</v>
      </c>
      <c r="G3480" t="s">
        <v>8224</v>
      </c>
      <c r="H3480" t="s">
        <v>8246</v>
      </c>
      <c r="I3480">
        <v>1436562000</v>
      </c>
      <c r="J3480">
        <v>1434440227</v>
      </c>
      <c r="K3480" s="11">
        <f t="shared" si="388"/>
        <v>42195.666666666664</v>
      </c>
      <c r="L3480" s="11">
        <f t="shared" si="389"/>
        <v>42171.109108796292</v>
      </c>
      <c r="M3480" t="b">
        <v>0</v>
      </c>
      <c r="N3480">
        <v>13</v>
      </c>
      <c r="O3480" t="b">
        <v>1</v>
      </c>
      <c r="P3480" s="8" t="s">
        <v>8269</v>
      </c>
      <c r="Q3480" s="13" t="str">
        <f t="shared" si="386"/>
        <v>theater</v>
      </c>
      <c r="R3480" s="13" t="str">
        <f t="shared" si="387"/>
        <v>plays</v>
      </c>
      <c r="S3480" s="6">
        <f t="shared" si="390"/>
        <v>0.7009345794392523</v>
      </c>
      <c r="T3480" s="10">
        <f t="shared" si="391"/>
        <v>164.61538461538461</v>
      </c>
    </row>
    <row r="3481" spans="1:20" ht="43.2" x14ac:dyDescent="0.3">
      <c r="A3481">
        <v>3481</v>
      </c>
      <c r="B3481" s="3" t="s">
        <v>3480</v>
      </c>
      <c r="C3481" s="3" t="s">
        <v>7591</v>
      </c>
      <c r="D3481">
        <v>10000</v>
      </c>
      <c r="E3481">
        <v>11880</v>
      </c>
      <c r="F3481" t="s">
        <v>8219</v>
      </c>
      <c r="G3481" t="s">
        <v>8226</v>
      </c>
      <c r="H3481" t="s">
        <v>8248</v>
      </c>
      <c r="I3481">
        <v>1420178188</v>
      </c>
      <c r="J3481">
        <v>1418709388</v>
      </c>
      <c r="K3481" s="11">
        <f t="shared" si="388"/>
        <v>42006.039212962962</v>
      </c>
      <c r="L3481" s="11">
        <f t="shared" si="389"/>
        <v>41989.039212962962</v>
      </c>
      <c r="M3481" t="b">
        <v>0</v>
      </c>
      <c r="N3481">
        <v>95</v>
      </c>
      <c r="O3481" t="b">
        <v>1</v>
      </c>
      <c r="P3481" s="8" t="s">
        <v>8269</v>
      </c>
      <c r="Q3481" s="13" t="str">
        <f t="shared" si="386"/>
        <v>theater</v>
      </c>
      <c r="R3481" s="13" t="str">
        <f t="shared" si="387"/>
        <v>plays</v>
      </c>
      <c r="S3481" s="6">
        <f t="shared" si="390"/>
        <v>0.84175084175084181</v>
      </c>
      <c r="T3481" s="10">
        <f t="shared" si="391"/>
        <v>125.05263157894737</v>
      </c>
    </row>
    <row r="3482" spans="1:20" ht="43.2" x14ac:dyDescent="0.3">
      <c r="A3482">
        <v>3482</v>
      </c>
      <c r="B3482" s="3" t="s">
        <v>3481</v>
      </c>
      <c r="C3482" s="3" t="s">
        <v>7592</v>
      </c>
      <c r="D3482">
        <v>3000</v>
      </c>
      <c r="E3482">
        <v>4150</v>
      </c>
      <c r="F3482" t="s">
        <v>8219</v>
      </c>
      <c r="G3482" t="s">
        <v>8225</v>
      </c>
      <c r="H3482" t="s">
        <v>8247</v>
      </c>
      <c r="I3482">
        <v>1404671466</v>
      </c>
      <c r="J3482">
        <v>1402079466</v>
      </c>
      <c r="K3482" s="11">
        <f t="shared" si="388"/>
        <v>41826.563263888886</v>
      </c>
      <c r="L3482" s="11">
        <f t="shared" si="389"/>
        <v>41796.563263888886</v>
      </c>
      <c r="M3482" t="b">
        <v>0</v>
      </c>
      <c r="N3482">
        <v>80</v>
      </c>
      <c r="O3482" t="b">
        <v>1</v>
      </c>
      <c r="P3482" s="8" t="s">
        <v>8269</v>
      </c>
      <c r="Q3482" s="13" t="str">
        <f t="shared" si="386"/>
        <v>theater</v>
      </c>
      <c r="R3482" s="13" t="str">
        <f t="shared" si="387"/>
        <v>plays</v>
      </c>
      <c r="S3482" s="6">
        <f t="shared" si="390"/>
        <v>0.72289156626506024</v>
      </c>
      <c r="T3482" s="10">
        <f t="shared" si="391"/>
        <v>51.875</v>
      </c>
    </row>
    <row r="3483" spans="1:20" ht="43.2" x14ac:dyDescent="0.3">
      <c r="A3483">
        <v>3483</v>
      </c>
      <c r="B3483" s="3" t="s">
        <v>3482</v>
      </c>
      <c r="C3483" s="3" t="s">
        <v>7593</v>
      </c>
      <c r="D3483">
        <v>3350</v>
      </c>
      <c r="E3483">
        <v>5358</v>
      </c>
      <c r="F3483" t="s">
        <v>8219</v>
      </c>
      <c r="G3483" t="s">
        <v>8224</v>
      </c>
      <c r="H3483" t="s">
        <v>8246</v>
      </c>
      <c r="I3483">
        <v>1404403381</v>
      </c>
      <c r="J3483">
        <v>1401811381</v>
      </c>
      <c r="K3483" s="11">
        <f t="shared" si="388"/>
        <v>41823.460428240738</v>
      </c>
      <c r="L3483" s="11">
        <f t="shared" si="389"/>
        <v>41793.460428240738</v>
      </c>
      <c r="M3483" t="b">
        <v>0</v>
      </c>
      <c r="N3483">
        <v>133</v>
      </c>
      <c r="O3483" t="b">
        <v>1</v>
      </c>
      <c r="P3483" s="8" t="s">
        <v>8269</v>
      </c>
      <c r="Q3483" s="13" t="str">
        <f t="shared" si="386"/>
        <v>theater</v>
      </c>
      <c r="R3483" s="13" t="str">
        <f t="shared" si="387"/>
        <v>plays</v>
      </c>
      <c r="S3483" s="6">
        <f t="shared" si="390"/>
        <v>0.62523329600597233</v>
      </c>
      <c r="T3483" s="10">
        <f t="shared" si="391"/>
        <v>40.285714285714285</v>
      </c>
    </row>
    <row r="3484" spans="1:20" ht="57.6" x14ac:dyDescent="0.3">
      <c r="A3484">
        <v>3484</v>
      </c>
      <c r="B3484" s="3" t="s">
        <v>3483</v>
      </c>
      <c r="C3484" s="3" t="s">
        <v>7594</v>
      </c>
      <c r="D3484">
        <v>2500</v>
      </c>
      <c r="E3484">
        <v>2856</v>
      </c>
      <c r="F3484" t="s">
        <v>8219</v>
      </c>
      <c r="G3484" t="s">
        <v>8224</v>
      </c>
      <c r="H3484" t="s">
        <v>8246</v>
      </c>
      <c r="I3484">
        <v>1466014499</v>
      </c>
      <c r="J3484">
        <v>1463422499</v>
      </c>
      <c r="K3484" s="11">
        <f t="shared" si="388"/>
        <v>42536.552071759252</v>
      </c>
      <c r="L3484" s="11">
        <f t="shared" si="389"/>
        <v>42506.552071759252</v>
      </c>
      <c r="M3484" t="b">
        <v>0</v>
      </c>
      <c r="N3484">
        <v>44</v>
      </c>
      <c r="O3484" t="b">
        <v>1</v>
      </c>
      <c r="P3484" s="8" t="s">
        <v>8269</v>
      </c>
      <c r="Q3484" s="13" t="str">
        <f t="shared" si="386"/>
        <v>theater</v>
      </c>
      <c r="R3484" s="13" t="str">
        <f t="shared" si="387"/>
        <v>plays</v>
      </c>
      <c r="S3484" s="6">
        <f t="shared" si="390"/>
        <v>0.87535014005602241</v>
      </c>
      <c r="T3484" s="10">
        <f t="shared" si="391"/>
        <v>64.909090909090907</v>
      </c>
    </row>
    <row r="3485" spans="1:20" ht="43.2" x14ac:dyDescent="0.3">
      <c r="A3485">
        <v>3485</v>
      </c>
      <c r="B3485" s="3" t="s">
        <v>3484</v>
      </c>
      <c r="C3485" s="3" t="s">
        <v>7595</v>
      </c>
      <c r="D3485">
        <v>1650</v>
      </c>
      <c r="E3485">
        <v>1660</v>
      </c>
      <c r="F3485" t="s">
        <v>8219</v>
      </c>
      <c r="G3485" t="s">
        <v>8224</v>
      </c>
      <c r="H3485" t="s">
        <v>8246</v>
      </c>
      <c r="I3485">
        <v>1454431080</v>
      </c>
      <c r="J3485">
        <v>1451839080</v>
      </c>
      <c r="K3485" s="11">
        <f t="shared" si="388"/>
        <v>42402.484722222223</v>
      </c>
      <c r="L3485" s="11">
        <f t="shared" si="389"/>
        <v>42372.484722222223</v>
      </c>
      <c r="M3485" t="b">
        <v>0</v>
      </c>
      <c r="N3485">
        <v>30</v>
      </c>
      <c r="O3485" t="b">
        <v>1</v>
      </c>
      <c r="P3485" s="8" t="s">
        <v>8269</v>
      </c>
      <c r="Q3485" s="13" t="str">
        <f t="shared" si="386"/>
        <v>theater</v>
      </c>
      <c r="R3485" s="13" t="str">
        <f t="shared" si="387"/>
        <v>plays</v>
      </c>
      <c r="S3485" s="6">
        <f t="shared" si="390"/>
        <v>0.99397590361445787</v>
      </c>
      <c r="T3485" s="10">
        <f t="shared" si="391"/>
        <v>55.333333333333336</v>
      </c>
    </row>
    <row r="3486" spans="1:20" ht="43.2" x14ac:dyDescent="0.3">
      <c r="A3486">
        <v>3486</v>
      </c>
      <c r="B3486" s="3" t="s">
        <v>3485</v>
      </c>
      <c r="C3486" s="3" t="s">
        <v>7596</v>
      </c>
      <c r="D3486">
        <v>3000</v>
      </c>
      <c r="E3486">
        <v>4656</v>
      </c>
      <c r="F3486" t="s">
        <v>8219</v>
      </c>
      <c r="G3486" t="s">
        <v>8224</v>
      </c>
      <c r="H3486" t="s">
        <v>8246</v>
      </c>
      <c r="I3486">
        <v>1433314740</v>
      </c>
      <c r="J3486">
        <v>1430600401</v>
      </c>
      <c r="K3486" s="11">
        <f t="shared" si="388"/>
        <v>42158.082638888889</v>
      </c>
      <c r="L3486" s="11">
        <f t="shared" si="389"/>
        <v>42126.666678240734</v>
      </c>
      <c r="M3486" t="b">
        <v>0</v>
      </c>
      <c r="N3486">
        <v>56</v>
      </c>
      <c r="O3486" t="b">
        <v>1</v>
      </c>
      <c r="P3486" s="8" t="s">
        <v>8269</v>
      </c>
      <c r="Q3486" s="13" t="str">
        <f t="shared" si="386"/>
        <v>theater</v>
      </c>
      <c r="R3486" s="13" t="str">
        <f t="shared" si="387"/>
        <v>plays</v>
      </c>
      <c r="S3486" s="6">
        <f t="shared" si="390"/>
        <v>0.64432989690721654</v>
      </c>
      <c r="T3486" s="10">
        <f t="shared" si="391"/>
        <v>83.142857142857139</v>
      </c>
    </row>
    <row r="3487" spans="1:20" ht="43.2" x14ac:dyDescent="0.3">
      <c r="A3487">
        <v>3487</v>
      </c>
      <c r="B3487" s="3" t="s">
        <v>3486</v>
      </c>
      <c r="C3487" s="3" t="s">
        <v>7597</v>
      </c>
      <c r="D3487">
        <v>2000</v>
      </c>
      <c r="E3487">
        <v>2555</v>
      </c>
      <c r="F3487" t="s">
        <v>8219</v>
      </c>
      <c r="G3487" t="s">
        <v>8225</v>
      </c>
      <c r="H3487" t="s">
        <v>8247</v>
      </c>
      <c r="I3487">
        <v>1435185252</v>
      </c>
      <c r="J3487">
        <v>1432593252</v>
      </c>
      <c r="K3487" s="11">
        <f t="shared" si="388"/>
        <v>42179.732083333329</v>
      </c>
      <c r="L3487" s="11">
        <f t="shared" si="389"/>
        <v>42149.732083333329</v>
      </c>
      <c r="M3487" t="b">
        <v>0</v>
      </c>
      <c r="N3487">
        <v>66</v>
      </c>
      <c r="O3487" t="b">
        <v>1</v>
      </c>
      <c r="P3487" s="8" t="s">
        <v>8269</v>
      </c>
      <c r="Q3487" s="13" t="str">
        <f t="shared" si="386"/>
        <v>theater</v>
      </c>
      <c r="R3487" s="13" t="str">
        <f t="shared" si="387"/>
        <v>plays</v>
      </c>
      <c r="S3487" s="6">
        <f t="shared" si="390"/>
        <v>0.78277886497064575</v>
      </c>
      <c r="T3487" s="10">
        <f t="shared" si="391"/>
        <v>38.712121212121211</v>
      </c>
    </row>
    <row r="3488" spans="1:20" ht="57.6" x14ac:dyDescent="0.3">
      <c r="A3488">
        <v>3488</v>
      </c>
      <c r="B3488" s="3" t="s">
        <v>3487</v>
      </c>
      <c r="C3488" s="3" t="s">
        <v>7598</v>
      </c>
      <c r="D3488">
        <v>3000</v>
      </c>
      <c r="E3488">
        <v>3636</v>
      </c>
      <c r="F3488" t="s">
        <v>8219</v>
      </c>
      <c r="G3488" t="s">
        <v>8224</v>
      </c>
      <c r="H3488" t="s">
        <v>8246</v>
      </c>
      <c r="I3488">
        <v>1429286400</v>
      </c>
      <c r="J3488">
        <v>1427221560</v>
      </c>
      <c r="K3488" s="11">
        <f t="shared" si="388"/>
        <v>42111.458333333336</v>
      </c>
      <c r="L3488" s="11">
        <f t="shared" si="389"/>
        <v>42087.55972222222</v>
      </c>
      <c r="M3488" t="b">
        <v>0</v>
      </c>
      <c r="N3488">
        <v>29</v>
      </c>
      <c r="O3488" t="b">
        <v>1</v>
      </c>
      <c r="P3488" s="8" t="s">
        <v>8269</v>
      </c>
      <c r="Q3488" s="13" t="str">
        <f t="shared" si="386"/>
        <v>theater</v>
      </c>
      <c r="R3488" s="13" t="str">
        <f t="shared" si="387"/>
        <v>plays</v>
      </c>
      <c r="S3488" s="6">
        <f t="shared" si="390"/>
        <v>0.82508250825082508</v>
      </c>
      <c r="T3488" s="10">
        <f t="shared" si="391"/>
        <v>125.37931034482759</v>
      </c>
    </row>
    <row r="3489" spans="1:20" ht="43.2" x14ac:dyDescent="0.3">
      <c r="A3489">
        <v>3489</v>
      </c>
      <c r="B3489" s="3" t="s">
        <v>3488</v>
      </c>
      <c r="C3489" s="3" t="s">
        <v>7599</v>
      </c>
      <c r="D3489">
        <v>5000</v>
      </c>
      <c r="E3489">
        <v>5635</v>
      </c>
      <c r="F3489" t="s">
        <v>8219</v>
      </c>
      <c r="G3489" t="s">
        <v>8225</v>
      </c>
      <c r="H3489" t="s">
        <v>8247</v>
      </c>
      <c r="I3489">
        <v>1400965200</v>
      </c>
      <c r="J3489">
        <v>1398352531</v>
      </c>
      <c r="K3489" s="11">
        <f t="shared" si="388"/>
        <v>41783.666666666664</v>
      </c>
      <c r="L3489" s="11">
        <f t="shared" si="389"/>
        <v>41753.427442129629</v>
      </c>
      <c r="M3489" t="b">
        <v>0</v>
      </c>
      <c r="N3489">
        <v>72</v>
      </c>
      <c r="O3489" t="b">
        <v>1</v>
      </c>
      <c r="P3489" s="8" t="s">
        <v>8269</v>
      </c>
      <c r="Q3489" s="13" t="str">
        <f t="shared" si="386"/>
        <v>theater</v>
      </c>
      <c r="R3489" s="13" t="str">
        <f t="shared" si="387"/>
        <v>plays</v>
      </c>
      <c r="S3489" s="6">
        <f t="shared" si="390"/>
        <v>0.88731144631765746</v>
      </c>
      <c r="T3489" s="10">
        <f t="shared" si="391"/>
        <v>78.263888888888886</v>
      </c>
    </row>
    <row r="3490" spans="1:20" ht="43.2" x14ac:dyDescent="0.3">
      <c r="A3490">
        <v>3490</v>
      </c>
      <c r="B3490" s="3" t="s">
        <v>3489</v>
      </c>
      <c r="C3490" s="3" t="s">
        <v>7600</v>
      </c>
      <c r="D3490">
        <v>1000</v>
      </c>
      <c r="E3490">
        <v>1275</v>
      </c>
      <c r="F3490" t="s">
        <v>8219</v>
      </c>
      <c r="G3490" t="s">
        <v>8224</v>
      </c>
      <c r="H3490" t="s">
        <v>8246</v>
      </c>
      <c r="I3490">
        <v>1460574924</v>
      </c>
      <c r="J3490">
        <v>1457982924</v>
      </c>
      <c r="K3490" s="11">
        <f t="shared" si="388"/>
        <v>42473.594027777777</v>
      </c>
      <c r="L3490" s="11">
        <f t="shared" si="389"/>
        <v>42443.594027777777</v>
      </c>
      <c r="M3490" t="b">
        <v>0</v>
      </c>
      <c r="N3490">
        <v>27</v>
      </c>
      <c r="O3490" t="b">
        <v>1</v>
      </c>
      <c r="P3490" s="8" t="s">
        <v>8269</v>
      </c>
      <c r="Q3490" s="13" t="str">
        <f t="shared" si="386"/>
        <v>theater</v>
      </c>
      <c r="R3490" s="13" t="str">
        <f t="shared" si="387"/>
        <v>plays</v>
      </c>
      <c r="S3490" s="6">
        <f t="shared" si="390"/>
        <v>0.78431372549019607</v>
      </c>
      <c r="T3490" s="10">
        <f t="shared" si="391"/>
        <v>47.222222222222221</v>
      </c>
    </row>
    <row r="3491" spans="1:20" ht="43.2" x14ac:dyDescent="0.3">
      <c r="A3491">
        <v>3491</v>
      </c>
      <c r="B3491" s="3" t="s">
        <v>3490</v>
      </c>
      <c r="C3491" s="3" t="s">
        <v>7601</v>
      </c>
      <c r="D3491">
        <v>500</v>
      </c>
      <c r="E3491">
        <v>791</v>
      </c>
      <c r="F3491" t="s">
        <v>8219</v>
      </c>
      <c r="G3491" t="s">
        <v>8224</v>
      </c>
      <c r="H3491" t="s">
        <v>8246</v>
      </c>
      <c r="I3491">
        <v>1431928784</v>
      </c>
      <c r="J3491">
        <v>1430114384</v>
      </c>
      <c r="K3491" s="11">
        <f t="shared" si="388"/>
        <v>42142.041481481479</v>
      </c>
      <c r="L3491" s="11">
        <f t="shared" si="389"/>
        <v>42121.041481481479</v>
      </c>
      <c r="M3491" t="b">
        <v>0</v>
      </c>
      <c r="N3491">
        <v>10</v>
      </c>
      <c r="O3491" t="b">
        <v>1</v>
      </c>
      <c r="P3491" s="8" t="s">
        <v>8269</v>
      </c>
      <c r="Q3491" s="13" t="str">
        <f t="shared" si="386"/>
        <v>theater</v>
      </c>
      <c r="R3491" s="13" t="str">
        <f t="shared" si="387"/>
        <v>plays</v>
      </c>
      <c r="S3491" s="6">
        <f t="shared" si="390"/>
        <v>0.63211125158027814</v>
      </c>
      <c r="T3491" s="10">
        <f t="shared" si="391"/>
        <v>79.099999999999994</v>
      </c>
    </row>
    <row r="3492" spans="1:20" ht="43.2" x14ac:dyDescent="0.3">
      <c r="A3492">
        <v>3492</v>
      </c>
      <c r="B3492" s="3" t="s">
        <v>3491</v>
      </c>
      <c r="C3492" s="3" t="s">
        <v>7602</v>
      </c>
      <c r="D3492">
        <v>3800</v>
      </c>
      <c r="E3492">
        <v>4000.22</v>
      </c>
      <c r="F3492" t="s">
        <v>8219</v>
      </c>
      <c r="G3492" t="s">
        <v>8224</v>
      </c>
      <c r="H3492" t="s">
        <v>8246</v>
      </c>
      <c r="I3492">
        <v>1445818397</v>
      </c>
      <c r="J3492">
        <v>1442794397</v>
      </c>
      <c r="K3492" s="11">
        <f t="shared" si="388"/>
        <v>42302.800891203697</v>
      </c>
      <c r="L3492" s="11">
        <f t="shared" si="389"/>
        <v>42267.800891203697</v>
      </c>
      <c r="M3492" t="b">
        <v>0</v>
      </c>
      <c r="N3492">
        <v>35</v>
      </c>
      <c r="O3492" t="b">
        <v>1</v>
      </c>
      <c r="P3492" s="8" t="s">
        <v>8269</v>
      </c>
      <c r="Q3492" s="13" t="str">
        <f t="shared" si="386"/>
        <v>theater</v>
      </c>
      <c r="R3492" s="13" t="str">
        <f t="shared" si="387"/>
        <v>plays</v>
      </c>
      <c r="S3492" s="6">
        <f t="shared" si="390"/>
        <v>0.94994775287359201</v>
      </c>
      <c r="T3492" s="10">
        <f t="shared" si="391"/>
        <v>114.29199999999999</v>
      </c>
    </row>
    <row r="3493" spans="1:20" ht="43.2" x14ac:dyDescent="0.3">
      <c r="A3493">
        <v>3493</v>
      </c>
      <c r="B3493" s="3" t="s">
        <v>3492</v>
      </c>
      <c r="C3493" s="3" t="s">
        <v>7603</v>
      </c>
      <c r="D3493">
        <v>1500</v>
      </c>
      <c r="E3493">
        <v>1500</v>
      </c>
      <c r="F3493" t="s">
        <v>8219</v>
      </c>
      <c r="G3493" t="s">
        <v>8224</v>
      </c>
      <c r="H3493" t="s">
        <v>8246</v>
      </c>
      <c r="I3493">
        <v>1408252260</v>
      </c>
      <c r="J3493">
        <v>1406580436</v>
      </c>
      <c r="K3493" s="11">
        <f t="shared" si="388"/>
        <v>41868.007638888885</v>
      </c>
      <c r="L3493" s="11">
        <f t="shared" si="389"/>
        <v>41848.657824074071</v>
      </c>
      <c r="M3493" t="b">
        <v>0</v>
      </c>
      <c r="N3493">
        <v>29</v>
      </c>
      <c r="O3493" t="b">
        <v>1</v>
      </c>
      <c r="P3493" s="8" t="s">
        <v>8269</v>
      </c>
      <c r="Q3493" s="13" t="str">
        <f t="shared" si="386"/>
        <v>theater</v>
      </c>
      <c r="R3493" s="13" t="str">
        <f t="shared" si="387"/>
        <v>plays</v>
      </c>
      <c r="S3493" s="6">
        <f t="shared" si="390"/>
        <v>1</v>
      </c>
      <c r="T3493" s="10">
        <f t="shared" si="391"/>
        <v>51.724137931034484</v>
      </c>
    </row>
    <row r="3494" spans="1:20" ht="43.2" x14ac:dyDescent="0.3">
      <c r="A3494">
        <v>3494</v>
      </c>
      <c r="B3494" s="3" t="s">
        <v>3493</v>
      </c>
      <c r="C3494" s="3" t="s">
        <v>7604</v>
      </c>
      <c r="D3494">
        <v>400</v>
      </c>
      <c r="E3494">
        <v>400</v>
      </c>
      <c r="F3494" t="s">
        <v>8219</v>
      </c>
      <c r="G3494" t="s">
        <v>8224</v>
      </c>
      <c r="H3494" t="s">
        <v>8246</v>
      </c>
      <c r="I3494">
        <v>1480140000</v>
      </c>
      <c r="J3494">
        <v>1479186575</v>
      </c>
      <c r="K3494" s="11">
        <f t="shared" si="388"/>
        <v>42700.041666666664</v>
      </c>
      <c r="L3494" s="11">
        <f t="shared" si="389"/>
        <v>42689.006655092591</v>
      </c>
      <c r="M3494" t="b">
        <v>0</v>
      </c>
      <c r="N3494">
        <v>13</v>
      </c>
      <c r="O3494" t="b">
        <v>1</v>
      </c>
      <c r="P3494" s="8" t="s">
        <v>8269</v>
      </c>
      <c r="Q3494" s="13" t="str">
        <f t="shared" si="386"/>
        <v>theater</v>
      </c>
      <c r="R3494" s="13" t="str">
        <f t="shared" si="387"/>
        <v>plays</v>
      </c>
      <c r="S3494" s="6">
        <f t="shared" si="390"/>
        <v>1</v>
      </c>
      <c r="T3494" s="10">
        <f t="shared" si="391"/>
        <v>30.76923076923077</v>
      </c>
    </row>
    <row r="3495" spans="1:20" ht="43.2" x14ac:dyDescent="0.3">
      <c r="A3495">
        <v>3495</v>
      </c>
      <c r="B3495" s="3" t="s">
        <v>3494</v>
      </c>
      <c r="C3495" s="3" t="s">
        <v>7605</v>
      </c>
      <c r="D3495">
        <v>5000</v>
      </c>
      <c r="E3495">
        <v>5343</v>
      </c>
      <c r="F3495" t="s">
        <v>8219</v>
      </c>
      <c r="G3495" t="s">
        <v>8229</v>
      </c>
      <c r="H3495" t="s">
        <v>8251</v>
      </c>
      <c r="I3495">
        <v>1414862280</v>
      </c>
      <c r="J3495">
        <v>1412360309</v>
      </c>
      <c r="K3495" s="11">
        <f t="shared" si="388"/>
        <v>41944.512499999997</v>
      </c>
      <c r="L3495" s="11">
        <f t="shared" si="389"/>
        <v>41915.554502314808</v>
      </c>
      <c r="M3495" t="b">
        <v>0</v>
      </c>
      <c r="N3495">
        <v>72</v>
      </c>
      <c r="O3495" t="b">
        <v>1</v>
      </c>
      <c r="P3495" s="8" t="s">
        <v>8269</v>
      </c>
      <c r="Q3495" s="13" t="str">
        <f t="shared" si="386"/>
        <v>theater</v>
      </c>
      <c r="R3495" s="13" t="str">
        <f t="shared" si="387"/>
        <v>plays</v>
      </c>
      <c r="S3495" s="6">
        <f t="shared" si="390"/>
        <v>0.93580385551188472</v>
      </c>
      <c r="T3495" s="10">
        <f t="shared" si="391"/>
        <v>74.208333333333329</v>
      </c>
    </row>
    <row r="3496" spans="1:20" ht="57.6" x14ac:dyDescent="0.3">
      <c r="A3496">
        <v>3496</v>
      </c>
      <c r="B3496" s="3" t="s">
        <v>3495</v>
      </c>
      <c r="C3496" s="3" t="s">
        <v>7606</v>
      </c>
      <c r="D3496">
        <v>3000</v>
      </c>
      <c r="E3496">
        <v>3732</v>
      </c>
      <c r="F3496" t="s">
        <v>8219</v>
      </c>
      <c r="G3496" t="s">
        <v>8224</v>
      </c>
      <c r="H3496" t="s">
        <v>8246</v>
      </c>
      <c r="I3496">
        <v>1473625166</v>
      </c>
      <c r="J3496">
        <v>1470169166</v>
      </c>
      <c r="K3496" s="11">
        <f t="shared" si="388"/>
        <v>42624.638495370367</v>
      </c>
      <c r="L3496" s="11">
        <f t="shared" si="389"/>
        <v>42584.638495370367</v>
      </c>
      <c r="M3496" t="b">
        <v>0</v>
      </c>
      <c r="N3496">
        <v>78</v>
      </c>
      <c r="O3496" t="b">
        <v>1</v>
      </c>
      <c r="P3496" s="8" t="s">
        <v>8269</v>
      </c>
      <c r="Q3496" s="13" t="str">
        <f t="shared" si="386"/>
        <v>theater</v>
      </c>
      <c r="R3496" s="13" t="str">
        <f t="shared" si="387"/>
        <v>plays</v>
      </c>
      <c r="S3496" s="6">
        <f t="shared" si="390"/>
        <v>0.8038585209003215</v>
      </c>
      <c r="T3496" s="10">
        <f t="shared" si="391"/>
        <v>47.846153846153847</v>
      </c>
    </row>
    <row r="3497" spans="1:20" ht="57.6" x14ac:dyDescent="0.3">
      <c r="A3497">
        <v>3497</v>
      </c>
      <c r="B3497" s="3" t="s">
        <v>3496</v>
      </c>
      <c r="C3497" s="3" t="s">
        <v>7607</v>
      </c>
      <c r="D3497">
        <v>1551</v>
      </c>
      <c r="E3497">
        <v>1686</v>
      </c>
      <c r="F3497" t="s">
        <v>8219</v>
      </c>
      <c r="G3497" t="s">
        <v>8224</v>
      </c>
      <c r="H3497" t="s">
        <v>8246</v>
      </c>
      <c r="I3497">
        <v>1464904800</v>
      </c>
      <c r="J3497">
        <v>1463852904</v>
      </c>
      <c r="K3497" s="11">
        <f t="shared" si="388"/>
        <v>42523.708333333336</v>
      </c>
      <c r="L3497" s="11">
        <f t="shared" si="389"/>
        <v>42511.53361111111</v>
      </c>
      <c r="M3497" t="b">
        <v>0</v>
      </c>
      <c r="N3497">
        <v>49</v>
      </c>
      <c r="O3497" t="b">
        <v>1</v>
      </c>
      <c r="P3497" s="8" t="s">
        <v>8269</v>
      </c>
      <c r="Q3497" s="13" t="str">
        <f t="shared" si="386"/>
        <v>theater</v>
      </c>
      <c r="R3497" s="13" t="str">
        <f t="shared" si="387"/>
        <v>plays</v>
      </c>
      <c r="S3497" s="6">
        <f t="shared" si="390"/>
        <v>0.91992882562277578</v>
      </c>
      <c r="T3497" s="10">
        <f t="shared" si="391"/>
        <v>34.408163265306122</v>
      </c>
    </row>
    <row r="3498" spans="1:20" ht="57.6" x14ac:dyDescent="0.3">
      <c r="A3498">
        <v>3498</v>
      </c>
      <c r="B3498" s="3" t="s">
        <v>3497</v>
      </c>
      <c r="C3498" s="3" t="s">
        <v>7608</v>
      </c>
      <c r="D3498">
        <v>1650</v>
      </c>
      <c r="E3498">
        <v>1690</v>
      </c>
      <c r="F3498" t="s">
        <v>8219</v>
      </c>
      <c r="G3498" t="s">
        <v>8229</v>
      </c>
      <c r="H3498" t="s">
        <v>8251</v>
      </c>
      <c r="I3498">
        <v>1464471840</v>
      </c>
      <c r="J3498">
        <v>1459309704</v>
      </c>
      <c r="K3498" s="11">
        <f t="shared" si="388"/>
        <v>42518.697222222218</v>
      </c>
      <c r="L3498" s="11">
        <f t="shared" si="389"/>
        <v>42458.950277777774</v>
      </c>
      <c r="M3498" t="b">
        <v>0</v>
      </c>
      <c r="N3498">
        <v>42</v>
      </c>
      <c r="O3498" t="b">
        <v>1</v>
      </c>
      <c r="P3498" s="8" t="s">
        <v>8269</v>
      </c>
      <c r="Q3498" s="13" t="str">
        <f t="shared" si="386"/>
        <v>theater</v>
      </c>
      <c r="R3498" s="13" t="str">
        <f t="shared" si="387"/>
        <v>plays</v>
      </c>
      <c r="S3498" s="6">
        <f t="shared" si="390"/>
        <v>0.97633136094674555</v>
      </c>
      <c r="T3498" s="10">
        <f t="shared" si="391"/>
        <v>40.238095238095241</v>
      </c>
    </row>
    <row r="3499" spans="1:20" ht="43.2" x14ac:dyDescent="0.3">
      <c r="A3499">
        <v>3499</v>
      </c>
      <c r="B3499" s="3" t="s">
        <v>3498</v>
      </c>
      <c r="C3499" s="3" t="s">
        <v>7609</v>
      </c>
      <c r="D3499">
        <v>2000</v>
      </c>
      <c r="E3499">
        <v>2110</v>
      </c>
      <c r="F3499" t="s">
        <v>8219</v>
      </c>
      <c r="G3499" t="s">
        <v>8224</v>
      </c>
      <c r="H3499" t="s">
        <v>8246</v>
      </c>
      <c r="I3499">
        <v>1435733940</v>
      </c>
      <c r="J3499">
        <v>1431046325</v>
      </c>
      <c r="K3499" s="11">
        <f t="shared" si="388"/>
        <v>42186.082638888889</v>
      </c>
      <c r="L3499" s="11">
        <f t="shared" si="389"/>
        <v>42131.827835648146</v>
      </c>
      <c r="M3499" t="b">
        <v>0</v>
      </c>
      <c r="N3499">
        <v>35</v>
      </c>
      <c r="O3499" t="b">
        <v>1</v>
      </c>
      <c r="P3499" s="8" t="s">
        <v>8269</v>
      </c>
      <c r="Q3499" s="13" t="str">
        <f t="shared" si="386"/>
        <v>theater</v>
      </c>
      <c r="R3499" s="13" t="str">
        <f t="shared" si="387"/>
        <v>plays</v>
      </c>
      <c r="S3499" s="6">
        <f t="shared" si="390"/>
        <v>0.94786729857819907</v>
      </c>
      <c r="T3499" s="10">
        <f t="shared" si="391"/>
        <v>60.285714285714285</v>
      </c>
    </row>
    <row r="3500" spans="1:20" ht="57.6" x14ac:dyDescent="0.3">
      <c r="A3500">
        <v>3500</v>
      </c>
      <c r="B3500" s="3" t="s">
        <v>3499</v>
      </c>
      <c r="C3500" s="3" t="s">
        <v>7610</v>
      </c>
      <c r="D3500">
        <v>1000</v>
      </c>
      <c r="E3500">
        <v>1063</v>
      </c>
      <c r="F3500" t="s">
        <v>8219</v>
      </c>
      <c r="G3500" t="s">
        <v>8224</v>
      </c>
      <c r="H3500" t="s">
        <v>8246</v>
      </c>
      <c r="I3500">
        <v>1457326740</v>
      </c>
      <c r="J3500">
        <v>1455919438</v>
      </c>
      <c r="K3500" s="11">
        <f t="shared" si="388"/>
        <v>42435.999305555553</v>
      </c>
      <c r="L3500" s="11">
        <f t="shared" si="389"/>
        <v>42419.711087962962</v>
      </c>
      <c r="M3500" t="b">
        <v>0</v>
      </c>
      <c r="N3500">
        <v>42</v>
      </c>
      <c r="O3500" t="b">
        <v>1</v>
      </c>
      <c r="P3500" s="8" t="s">
        <v>8269</v>
      </c>
      <c r="Q3500" s="13" t="str">
        <f t="shared" si="386"/>
        <v>theater</v>
      </c>
      <c r="R3500" s="13" t="str">
        <f t="shared" si="387"/>
        <v>plays</v>
      </c>
      <c r="S3500" s="6">
        <f t="shared" si="390"/>
        <v>0.94073377234242705</v>
      </c>
      <c r="T3500" s="10">
        <f t="shared" si="391"/>
        <v>25.30952380952381</v>
      </c>
    </row>
    <row r="3501" spans="1:20" ht="43.2" x14ac:dyDescent="0.3">
      <c r="A3501">
        <v>3501</v>
      </c>
      <c r="B3501" s="3" t="s">
        <v>3500</v>
      </c>
      <c r="C3501" s="3" t="s">
        <v>7611</v>
      </c>
      <c r="D3501">
        <v>1500</v>
      </c>
      <c r="E3501">
        <v>1510</v>
      </c>
      <c r="F3501" t="s">
        <v>8219</v>
      </c>
      <c r="G3501" t="s">
        <v>8225</v>
      </c>
      <c r="H3501" t="s">
        <v>8247</v>
      </c>
      <c r="I3501">
        <v>1441995595</v>
      </c>
      <c r="J3501">
        <v>1439835595</v>
      </c>
      <c r="K3501" s="11">
        <f t="shared" si="388"/>
        <v>42258.555497685178</v>
      </c>
      <c r="L3501" s="11">
        <f t="shared" si="389"/>
        <v>42233.555497685178</v>
      </c>
      <c r="M3501" t="b">
        <v>0</v>
      </c>
      <c r="N3501">
        <v>42</v>
      </c>
      <c r="O3501" t="b">
        <v>1</v>
      </c>
      <c r="P3501" s="8" t="s">
        <v>8269</v>
      </c>
      <c r="Q3501" s="13" t="str">
        <f t="shared" si="386"/>
        <v>theater</v>
      </c>
      <c r="R3501" s="13" t="str">
        <f t="shared" si="387"/>
        <v>plays</v>
      </c>
      <c r="S3501" s="6">
        <f t="shared" si="390"/>
        <v>0.99337748344370858</v>
      </c>
      <c r="T3501" s="10">
        <f t="shared" si="391"/>
        <v>35.952380952380949</v>
      </c>
    </row>
    <row r="3502" spans="1:20" ht="43.2" x14ac:dyDescent="0.3">
      <c r="A3502">
        <v>3502</v>
      </c>
      <c r="B3502" s="3" t="s">
        <v>3501</v>
      </c>
      <c r="C3502" s="3" t="s">
        <v>7612</v>
      </c>
      <c r="D3502">
        <v>4000</v>
      </c>
      <c r="E3502">
        <v>4216</v>
      </c>
      <c r="F3502" t="s">
        <v>8219</v>
      </c>
      <c r="G3502" t="s">
        <v>8224</v>
      </c>
      <c r="H3502" t="s">
        <v>8246</v>
      </c>
      <c r="I3502">
        <v>1458100740</v>
      </c>
      <c r="J3502">
        <v>1456862924</v>
      </c>
      <c r="K3502" s="11">
        <f t="shared" si="388"/>
        <v>42444.957638888889</v>
      </c>
      <c r="L3502" s="11">
        <f t="shared" si="389"/>
        <v>42430.631064814814</v>
      </c>
      <c r="M3502" t="b">
        <v>0</v>
      </c>
      <c r="N3502">
        <v>31</v>
      </c>
      <c r="O3502" t="b">
        <v>1</v>
      </c>
      <c r="P3502" s="8" t="s">
        <v>8269</v>
      </c>
      <c r="Q3502" s="13" t="str">
        <f t="shared" si="386"/>
        <v>theater</v>
      </c>
      <c r="R3502" s="13" t="str">
        <f t="shared" si="387"/>
        <v>plays</v>
      </c>
      <c r="S3502" s="6">
        <f t="shared" si="390"/>
        <v>0.94876660341555974</v>
      </c>
      <c r="T3502" s="10">
        <f t="shared" si="391"/>
        <v>136</v>
      </c>
    </row>
    <row r="3503" spans="1:20" ht="43.2" x14ac:dyDescent="0.3">
      <c r="A3503">
        <v>3503</v>
      </c>
      <c r="B3503" s="3" t="s">
        <v>3502</v>
      </c>
      <c r="C3503" s="3" t="s">
        <v>7613</v>
      </c>
      <c r="D3503">
        <v>2500</v>
      </c>
      <c r="E3503">
        <v>2689</v>
      </c>
      <c r="F3503" t="s">
        <v>8219</v>
      </c>
      <c r="G3503" t="s">
        <v>8225</v>
      </c>
      <c r="H3503" t="s">
        <v>8247</v>
      </c>
      <c r="I3503">
        <v>1469359728</v>
      </c>
      <c r="J3503">
        <v>1466767728</v>
      </c>
      <c r="K3503" s="11">
        <f t="shared" si="388"/>
        <v>42575.27</v>
      </c>
      <c r="L3503" s="11">
        <f t="shared" si="389"/>
        <v>42545.27</v>
      </c>
      <c r="M3503" t="b">
        <v>0</v>
      </c>
      <c r="N3503">
        <v>38</v>
      </c>
      <c r="O3503" t="b">
        <v>1</v>
      </c>
      <c r="P3503" s="8" t="s">
        <v>8269</v>
      </c>
      <c r="Q3503" s="13" t="str">
        <f t="shared" si="386"/>
        <v>theater</v>
      </c>
      <c r="R3503" s="13" t="str">
        <f t="shared" si="387"/>
        <v>plays</v>
      </c>
      <c r="S3503" s="6">
        <f t="shared" si="390"/>
        <v>0.92971364819635549</v>
      </c>
      <c r="T3503" s="10">
        <f t="shared" si="391"/>
        <v>70.763157894736835</v>
      </c>
    </row>
    <row r="3504" spans="1:20" ht="43.2" x14ac:dyDescent="0.3">
      <c r="A3504">
        <v>3504</v>
      </c>
      <c r="B3504" s="3" t="s">
        <v>3503</v>
      </c>
      <c r="C3504" s="3" t="s">
        <v>7614</v>
      </c>
      <c r="D3504">
        <v>1000</v>
      </c>
      <c r="E3504">
        <v>1000</v>
      </c>
      <c r="F3504" t="s">
        <v>8219</v>
      </c>
      <c r="G3504" t="s">
        <v>8224</v>
      </c>
      <c r="H3504" t="s">
        <v>8246</v>
      </c>
      <c r="I3504">
        <v>1447959491</v>
      </c>
      <c r="J3504">
        <v>1445363891</v>
      </c>
      <c r="K3504" s="11">
        <f t="shared" si="388"/>
        <v>42327.582071759258</v>
      </c>
      <c r="L3504" s="11">
        <f t="shared" si="389"/>
        <v>42297.540405092594</v>
      </c>
      <c r="M3504" t="b">
        <v>0</v>
      </c>
      <c r="N3504">
        <v>8</v>
      </c>
      <c r="O3504" t="b">
        <v>1</v>
      </c>
      <c r="P3504" s="8" t="s">
        <v>8269</v>
      </c>
      <c r="Q3504" s="13" t="str">
        <f t="shared" si="386"/>
        <v>theater</v>
      </c>
      <c r="R3504" s="13" t="str">
        <f t="shared" si="387"/>
        <v>plays</v>
      </c>
      <c r="S3504" s="6">
        <f t="shared" si="390"/>
        <v>1</v>
      </c>
      <c r="T3504" s="10">
        <f t="shared" si="391"/>
        <v>125</v>
      </c>
    </row>
    <row r="3505" spans="1:20" ht="86.4" x14ac:dyDescent="0.3">
      <c r="A3505">
        <v>3505</v>
      </c>
      <c r="B3505" s="3" t="s">
        <v>3504</v>
      </c>
      <c r="C3505" s="3" t="s">
        <v>7615</v>
      </c>
      <c r="D3505">
        <v>2500</v>
      </c>
      <c r="E3505">
        <v>2594</v>
      </c>
      <c r="F3505" t="s">
        <v>8219</v>
      </c>
      <c r="G3505" t="s">
        <v>8224</v>
      </c>
      <c r="H3505" t="s">
        <v>8246</v>
      </c>
      <c r="I3505">
        <v>1399953600</v>
      </c>
      <c r="J3505">
        <v>1398983245</v>
      </c>
      <c r="K3505" s="11">
        <f t="shared" si="388"/>
        <v>41771.958333333328</v>
      </c>
      <c r="L3505" s="11">
        <f t="shared" si="389"/>
        <v>41760.727372685185</v>
      </c>
      <c r="M3505" t="b">
        <v>0</v>
      </c>
      <c r="N3505">
        <v>39</v>
      </c>
      <c r="O3505" t="b">
        <v>1</v>
      </c>
      <c r="P3505" s="8" t="s">
        <v>8269</v>
      </c>
      <c r="Q3505" s="13" t="str">
        <f t="shared" si="386"/>
        <v>theater</v>
      </c>
      <c r="R3505" s="13" t="str">
        <f t="shared" si="387"/>
        <v>plays</v>
      </c>
      <c r="S3505" s="6">
        <f t="shared" si="390"/>
        <v>0.96376252891287584</v>
      </c>
      <c r="T3505" s="10">
        <f t="shared" si="391"/>
        <v>66.512820512820511</v>
      </c>
    </row>
    <row r="3506" spans="1:20" ht="43.2" x14ac:dyDescent="0.3">
      <c r="A3506">
        <v>3506</v>
      </c>
      <c r="B3506" s="3" t="s">
        <v>3505</v>
      </c>
      <c r="C3506" s="3" t="s">
        <v>7616</v>
      </c>
      <c r="D3506">
        <v>3000</v>
      </c>
      <c r="E3506">
        <v>3045</v>
      </c>
      <c r="F3506" t="s">
        <v>8219</v>
      </c>
      <c r="G3506" t="s">
        <v>8224</v>
      </c>
      <c r="H3506" t="s">
        <v>8246</v>
      </c>
      <c r="I3506">
        <v>1408815440</v>
      </c>
      <c r="J3506">
        <v>1404927440</v>
      </c>
      <c r="K3506" s="11">
        <f t="shared" si="388"/>
        <v>41874.525925925926</v>
      </c>
      <c r="L3506" s="11">
        <f t="shared" si="389"/>
        <v>41829.525925925926</v>
      </c>
      <c r="M3506" t="b">
        <v>0</v>
      </c>
      <c r="N3506">
        <v>29</v>
      </c>
      <c r="O3506" t="b">
        <v>1</v>
      </c>
      <c r="P3506" s="8" t="s">
        <v>8269</v>
      </c>
      <c r="Q3506" s="13" t="str">
        <f t="shared" si="386"/>
        <v>theater</v>
      </c>
      <c r="R3506" s="13" t="str">
        <f t="shared" si="387"/>
        <v>plays</v>
      </c>
      <c r="S3506" s="6">
        <f t="shared" si="390"/>
        <v>0.98522167487684731</v>
      </c>
      <c r="T3506" s="10">
        <f t="shared" si="391"/>
        <v>105</v>
      </c>
    </row>
    <row r="3507" spans="1:20" ht="43.2" x14ac:dyDescent="0.3">
      <c r="A3507">
        <v>3507</v>
      </c>
      <c r="B3507" s="3" t="s">
        <v>3506</v>
      </c>
      <c r="C3507" s="3" t="s">
        <v>7617</v>
      </c>
      <c r="D3507">
        <v>10000</v>
      </c>
      <c r="E3507">
        <v>10440</v>
      </c>
      <c r="F3507" t="s">
        <v>8219</v>
      </c>
      <c r="G3507" t="s">
        <v>8224</v>
      </c>
      <c r="H3507" t="s">
        <v>8246</v>
      </c>
      <c r="I3507">
        <v>1464732537</v>
      </c>
      <c r="J3507">
        <v>1462140537</v>
      </c>
      <c r="K3507" s="11">
        <f t="shared" si="388"/>
        <v>42521.714548611104</v>
      </c>
      <c r="L3507" s="11">
        <f t="shared" si="389"/>
        <v>42491.714548611104</v>
      </c>
      <c r="M3507" t="b">
        <v>0</v>
      </c>
      <c r="N3507">
        <v>72</v>
      </c>
      <c r="O3507" t="b">
        <v>1</v>
      </c>
      <c r="P3507" s="8" t="s">
        <v>8269</v>
      </c>
      <c r="Q3507" s="13" t="str">
        <f t="shared" si="386"/>
        <v>theater</v>
      </c>
      <c r="R3507" s="13" t="str">
        <f t="shared" si="387"/>
        <v>plays</v>
      </c>
      <c r="S3507" s="6">
        <f t="shared" si="390"/>
        <v>0.95785440613026818</v>
      </c>
      <c r="T3507" s="10">
        <f t="shared" si="391"/>
        <v>145</v>
      </c>
    </row>
    <row r="3508" spans="1:20" ht="43.2" x14ac:dyDescent="0.3">
      <c r="A3508">
        <v>3508</v>
      </c>
      <c r="B3508" s="3" t="s">
        <v>3507</v>
      </c>
      <c r="C3508" s="3" t="s">
        <v>7618</v>
      </c>
      <c r="D3508">
        <v>100</v>
      </c>
      <c r="E3508">
        <v>180</v>
      </c>
      <c r="F3508" t="s">
        <v>8219</v>
      </c>
      <c r="G3508" t="s">
        <v>8225</v>
      </c>
      <c r="H3508" t="s">
        <v>8247</v>
      </c>
      <c r="I3508">
        <v>1462914000</v>
      </c>
      <c r="J3508">
        <v>1460914253</v>
      </c>
      <c r="K3508" s="11">
        <f t="shared" si="388"/>
        <v>42500.666666666664</v>
      </c>
      <c r="L3508" s="11">
        <f t="shared" si="389"/>
        <v>42477.521446759252</v>
      </c>
      <c r="M3508" t="b">
        <v>0</v>
      </c>
      <c r="N3508">
        <v>15</v>
      </c>
      <c r="O3508" t="b">
        <v>1</v>
      </c>
      <c r="P3508" s="8" t="s">
        <v>8269</v>
      </c>
      <c r="Q3508" s="13" t="str">
        <f t="shared" si="386"/>
        <v>theater</v>
      </c>
      <c r="R3508" s="13" t="str">
        <f t="shared" si="387"/>
        <v>plays</v>
      </c>
      <c r="S3508" s="6">
        <f t="shared" si="390"/>
        <v>0.55555555555555558</v>
      </c>
      <c r="T3508" s="10">
        <f t="shared" si="391"/>
        <v>12</v>
      </c>
    </row>
    <row r="3509" spans="1:20" ht="43.2" x14ac:dyDescent="0.3">
      <c r="A3509">
        <v>3509</v>
      </c>
      <c r="B3509" s="3" t="s">
        <v>3508</v>
      </c>
      <c r="C3509" s="3" t="s">
        <v>7619</v>
      </c>
      <c r="D3509">
        <v>3000</v>
      </c>
      <c r="E3509">
        <v>3190</v>
      </c>
      <c r="F3509" t="s">
        <v>8219</v>
      </c>
      <c r="G3509" t="s">
        <v>8224</v>
      </c>
      <c r="H3509" t="s">
        <v>8246</v>
      </c>
      <c r="I3509">
        <v>1416545700</v>
      </c>
      <c r="J3509">
        <v>1415392666</v>
      </c>
      <c r="K3509" s="11">
        <f t="shared" si="388"/>
        <v>41963.996527777774</v>
      </c>
      <c r="L3509" s="11">
        <f t="shared" si="389"/>
        <v>41950.651226851849</v>
      </c>
      <c r="M3509" t="b">
        <v>0</v>
      </c>
      <c r="N3509">
        <v>33</v>
      </c>
      <c r="O3509" t="b">
        <v>1</v>
      </c>
      <c r="P3509" s="8" t="s">
        <v>8269</v>
      </c>
      <c r="Q3509" s="13" t="str">
        <f t="shared" si="386"/>
        <v>theater</v>
      </c>
      <c r="R3509" s="13" t="str">
        <f t="shared" si="387"/>
        <v>plays</v>
      </c>
      <c r="S3509" s="6">
        <f t="shared" si="390"/>
        <v>0.94043887147335425</v>
      </c>
      <c r="T3509" s="10">
        <f t="shared" si="391"/>
        <v>96.666666666666671</v>
      </c>
    </row>
    <row r="3510" spans="1:20" ht="57.6" x14ac:dyDescent="0.3">
      <c r="A3510">
        <v>3510</v>
      </c>
      <c r="B3510" s="3" t="s">
        <v>3509</v>
      </c>
      <c r="C3510" s="3" t="s">
        <v>7620</v>
      </c>
      <c r="D3510">
        <v>900</v>
      </c>
      <c r="E3510">
        <v>905</v>
      </c>
      <c r="F3510" t="s">
        <v>8219</v>
      </c>
      <c r="G3510" t="s">
        <v>8224</v>
      </c>
      <c r="H3510" t="s">
        <v>8246</v>
      </c>
      <c r="I3510">
        <v>1404312846</v>
      </c>
      <c r="J3510">
        <v>1402584846</v>
      </c>
      <c r="K3510" s="11">
        <f t="shared" si="388"/>
        <v>41822.412569444445</v>
      </c>
      <c r="L3510" s="11">
        <f t="shared" si="389"/>
        <v>41802.412569444445</v>
      </c>
      <c r="M3510" t="b">
        <v>0</v>
      </c>
      <c r="N3510">
        <v>15</v>
      </c>
      <c r="O3510" t="b">
        <v>1</v>
      </c>
      <c r="P3510" s="8" t="s">
        <v>8269</v>
      </c>
      <c r="Q3510" s="13" t="str">
        <f t="shared" si="386"/>
        <v>theater</v>
      </c>
      <c r="R3510" s="13" t="str">
        <f t="shared" si="387"/>
        <v>plays</v>
      </c>
      <c r="S3510" s="6">
        <f t="shared" si="390"/>
        <v>0.99447513812154698</v>
      </c>
      <c r="T3510" s="10">
        <f t="shared" si="391"/>
        <v>60.333333333333336</v>
      </c>
    </row>
    <row r="3511" spans="1:20" ht="43.2" x14ac:dyDescent="0.3">
      <c r="A3511">
        <v>3511</v>
      </c>
      <c r="B3511" s="3" t="s">
        <v>3510</v>
      </c>
      <c r="C3511" s="3" t="s">
        <v>7621</v>
      </c>
      <c r="D3511">
        <v>1500</v>
      </c>
      <c r="E3511">
        <v>1518</v>
      </c>
      <c r="F3511" t="s">
        <v>8219</v>
      </c>
      <c r="G3511" t="s">
        <v>8225</v>
      </c>
      <c r="H3511" t="s">
        <v>8247</v>
      </c>
      <c r="I3511">
        <v>1415385000</v>
      </c>
      <c r="J3511">
        <v>1413406695</v>
      </c>
      <c r="K3511" s="11">
        <f t="shared" si="388"/>
        <v>41950.5625</v>
      </c>
      <c r="L3511" s="11">
        <f t="shared" si="389"/>
        <v>41927.665451388886</v>
      </c>
      <c r="M3511" t="b">
        <v>0</v>
      </c>
      <c r="N3511">
        <v>19</v>
      </c>
      <c r="O3511" t="b">
        <v>1</v>
      </c>
      <c r="P3511" s="8" t="s">
        <v>8269</v>
      </c>
      <c r="Q3511" s="13" t="str">
        <f t="shared" si="386"/>
        <v>theater</v>
      </c>
      <c r="R3511" s="13" t="str">
        <f t="shared" si="387"/>
        <v>plays</v>
      </c>
      <c r="S3511" s="6">
        <f t="shared" si="390"/>
        <v>0.98814229249011853</v>
      </c>
      <c r="T3511" s="10">
        <f t="shared" si="391"/>
        <v>79.89473684210526</v>
      </c>
    </row>
    <row r="3512" spans="1:20" ht="43.2" x14ac:dyDescent="0.3">
      <c r="A3512">
        <v>3512</v>
      </c>
      <c r="B3512" s="3" t="s">
        <v>3511</v>
      </c>
      <c r="C3512" s="3" t="s">
        <v>7622</v>
      </c>
      <c r="D3512">
        <v>1000</v>
      </c>
      <c r="E3512">
        <v>1000</v>
      </c>
      <c r="F3512" t="s">
        <v>8219</v>
      </c>
      <c r="G3512" t="s">
        <v>8225</v>
      </c>
      <c r="H3512" t="s">
        <v>8247</v>
      </c>
      <c r="I3512">
        <v>1429789992</v>
      </c>
      <c r="J3512">
        <v>1424609592</v>
      </c>
      <c r="K3512" s="11">
        <f t="shared" si="388"/>
        <v>42117.286944444444</v>
      </c>
      <c r="L3512" s="11">
        <f t="shared" si="389"/>
        <v>42057.328611111108</v>
      </c>
      <c r="M3512" t="b">
        <v>0</v>
      </c>
      <c r="N3512">
        <v>17</v>
      </c>
      <c r="O3512" t="b">
        <v>1</v>
      </c>
      <c r="P3512" s="8" t="s">
        <v>8269</v>
      </c>
      <c r="Q3512" s="13" t="str">
        <f t="shared" si="386"/>
        <v>theater</v>
      </c>
      <c r="R3512" s="13" t="str">
        <f t="shared" si="387"/>
        <v>plays</v>
      </c>
      <c r="S3512" s="6">
        <f t="shared" si="390"/>
        <v>1</v>
      </c>
      <c r="T3512" s="10">
        <f t="shared" si="391"/>
        <v>58.823529411764703</v>
      </c>
    </row>
    <row r="3513" spans="1:20" ht="43.2" x14ac:dyDescent="0.3">
      <c r="A3513">
        <v>3513</v>
      </c>
      <c r="B3513" s="3" t="s">
        <v>3512</v>
      </c>
      <c r="C3513" s="3" t="s">
        <v>7623</v>
      </c>
      <c r="D3513">
        <v>2800</v>
      </c>
      <c r="E3513">
        <v>3315</v>
      </c>
      <c r="F3513" t="s">
        <v>8219</v>
      </c>
      <c r="G3513" t="s">
        <v>8224</v>
      </c>
      <c r="H3513" t="s">
        <v>8246</v>
      </c>
      <c r="I3513">
        <v>1401857940</v>
      </c>
      <c r="J3513">
        <v>1400725112</v>
      </c>
      <c r="K3513" s="11">
        <f t="shared" si="388"/>
        <v>41793.999305555553</v>
      </c>
      <c r="L3513" s="11">
        <f t="shared" si="389"/>
        <v>41780.887870370367</v>
      </c>
      <c r="M3513" t="b">
        <v>0</v>
      </c>
      <c r="N3513">
        <v>44</v>
      </c>
      <c r="O3513" t="b">
        <v>1</v>
      </c>
      <c r="P3513" s="8" t="s">
        <v>8269</v>
      </c>
      <c r="Q3513" s="13" t="str">
        <f t="shared" si="386"/>
        <v>theater</v>
      </c>
      <c r="R3513" s="13" t="str">
        <f t="shared" si="387"/>
        <v>plays</v>
      </c>
      <c r="S3513" s="6">
        <f t="shared" si="390"/>
        <v>0.84464555052790347</v>
      </c>
      <c r="T3513" s="10">
        <f t="shared" si="391"/>
        <v>75.340909090909093</v>
      </c>
    </row>
    <row r="3514" spans="1:20" ht="43.2" x14ac:dyDescent="0.3">
      <c r="A3514">
        <v>3514</v>
      </c>
      <c r="B3514" s="3" t="s">
        <v>3513</v>
      </c>
      <c r="C3514" s="3" t="s">
        <v>7624</v>
      </c>
      <c r="D3514">
        <v>500</v>
      </c>
      <c r="E3514">
        <v>550</v>
      </c>
      <c r="F3514" t="s">
        <v>8219</v>
      </c>
      <c r="G3514" t="s">
        <v>8224</v>
      </c>
      <c r="H3514" t="s">
        <v>8246</v>
      </c>
      <c r="I3514">
        <v>1422853140</v>
      </c>
      <c r="J3514">
        <v>1421439552</v>
      </c>
      <c r="K3514" s="11">
        <f t="shared" si="388"/>
        <v>42036.999305555553</v>
      </c>
      <c r="L3514" s="11">
        <f t="shared" si="389"/>
        <v>42020.638333333329</v>
      </c>
      <c r="M3514" t="b">
        <v>0</v>
      </c>
      <c r="N3514">
        <v>10</v>
      </c>
      <c r="O3514" t="b">
        <v>1</v>
      </c>
      <c r="P3514" s="8" t="s">
        <v>8269</v>
      </c>
      <c r="Q3514" s="13" t="str">
        <f t="shared" si="386"/>
        <v>theater</v>
      </c>
      <c r="R3514" s="13" t="str">
        <f t="shared" si="387"/>
        <v>plays</v>
      </c>
      <c r="S3514" s="6">
        <f t="shared" si="390"/>
        <v>0.90909090909090906</v>
      </c>
      <c r="T3514" s="10">
        <f t="shared" si="391"/>
        <v>55</v>
      </c>
    </row>
    <row r="3515" spans="1:20" ht="43.2" x14ac:dyDescent="0.3">
      <c r="A3515">
        <v>3515</v>
      </c>
      <c r="B3515" s="3" t="s">
        <v>3514</v>
      </c>
      <c r="C3515" s="3" t="s">
        <v>7625</v>
      </c>
      <c r="D3515">
        <v>3000</v>
      </c>
      <c r="E3515">
        <v>3080</v>
      </c>
      <c r="F3515" t="s">
        <v>8219</v>
      </c>
      <c r="G3515" t="s">
        <v>8224</v>
      </c>
      <c r="H3515" t="s">
        <v>8246</v>
      </c>
      <c r="I3515">
        <v>1433097171</v>
      </c>
      <c r="J3515">
        <v>1430505171</v>
      </c>
      <c r="K3515" s="11">
        <f t="shared" si="388"/>
        <v>42155.564479166664</v>
      </c>
      <c r="L3515" s="11">
        <f t="shared" si="389"/>
        <v>42125.564479166664</v>
      </c>
      <c r="M3515" t="b">
        <v>0</v>
      </c>
      <c r="N3515">
        <v>46</v>
      </c>
      <c r="O3515" t="b">
        <v>1</v>
      </c>
      <c r="P3515" s="8" t="s">
        <v>8269</v>
      </c>
      <c r="Q3515" s="13" t="str">
        <f t="shared" si="386"/>
        <v>theater</v>
      </c>
      <c r="R3515" s="13" t="str">
        <f t="shared" si="387"/>
        <v>plays</v>
      </c>
      <c r="S3515" s="6">
        <f t="shared" si="390"/>
        <v>0.97402597402597402</v>
      </c>
      <c r="T3515" s="10">
        <f t="shared" si="391"/>
        <v>66.956521739130437</v>
      </c>
    </row>
    <row r="3516" spans="1:20" ht="43.2" x14ac:dyDescent="0.3">
      <c r="A3516">
        <v>3516</v>
      </c>
      <c r="B3516" s="3" t="s">
        <v>3515</v>
      </c>
      <c r="C3516" s="3" t="s">
        <v>7626</v>
      </c>
      <c r="D3516">
        <v>2500</v>
      </c>
      <c r="E3516">
        <v>2500</v>
      </c>
      <c r="F3516" t="s">
        <v>8219</v>
      </c>
      <c r="G3516" t="s">
        <v>8224</v>
      </c>
      <c r="H3516" t="s">
        <v>8246</v>
      </c>
      <c r="I3516">
        <v>1410145200</v>
      </c>
      <c r="J3516">
        <v>1407197670</v>
      </c>
      <c r="K3516" s="11">
        <f t="shared" si="388"/>
        <v>41889.916666666664</v>
      </c>
      <c r="L3516" s="11">
        <f t="shared" si="389"/>
        <v>41855.801736111105</v>
      </c>
      <c r="M3516" t="b">
        <v>0</v>
      </c>
      <c r="N3516">
        <v>11</v>
      </c>
      <c r="O3516" t="b">
        <v>1</v>
      </c>
      <c r="P3516" s="8" t="s">
        <v>8269</v>
      </c>
      <c r="Q3516" s="13" t="str">
        <f t="shared" si="386"/>
        <v>theater</v>
      </c>
      <c r="R3516" s="13" t="str">
        <f t="shared" si="387"/>
        <v>plays</v>
      </c>
      <c r="S3516" s="6">
        <f t="shared" si="390"/>
        <v>1</v>
      </c>
      <c r="T3516" s="10">
        <f t="shared" si="391"/>
        <v>227.27272727272728</v>
      </c>
    </row>
    <row r="3517" spans="1:20" ht="43.2" x14ac:dyDescent="0.3">
      <c r="A3517">
        <v>3517</v>
      </c>
      <c r="B3517" s="3" t="s">
        <v>3516</v>
      </c>
      <c r="C3517" s="3" t="s">
        <v>7627</v>
      </c>
      <c r="D3517">
        <v>4000</v>
      </c>
      <c r="E3517">
        <v>4000</v>
      </c>
      <c r="F3517" t="s">
        <v>8219</v>
      </c>
      <c r="G3517" t="s">
        <v>8225</v>
      </c>
      <c r="H3517" t="s">
        <v>8247</v>
      </c>
      <c r="I3517">
        <v>1404471600</v>
      </c>
      <c r="J3517">
        <v>1401910634</v>
      </c>
      <c r="K3517" s="11">
        <f t="shared" si="388"/>
        <v>41824.25</v>
      </c>
      <c r="L3517" s="11">
        <f t="shared" si="389"/>
        <v>41794.609189814808</v>
      </c>
      <c r="M3517" t="b">
        <v>0</v>
      </c>
      <c r="N3517">
        <v>13</v>
      </c>
      <c r="O3517" t="b">
        <v>1</v>
      </c>
      <c r="P3517" s="8" t="s">
        <v>8269</v>
      </c>
      <c r="Q3517" s="13" t="str">
        <f t="shared" si="386"/>
        <v>theater</v>
      </c>
      <c r="R3517" s="13" t="str">
        <f t="shared" si="387"/>
        <v>plays</v>
      </c>
      <c r="S3517" s="6">
        <f t="shared" si="390"/>
        <v>1</v>
      </c>
      <c r="T3517" s="10">
        <f t="shared" si="391"/>
        <v>307.69230769230768</v>
      </c>
    </row>
    <row r="3518" spans="1:20" ht="43.2" x14ac:dyDescent="0.3">
      <c r="A3518">
        <v>3518</v>
      </c>
      <c r="B3518" s="3" t="s">
        <v>3517</v>
      </c>
      <c r="C3518" s="3" t="s">
        <v>7628</v>
      </c>
      <c r="D3518">
        <v>1500</v>
      </c>
      <c r="E3518">
        <v>1650.69</v>
      </c>
      <c r="F3518" t="s">
        <v>8219</v>
      </c>
      <c r="G3518" t="s">
        <v>8224</v>
      </c>
      <c r="H3518" t="s">
        <v>8246</v>
      </c>
      <c r="I3518">
        <v>1412259660</v>
      </c>
      <c r="J3518">
        <v>1410461299</v>
      </c>
      <c r="K3518" s="11">
        <f t="shared" si="388"/>
        <v>41914.38958333333</v>
      </c>
      <c r="L3518" s="11">
        <f t="shared" si="389"/>
        <v>41893.575219907405</v>
      </c>
      <c r="M3518" t="b">
        <v>0</v>
      </c>
      <c r="N3518">
        <v>33</v>
      </c>
      <c r="O3518" t="b">
        <v>1</v>
      </c>
      <c r="P3518" s="8" t="s">
        <v>8269</v>
      </c>
      <c r="Q3518" s="13" t="str">
        <f t="shared" si="386"/>
        <v>theater</v>
      </c>
      <c r="R3518" s="13" t="str">
        <f t="shared" si="387"/>
        <v>plays</v>
      </c>
      <c r="S3518" s="6">
        <f t="shared" si="390"/>
        <v>0.90871090271341071</v>
      </c>
      <c r="T3518" s="10">
        <f t="shared" si="391"/>
        <v>50.020909090909093</v>
      </c>
    </row>
    <row r="3519" spans="1:20" ht="43.2" x14ac:dyDescent="0.3">
      <c r="A3519">
        <v>3519</v>
      </c>
      <c r="B3519" s="3" t="s">
        <v>3518</v>
      </c>
      <c r="C3519" s="3" t="s">
        <v>7629</v>
      </c>
      <c r="D3519">
        <v>2000</v>
      </c>
      <c r="E3519">
        <v>2027</v>
      </c>
      <c r="F3519" t="s">
        <v>8219</v>
      </c>
      <c r="G3519" t="s">
        <v>8225</v>
      </c>
      <c r="H3519" t="s">
        <v>8247</v>
      </c>
      <c r="I3519">
        <v>1425478950</v>
      </c>
      <c r="J3519">
        <v>1422886950</v>
      </c>
      <c r="K3519" s="11">
        <f t="shared" si="388"/>
        <v>42067.390624999993</v>
      </c>
      <c r="L3519" s="11">
        <f t="shared" si="389"/>
        <v>42037.390624999993</v>
      </c>
      <c r="M3519" t="b">
        <v>0</v>
      </c>
      <c r="N3519">
        <v>28</v>
      </c>
      <c r="O3519" t="b">
        <v>1</v>
      </c>
      <c r="P3519" s="8" t="s">
        <v>8269</v>
      </c>
      <c r="Q3519" s="13" t="str">
        <f t="shared" si="386"/>
        <v>theater</v>
      </c>
      <c r="R3519" s="13" t="str">
        <f t="shared" si="387"/>
        <v>plays</v>
      </c>
      <c r="S3519" s="6">
        <f t="shared" si="390"/>
        <v>0.98667982239763197</v>
      </c>
      <c r="T3519" s="10">
        <f t="shared" si="391"/>
        <v>72.392857142857139</v>
      </c>
    </row>
    <row r="3520" spans="1:20" ht="43.2" x14ac:dyDescent="0.3">
      <c r="A3520">
        <v>3520</v>
      </c>
      <c r="B3520" s="3" t="s">
        <v>3519</v>
      </c>
      <c r="C3520" s="3" t="s">
        <v>7630</v>
      </c>
      <c r="D3520">
        <v>2000</v>
      </c>
      <c r="E3520">
        <v>2015</v>
      </c>
      <c r="F3520" t="s">
        <v>8219</v>
      </c>
      <c r="G3520" t="s">
        <v>8225</v>
      </c>
      <c r="H3520" t="s">
        <v>8247</v>
      </c>
      <c r="I3520">
        <v>1441547220</v>
      </c>
      <c r="J3520">
        <v>1439322412</v>
      </c>
      <c r="K3520" s="11">
        <f t="shared" si="388"/>
        <v>42253.365972222215</v>
      </c>
      <c r="L3520" s="11">
        <f t="shared" si="389"/>
        <v>42227.615879629629</v>
      </c>
      <c r="M3520" t="b">
        <v>0</v>
      </c>
      <c r="N3520">
        <v>21</v>
      </c>
      <c r="O3520" t="b">
        <v>1</v>
      </c>
      <c r="P3520" s="8" t="s">
        <v>8269</v>
      </c>
      <c r="Q3520" s="13" t="str">
        <f t="shared" si="386"/>
        <v>theater</v>
      </c>
      <c r="R3520" s="13" t="str">
        <f t="shared" si="387"/>
        <v>plays</v>
      </c>
      <c r="S3520" s="6">
        <f t="shared" si="390"/>
        <v>0.99255583126550873</v>
      </c>
      <c r="T3520" s="10">
        <f t="shared" si="391"/>
        <v>95.952380952380949</v>
      </c>
    </row>
    <row r="3521" spans="1:20" ht="57.6" x14ac:dyDescent="0.3">
      <c r="A3521">
        <v>3521</v>
      </c>
      <c r="B3521" s="3" t="s">
        <v>3520</v>
      </c>
      <c r="C3521" s="3" t="s">
        <v>7631</v>
      </c>
      <c r="D3521">
        <v>350</v>
      </c>
      <c r="E3521">
        <v>593</v>
      </c>
      <c r="F3521" t="s">
        <v>8219</v>
      </c>
      <c r="G3521" t="s">
        <v>8224</v>
      </c>
      <c r="H3521" t="s">
        <v>8246</v>
      </c>
      <c r="I3521">
        <v>1411980020</v>
      </c>
      <c r="J3521">
        <v>1409388020</v>
      </c>
      <c r="K3521" s="11">
        <f t="shared" si="388"/>
        <v>41911.153009259258</v>
      </c>
      <c r="L3521" s="11">
        <f t="shared" si="389"/>
        <v>41881.153009259258</v>
      </c>
      <c r="M3521" t="b">
        <v>0</v>
      </c>
      <c r="N3521">
        <v>13</v>
      </c>
      <c r="O3521" t="b">
        <v>1</v>
      </c>
      <c r="P3521" s="8" t="s">
        <v>8269</v>
      </c>
      <c r="Q3521" s="13" t="str">
        <f t="shared" si="386"/>
        <v>theater</v>
      </c>
      <c r="R3521" s="13" t="str">
        <f t="shared" si="387"/>
        <v>plays</v>
      </c>
      <c r="S3521" s="6">
        <f t="shared" si="390"/>
        <v>0.5902192242833052</v>
      </c>
      <c r="T3521" s="10">
        <f t="shared" si="391"/>
        <v>45.615384615384613</v>
      </c>
    </row>
    <row r="3522" spans="1:20" ht="43.2" x14ac:dyDescent="0.3">
      <c r="A3522">
        <v>3522</v>
      </c>
      <c r="B3522" s="3" t="s">
        <v>3521</v>
      </c>
      <c r="C3522" s="3" t="s">
        <v>7632</v>
      </c>
      <c r="D3522">
        <v>1395</v>
      </c>
      <c r="E3522">
        <v>1395</v>
      </c>
      <c r="F3522" t="s">
        <v>8219</v>
      </c>
      <c r="G3522" t="s">
        <v>8225</v>
      </c>
      <c r="H3522" t="s">
        <v>8247</v>
      </c>
      <c r="I3522">
        <v>1442311560</v>
      </c>
      <c r="J3522">
        <v>1439924246</v>
      </c>
      <c r="K3522" s="11">
        <f t="shared" si="388"/>
        <v>42262.212500000001</v>
      </c>
      <c r="L3522" s="11">
        <f t="shared" si="389"/>
        <v>42234.581550925919</v>
      </c>
      <c r="M3522" t="b">
        <v>0</v>
      </c>
      <c r="N3522">
        <v>34</v>
      </c>
      <c r="O3522" t="b">
        <v>1</v>
      </c>
      <c r="P3522" s="8" t="s">
        <v>8269</v>
      </c>
      <c r="Q3522" s="13" t="str">
        <f t="shared" si="386"/>
        <v>theater</v>
      </c>
      <c r="R3522" s="13" t="str">
        <f t="shared" si="387"/>
        <v>plays</v>
      </c>
      <c r="S3522" s="6">
        <f t="shared" si="390"/>
        <v>1</v>
      </c>
      <c r="T3522" s="10">
        <f t="shared" si="391"/>
        <v>41.029411764705884</v>
      </c>
    </row>
    <row r="3523" spans="1:20" ht="43.2" x14ac:dyDescent="0.3">
      <c r="A3523">
        <v>3523</v>
      </c>
      <c r="B3523" s="3" t="s">
        <v>3522</v>
      </c>
      <c r="C3523" s="3" t="s">
        <v>7633</v>
      </c>
      <c r="D3523">
        <v>4000</v>
      </c>
      <c r="E3523">
        <v>4546</v>
      </c>
      <c r="F3523" t="s">
        <v>8219</v>
      </c>
      <c r="G3523" t="s">
        <v>8225</v>
      </c>
      <c r="H3523" t="s">
        <v>8247</v>
      </c>
      <c r="I3523">
        <v>1474844400</v>
      </c>
      <c r="J3523">
        <v>1469871148</v>
      </c>
      <c r="K3523" s="11">
        <f t="shared" si="388"/>
        <v>42638.749999999993</v>
      </c>
      <c r="L3523" s="11">
        <f t="shared" si="389"/>
        <v>42581.189212962963</v>
      </c>
      <c r="M3523" t="b">
        <v>0</v>
      </c>
      <c r="N3523">
        <v>80</v>
      </c>
      <c r="O3523" t="b">
        <v>1</v>
      </c>
      <c r="P3523" s="8" t="s">
        <v>8269</v>
      </c>
      <c r="Q3523" s="13" t="str">
        <f t="shared" ref="Q3523:Q3586" si="392">LEFT(P3523, SEARCH("/", P3523)-1)</f>
        <v>theater</v>
      </c>
      <c r="R3523" s="13" t="str">
        <f t="shared" si="387"/>
        <v>plays</v>
      </c>
      <c r="S3523" s="6">
        <f t="shared" si="390"/>
        <v>0.87989441267047952</v>
      </c>
      <c r="T3523" s="10">
        <f t="shared" si="391"/>
        <v>56.825000000000003</v>
      </c>
    </row>
    <row r="3524" spans="1:20" ht="43.2" x14ac:dyDescent="0.3">
      <c r="A3524">
        <v>3524</v>
      </c>
      <c r="B3524" s="3" t="s">
        <v>3523</v>
      </c>
      <c r="C3524" s="3" t="s">
        <v>7634</v>
      </c>
      <c r="D3524">
        <v>10000</v>
      </c>
      <c r="E3524">
        <v>10156</v>
      </c>
      <c r="F3524" t="s">
        <v>8219</v>
      </c>
      <c r="G3524" t="s">
        <v>8224</v>
      </c>
      <c r="H3524" t="s">
        <v>8246</v>
      </c>
      <c r="I3524">
        <v>1410580800</v>
      </c>
      <c r="J3524">
        <v>1409336373</v>
      </c>
      <c r="K3524" s="11">
        <f t="shared" si="388"/>
        <v>41894.958333333328</v>
      </c>
      <c r="L3524" s="11">
        <f t="shared" si="389"/>
        <v>41880.555243055554</v>
      </c>
      <c r="M3524" t="b">
        <v>0</v>
      </c>
      <c r="N3524">
        <v>74</v>
      </c>
      <c r="O3524" t="b">
        <v>1</v>
      </c>
      <c r="P3524" s="8" t="s">
        <v>8269</v>
      </c>
      <c r="Q3524" s="13" t="str">
        <f t="shared" si="392"/>
        <v>theater</v>
      </c>
      <c r="R3524" s="13" t="str">
        <f t="shared" si="387"/>
        <v>plays</v>
      </c>
      <c r="S3524" s="6">
        <f t="shared" si="390"/>
        <v>0.98463962189838516</v>
      </c>
      <c r="T3524" s="10">
        <f t="shared" si="391"/>
        <v>137.24324324324326</v>
      </c>
    </row>
    <row r="3525" spans="1:20" ht="43.2" x14ac:dyDescent="0.3">
      <c r="A3525">
        <v>3525</v>
      </c>
      <c r="B3525" s="3" t="s">
        <v>3524</v>
      </c>
      <c r="C3525" s="3" t="s">
        <v>7635</v>
      </c>
      <c r="D3525">
        <v>500</v>
      </c>
      <c r="E3525">
        <v>530</v>
      </c>
      <c r="F3525" t="s">
        <v>8219</v>
      </c>
      <c r="G3525" t="s">
        <v>8224</v>
      </c>
      <c r="H3525" t="s">
        <v>8246</v>
      </c>
      <c r="I3525">
        <v>1439136000</v>
      </c>
      <c r="J3525">
        <v>1438188106</v>
      </c>
      <c r="K3525" s="11">
        <f t="shared" si="388"/>
        <v>42225.458333333336</v>
      </c>
      <c r="L3525" s="11">
        <f t="shared" si="389"/>
        <v>42214.487337962964</v>
      </c>
      <c r="M3525" t="b">
        <v>0</v>
      </c>
      <c r="N3525">
        <v>7</v>
      </c>
      <c r="O3525" t="b">
        <v>1</v>
      </c>
      <c r="P3525" s="8" t="s">
        <v>8269</v>
      </c>
      <c r="Q3525" s="13" t="str">
        <f t="shared" si="392"/>
        <v>theater</v>
      </c>
      <c r="R3525" s="13" t="str">
        <f t="shared" si="387"/>
        <v>plays</v>
      </c>
      <c r="S3525" s="6">
        <f t="shared" si="390"/>
        <v>0.94339622641509435</v>
      </c>
      <c r="T3525" s="10">
        <f t="shared" si="391"/>
        <v>75.714285714285708</v>
      </c>
    </row>
    <row r="3526" spans="1:20" ht="43.2" x14ac:dyDescent="0.3">
      <c r="A3526">
        <v>3526</v>
      </c>
      <c r="B3526" s="3" t="s">
        <v>3525</v>
      </c>
      <c r="C3526" s="3" t="s">
        <v>7636</v>
      </c>
      <c r="D3526">
        <v>3300</v>
      </c>
      <c r="E3526">
        <v>3366</v>
      </c>
      <c r="F3526" t="s">
        <v>8219</v>
      </c>
      <c r="G3526" t="s">
        <v>8224</v>
      </c>
      <c r="H3526" t="s">
        <v>8246</v>
      </c>
      <c r="I3526">
        <v>1461823140</v>
      </c>
      <c r="J3526">
        <v>1459411371</v>
      </c>
      <c r="K3526" s="11">
        <f t="shared" si="388"/>
        <v>42488.040972222218</v>
      </c>
      <c r="L3526" s="11">
        <f t="shared" si="389"/>
        <v>42460.126979166664</v>
      </c>
      <c r="M3526" t="b">
        <v>0</v>
      </c>
      <c r="N3526">
        <v>34</v>
      </c>
      <c r="O3526" t="b">
        <v>1</v>
      </c>
      <c r="P3526" s="8" t="s">
        <v>8269</v>
      </c>
      <c r="Q3526" s="13" t="str">
        <f t="shared" si="392"/>
        <v>theater</v>
      </c>
      <c r="R3526" s="13" t="str">
        <f t="shared" si="387"/>
        <v>plays</v>
      </c>
      <c r="S3526" s="6">
        <f t="shared" si="390"/>
        <v>0.98039215686274506</v>
      </c>
      <c r="T3526" s="10">
        <f t="shared" si="391"/>
        <v>99</v>
      </c>
    </row>
    <row r="3527" spans="1:20" ht="43.2" x14ac:dyDescent="0.3">
      <c r="A3527">
        <v>3527</v>
      </c>
      <c r="B3527" s="3" t="s">
        <v>3526</v>
      </c>
      <c r="C3527" s="3" t="s">
        <v>7637</v>
      </c>
      <c r="D3527">
        <v>6000</v>
      </c>
      <c r="E3527">
        <v>7015</v>
      </c>
      <c r="F3527" t="s">
        <v>8219</v>
      </c>
      <c r="G3527" t="s">
        <v>8224</v>
      </c>
      <c r="H3527" t="s">
        <v>8246</v>
      </c>
      <c r="I3527">
        <v>1436587140</v>
      </c>
      <c r="J3527">
        <v>1434069205</v>
      </c>
      <c r="K3527" s="11">
        <f t="shared" si="388"/>
        <v>42195.957638888889</v>
      </c>
      <c r="L3527" s="11">
        <f t="shared" si="389"/>
        <v>42166.814872685187</v>
      </c>
      <c r="M3527" t="b">
        <v>0</v>
      </c>
      <c r="N3527">
        <v>86</v>
      </c>
      <c r="O3527" t="b">
        <v>1</v>
      </c>
      <c r="P3527" s="8" t="s">
        <v>8269</v>
      </c>
      <c r="Q3527" s="13" t="str">
        <f t="shared" si="392"/>
        <v>theater</v>
      </c>
      <c r="R3527" s="13" t="str">
        <f t="shared" si="387"/>
        <v>plays</v>
      </c>
      <c r="S3527" s="6">
        <f t="shared" si="390"/>
        <v>0.85531004989308623</v>
      </c>
      <c r="T3527" s="10">
        <f t="shared" si="391"/>
        <v>81.569767441860463</v>
      </c>
    </row>
    <row r="3528" spans="1:20" ht="43.2" x14ac:dyDescent="0.3">
      <c r="A3528">
        <v>3528</v>
      </c>
      <c r="B3528" s="3" t="s">
        <v>3527</v>
      </c>
      <c r="C3528" s="3" t="s">
        <v>7638</v>
      </c>
      <c r="D3528">
        <v>1650</v>
      </c>
      <c r="E3528">
        <v>1669</v>
      </c>
      <c r="F3528" t="s">
        <v>8219</v>
      </c>
      <c r="G3528" t="s">
        <v>8225</v>
      </c>
      <c r="H3528" t="s">
        <v>8247</v>
      </c>
      <c r="I3528">
        <v>1484740918</v>
      </c>
      <c r="J3528">
        <v>1483012918</v>
      </c>
      <c r="K3528" s="11">
        <f t="shared" si="388"/>
        <v>42753.293032407404</v>
      </c>
      <c r="L3528" s="11">
        <f t="shared" si="389"/>
        <v>42733.293032407404</v>
      </c>
      <c r="M3528" t="b">
        <v>0</v>
      </c>
      <c r="N3528">
        <v>37</v>
      </c>
      <c r="O3528" t="b">
        <v>1</v>
      </c>
      <c r="P3528" s="8" t="s">
        <v>8269</v>
      </c>
      <c r="Q3528" s="13" t="str">
        <f t="shared" si="392"/>
        <v>theater</v>
      </c>
      <c r="R3528" s="13" t="str">
        <f t="shared" ref="R3528:R3591" si="393">RIGHT(P3528,5)</f>
        <v>plays</v>
      </c>
      <c r="S3528" s="6">
        <f t="shared" si="390"/>
        <v>0.98861593768723788</v>
      </c>
      <c r="T3528" s="10">
        <f t="shared" si="391"/>
        <v>45.108108108108105</v>
      </c>
    </row>
    <row r="3529" spans="1:20" ht="43.2" x14ac:dyDescent="0.3">
      <c r="A3529">
        <v>3529</v>
      </c>
      <c r="B3529" s="3" t="s">
        <v>3528</v>
      </c>
      <c r="C3529" s="3" t="s">
        <v>7639</v>
      </c>
      <c r="D3529">
        <v>500</v>
      </c>
      <c r="E3529">
        <v>660</v>
      </c>
      <c r="F3529" t="s">
        <v>8219</v>
      </c>
      <c r="G3529" t="s">
        <v>8224</v>
      </c>
      <c r="H3529" t="s">
        <v>8246</v>
      </c>
      <c r="I3529">
        <v>1436749200</v>
      </c>
      <c r="J3529">
        <v>1434997018</v>
      </c>
      <c r="K3529" s="11">
        <f t="shared" si="388"/>
        <v>42197.833333333336</v>
      </c>
      <c r="L3529" s="11">
        <f t="shared" si="389"/>
        <v>42177.553449074076</v>
      </c>
      <c r="M3529" t="b">
        <v>0</v>
      </c>
      <c r="N3529">
        <v>18</v>
      </c>
      <c r="O3529" t="b">
        <v>1</v>
      </c>
      <c r="P3529" s="8" t="s">
        <v>8269</v>
      </c>
      <c r="Q3529" s="13" t="str">
        <f t="shared" si="392"/>
        <v>theater</v>
      </c>
      <c r="R3529" s="13" t="str">
        <f t="shared" si="393"/>
        <v>plays</v>
      </c>
      <c r="S3529" s="6">
        <f t="shared" si="390"/>
        <v>0.75757575757575757</v>
      </c>
      <c r="T3529" s="10">
        <f t="shared" si="391"/>
        <v>36.666666666666664</v>
      </c>
    </row>
    <row r="3530" spans="1:20" ht="43.2" x14ac:dyDescent="0.3">
      <c r="A3530">
        <v>3530</v>
      </c>
      <c r="B3530" s="3" t="s">
        <v>3529</v>
      </c>
      <c r="C3530" s="3" t="s">
        <v>7640</v>
      </c>
      <c r="D3530">
        <v>2750</v>
      </c>
      <c r="E3530">
        <v>2750</v>
      </c>
      <c r="F3530" t="s">
        <v>8219</v>
      </c>
      <c r="G3530" t="s">
        <v>8225</v>
      </c>
      <c r="H3530" t="s">
        <v>8247</v>
      </c>
      <c r="I3530">
        <v>1460318400</v>
      </c>
      <c r="J3530">
        <v>1457881057</v>
      </c>
      <c r="K3530" s="11">
        <f t="shared" ref="K3530:K3593" si="394">(I3530/86400)+25569+(-5/24)</f>
        <v>42470.624999999993</v>
      </c>
      <c r="L3530" s="11">
        <f t="shared" ref="L3530:L3593" si="395">(J3530/86400)+25569+(-5/24)</f>
        <v>42442.41501157407</v>
      </c>
      <c r="M3530" t="b">
        <v>0</v>
      </c>
      <c r="N3530">
        <v>22</v>
      </c>
      <c r="O3530" t="b">
        <v>1</v>
      </c>
      <c r="P3530" s="8" t="s">
        <v>8269</v>
      </c>
      <c r="Q3530" s="13" t="str">
        <f t="shared" si="392"/>
        <v>theater</v>
      </c>
      <c r="R3530" s="13" t="str">
        <f t="shared" si="393"/>
        <v>plays</v>
      </c>
      <c r="S3530" s="6">
        <f t="shared" ref="S3530:S3593" si="396">IFERROR(D3530/E3530,"N/A")</f>
        <v>1</v>
      </c>
      <c r="T3530" s="10">
        <f t="shared" ref="T3530:T3593" si="397">IFERROR(E3530/N3530,"N/A")</f>
        <v>125</v>
      </c>
    </row>
    <row r="3531" spans="1:20" x14ac:dyDescent="0.3">
      <c r="A3531">
        <v>3531</v>
      </c>
      <c r="B3531" s="3" t="s">
        <v>3530</v>
      </c>
      <c r="C3531" s="3" t="s">
        <v>7641</v>
      </c>
      <c r="D3531">
        <v>1000</v>
      </c>
      <c r="E3531">
        <v>1280</v>
      </c>
      <c r="F3531" t="s">
        <v>8219</v>
      </c>
      <c r="G3531" t="s">
        <v>8224</v>
      </c>
      <c r="H3531" t="s">
        <v>8246</v>
      </c>
      <c r="I3531">
        <v>1467301334</v>
      </c>
      <c r="J3531">
        <v>1464709334</v>
      </c>
      <c r="K3531" s="11">
        <f t="shared" si="394"/>
        <v>42551.44599537037</v>
      </c>
      <c r="L3531" s="11">
        <f t="shared" si="395"/>
        <v>42521.44599537037</v>
      </c>
      <c r="M3531" t="b">
        <v>0</v>
      </c>
      <c r="N3531">
        <v>26</v>
      </c>
      <c r="O3531" t="b">
        <v>1</v>
      </c>
      <c r="P3531" s="8" t="s">
        <v>8269</v>
      </c>
      <c r="Q3531" s="13" t="str">
        <f t="shared" si="392"/>
        <v>theater</v>
      </c>
      <c r="R3531" s="13" t="str">
        <f t="shared" si="393"/>
        <v>plays</v>
      </c>
      <c r="S3531" s="6">
        <f t="shared" si="396"/>
        <v>0.78125</v>
      </c>
      <c r="T3531" s="10">
        <f t="shared" si="397"/>
        <v>49.230769230769234</v>
      </c>
    </row>
    <row r="3532" spans="1:20" ht="57.6" x14ac:dyDescent="0.3">
      <c r="A3532">
        <v>3532</v>
      </c>
      <c r="B3532" s="3" t="s">
        <v>3531</v>
      </c>
      <c r="C3532" s="3" t="s">
        <v>7642</v>
      </c>
      <c r="D3532">
        <v>960</v>
      </c>
      <c r="E3532">
        <v>1142</v>
      </c>
      <c r="F3532" t="s">
        <v>8219</v>
      </c>
      <c r="G3532" t="s">
        <v>8224</v>
      </c>
      <c r="H3532" t="s">
        <v>8246</v>
      </c>
      <c r="I3532">
        <v>1411012740</v>
      </c>
      <c r="J3532">
        <v>1409667827</v>
      </c>
      <c r="K3532" s="11">
        <f t="shared" si="394"/>
        <v>41899.957638888889</v>
      </c>
      <c r="L3532" s="11">
        <f t="shared" si="395"/>
        <v>41884.391516203701</v>
      </c>
      <c r="M3532" t="b">
        <v>0</v>
      </c>
      <c r="N3532">
        <v>27</v>
      </c>
      <c r="O3532" t="b">
        <v>1</v>
      </c>
      <c r="P3532" s="8" t="s">
        <v>8269</v>
      </c>
      <c r="Q3532" s="13" t="str">
        <f t="shared" si="392"/>
        <v>theater</v>
      </c>
      <c r="R3532" s="13" t="str">
        <f t="shared" si="393"/>
        <v>plays</v>
      </c>
      <c r="S3532" s="6">
        <f t="shared" si="396"/>
        <v>0.84063047285464099</v>
      </c>
      <c r="T3532" s="10">
        <f t="shared" si="397"/>
        <v>42.296296296296298</v>
      </c>
    </row>
    <row r="3533" spans="1:20" ht="57.6" x14ac:dyDescent="0.3">
      <c r="A3533">
        <v>3533</v>
      </c>
      <c r="B3533" s="3" t="s">
        <v>3532</v>
      </c>
      <c r="C3533" s="3" t="s">
        <v>7643</v>
      </c>
      <c r="D3533">
        <v>500</v>
      </c>
      <c r="E3533">
        <v>631</v>
      </c>
      <c r="F3533" t="s">
        <v>8219</v>
      </c>
      <c r="G3533" t="s">
        <v>8224</v>
      </c>
      <c r="H3533" t="s">
        <v>8246</v>
      </c>
      <c r="I3533">
        <v>1447269367</v>
      </c>
      <c r="J3533">
        <v>1444673767</v>
      </c>
      <c r="K3533" s="11">
        <f t="shared" si="394"/>
        <v>42319.594525462962</v>
      </c>
      <c r="L3533" s="11">
        <f t="shared" si="395"/>
        <v>42289.552858796298</v>
      </c>
      <c r="M3533" t="b">
        <v>0</v>
      </c>
      <c r="N3533">
        <v>8</v>
      </c>
      <c r="O3533" t="b">
        <v>1</v>
      </c>
      <c r="P3533" s="8" t="s">
        <v>8269</v>
      </c>
      <c r="Q3533" s="13" t="str">
        <f t="shared" si="392"/>
        <v>theater</v>
      </c>
      <c r="R3533" s="13" t="str">
        <f t="shared" si="393"/>
        <v>plays</v>
      </c>
      <c r="S3533" s="6">
        <f t="shared" si="396"/>
        <v>0.79239302694136293</v>
      </c>
      <c r="T3533" s="10">
        <f t="shared" si="397"/>
        <v>78.875</v>
      </c>
    </row>
    <row r="3534" spans="1:20" ht="43.2" x14ac:dyDescent="0.3">
      <c r="A3534">
        <v>3534</v>
      </c>
      <c r="B3534" s="3" t="s">
        <v>3533</v>
      </c>
      <c r="C3534" s="3" t="s">
        <v>7644</v>
      </c>
      <c r="D3534">
        <v>5000</v>
      </c>
      <c r="E3534">
        <v>7810</v>
      </c>
      <c r="F3534" t="s">
        <v>8219</v>
      </c>
      <c r="G3534" t="s">
        <v>8224</v>
      </c>
      <c r="H3534" t="s">
        <v>8246</v>
      </c>
      <c r="I3534">
        <v>1443711623</v>
      </c>
      <c r="J3534">
        <v>1440687623</v>
      </c>
      <c r="K3534" s="11">
        <f t="shared" si="394"/>
        <v>42278.416932870365</v>
      </c>
      <c r="L3534" s="11">
        <f t="shared" si="395"/>
        <v>42243.416932870365</v>
      </c>
      <c r="M3534" t="b">
        <v>0</v>
      </c>
      <c r="N3534">
        <v>204</v>
      </c>
      <c r="O3534" t="b">
        <v>1</v>
      </c>
      <c r="P3534" s="8" t="s">
        <v>8269</v>
      </c>
      <c r="Q3534" s="13" t="str">
        <f t="shared" si="392"/>
        <v>theater</v>
      </c>
      <c r="R3534" s="13" t="str">
        <f t="shared" si="393"/>
        <v>plays</v>
      </c>
      <c r="S3534" s="6">
        <f t="shared" si="396"/>
        <v>0.6402048655569782</v>
      </c>
      <c r="T3534" s="10">
        <f t="shared" si="397"/>
        <v>38.284313725490193</v>
      </c>
    </row>
    <row r="3535" spans="1:20" ht="43.2" x14ac:dyDescent="0.3">
      <c r="A3535">
        <v>3535</v>
      </c>
      <c r="B3535" s="3" t="s">
        <v>3534</v>
      </c>
      <c r="C3535" s="3" t="s">
        <v>7645</v>
      </c>
      <c r="D3535">
        <v>2000</v>
      </c>
      <c r="E3535">
        <v>2063</v>
      </c>
      <c r="F3535" t="s">
        <v>8219</v>
      </c>
      <c r="G3535" t="s">
        <v>8225</v>
      </c>
      <c r="H3535" t="s">
        <v>8247</v>
      </c>
      <c r="I3535">
        <v>1443808800</v>
      </c>
      <c r="J3535">
        <v>1441120910</v>
      </c>
      <c r="K3535" s="11">
        <f t="shared" si="394"/>
        <v>42279.541666666664</v>
      </c>
      <c r="L3535" s="11">
        <f t="shared" si="395"/>
        <v>42248.431828703702</v>
      </c>
      <c r="M3535" t="b">
        <v>0</v>
      </c>
      <c r="N3535">
        <v>46</v>
      </c>
      <c r="O3535" t="b">
        <v>1</v>
      </c>
      <c r="P3535" s="8" t="s">
        <v>8269</v>
      </c>
      <c r="Q3535" s="13" t="str">
        <f t="shared" si="392"/>
        <v>theater</v>
      </c>
      <c r="R3535" s="13" t="str">
        <f t="shared" si="393"/>
        <v>plays</v>
      </c>
      <c r="S3535" s="6">
        <f t="shared" si="396"/>
        <v>0.96946194861851676</v>
      </c>
      <c r="T3535" s="10">
        <f t="shared" si="397"/>
        <v>44.847826086956523</v>
      </c>
    </row>
    <row r="3536" spans="1:20" ht="43.2" x14ac:dyDescent="0.3">
      <c r="A3536">
        <v>3536</v>
      </c>
      <c r="B3536" s="3" t="s">
        <v>3535</v>
      </c>
      <c r="C3536" s="3" t="s">
        <v>7646</v>
      </c>
      <c r="D3536">
        <v>150</v>
      </c>
      <c r="E3536">
        <v>230</v>
      </c>
      <c r="F3536" t="s">
        <v>8219</v>
      </c>
      <c r="G3536" t="s">
        <v>8225</v>
      </c>
      <c r="H3536" t="s">
        <v>8247</v>
      </c>
      <c r="I3536">
        <v>1450612740</v>
      </c>
      <c r="J3536">
        <v>1448040425</v>
      </c>
      <c r="K3536" s="11">
        <f t="shared" si="394"/>
        <v>42358.290972222218</v>
      </c>
      <c r="L3536" s="11">
        <f t="shared" si="395"/>
        <v>42328.518807870372</v>
      </c>
      <c r="M3536" t="b">
        <v>0</v>
      </c>
      <c r="N3536">
        <v>17</v>
      </c>
      <c r="O3536" t="b">
        <v>1</v>
      </c>
      <c r="P3536" s="8" t="s">
        <v>8269</v>
      </c>
      <c r="Q3536" s="13" t="str">
        <f t="shared" si="392"/>
        <v>theater</v>
      </c>
      <c r="R3536" s="13" t="str">
        <f t="shared" si="393"/>
        <v>plays</v>
      </c>
      <c r="S3536" s="6">
        <f t="shared" si="396"/>
        <v>0.65217391304347827</v>
      </c>
      <c r="T3536" s="10">
        <f t="shared" si="397"/>
        <v>13.529411764705882</v>
      </c>
    </row>
    <row r="3537" spans="1:20" ht="43.2" x14ac:dyDescent="0.3">
      <c r="A3537">
        <v>3537</v>
      </c>
      <c r="B3537" s="3" t="s">
        <v>3536</v>
      </c>
      <c r="C3537" s="3" t="s">
        <v>7647</v>
      </c>
      <c r="D3537">
        <v>675</v>
      </c>
      <c r="E3537">
        <v>1218</v>
      </c>
      <c r="F3537" t="s">
        <v>8219</v>
      </c>
      <c r="G3537" t="s">
        <v>8229</v>
      </c>
      <c r="H3537" t="s">
        <v>8251</v>
      </c>
      <c r="I3537">
        <v>1416211140</v>
      </c>
      <c r="J3537">
        <v>1413016216</v>
      </c>
      <c r="K3537" s="11">
        <f t="shared" si="394"/>
        <v>41960.124305555553</v>
      </c>
      <c r="L3537" s="11">
        <f t="shared" si="395"/>
        <v>41923.146018518521</v>
      </c>
      <c r="M3537" t="b">
        <v>0</v>
      </c>
      <c r="N3537">
        <v>28</v>
      </c>
      <c r="O3537" t="b">
        <v>1</v>
      </c>
      <c r="P3537" s="8" t="s">
        <v>8269</v>
      </c>
      <c r="Q3537" s="13" t="str">
        <f t="shared" si="392"/>
        <v>theater</v>
      </c>
      <c r="R3537" s="13" t="str">
        <f t="shared" si="393"/>
        <v>plays</v>
      </c>
      <c r="S3537" s="6">
        <f t="shared" si="396"/>
        <v>0.55418719211822665</v>
      </c>
      <c r="T3537" s="10">
        <f t="shared" si="397"/>
        <v>43.5</v>
      </c>
    </row>
    <row r="3538" spans="1:20" ht="43.2" x14ac:dyDescent="0.3">
      <c r="A3538">
        <v>3538</v>
      </c>
      <c r="B3538" s="3" t="s">
        <v>3537</v>
      </c>
      <c r="C3538" s="3" t="s">
        <v>7648</v>
      </c>
      <c r="D3538">
        <v>2000</v>
      </c>
      <c r="E3538">
        <v>2569</v>
      </c>
      <c r="F3538" t="s">
        <v>8219</v>
      </c>
      <c r="G3538" t="s">
        <v>8225</v>
      </c>
      <c r="H3538" t="s">
        <v>8247</v>
      </c>
      <c r="I3538">
        <v>1471428340</v>
      </c>
      <c r="J3538">
        <v>1469009140</v>
      </c>
      <c r="K3538" s="11">
        <f t="shared" si="394"/>
        <v>42599.212268518517</v>
      </c>
      <c r="L3538" s="11">
        <f t="shared" si="395"/>
        <v>42571.212268518517</v>
      </c>
      <c r="M3538" t="b">
        <v>0</v>
      </c>
      <c r="N3538">
        <v>83</v>
      </c>
      <c r="O3538" t="b">
        <v>1</v>
      </c>
      <c r="P3538" s="8" t="s">
        <v>8269</v>
      </c>
      <c r="Q3538" s="13" t="str">
        <f t="shared" si="392"/>
        <v>theater</v>
      </c>
      <c r="R3538" s="13" t="str">
        <f t="shared" si="393"/>
        <v>plays</v>
      </c>
      <c r="S3538" s="6">
        <f t="shared" si="396"/>
        <v>0.77851304009342159</v>
      </c>
      <c r="T3538" s="10">
        <f t="shared" si="397"/>
        <v>30.951807228915662</v>
      </c>
    </row>
    <row r="3539" spans="1:20" ht="43.2" x14ac:dyDescent="0.3">
      <c r="A3539">
        <v>3539</v>
      </c>
      <c r="B3539" s="3" t="s">
        <v>3538</v>
      </c>
      <c r="C3539" s="3" t="s">
        <v>7649</v>
      </c>
      <c r="D3539">
        <v>600</v>
      </c>
      <c r="E3539">
        <v>718</v>
      </c>
      <c r="F3539" t="s">
        <v>8219</v>
      </c>
      <c r="G3539" t="s">
        <v>8224</v>
      </c>
      <c r="H3539" t="s">
        <v>8246</v>
      </c>
      <c r="I3539">
        <v>1473358122</v>
      </c>
      <c r="J3539">
        <v>1471543722</v>
      </c>
      <c r="K3539" s="11">
        <f t="shared" si="394"/>
        <v>42621.547708333332</v>
      </c>
      <c r="L3539" s="11">
        <f t="shared" si="395"/>
        <v>42600.547708333332</v>
      </c>
      <c r="M3539" t="b">
        <v>0</v>
      </c>
      <c r="N3539">
        <v>13</v>
      </c>
      <c r="O3539" t="b">
        <v>1</v>
      </c>
      <c r="P3539" s="8" t="s">
        <v>8269</v>
      </c>
      <c r="Q3539" s="13" t="str">
        <f t="shared" si="392"/>
        <v>theater</v>
      </c>
      <c r="R3539" s="13" t="str">
        <f t="shared" si="393"/>
        <v>plays</v>
      </c>
      <c r="S3539" s="6">
        <f t="shared" si="396"/>
        <v>0.83565459610027859</v>
      </c>
      <c r="T3539" s="10">
        <f t="shared" si="397"/>
        <v>55.230769230769234</v>
      </c>
    </row>
    <row r="3540" spans="1:20" ht="57.6" x14ac:dyDescent="0.3">
      <c r="A3540">
        <v>3540</v>
      </c>
      <c r="B3540" s="3" t="s">
        <v>3539</v>
      </c>
      <c r="C3540" s="3" t="s">
        <v>7650</v>
      </c>
      <c r="D3540">
        <v>300</v>
      </c>
      <c r="E3540">
        <v>369</v>
      </c>
      <c r="F3540" t="s">
        <v>8219</v>
      </c>
      <c r="G3540" t="s">
        <v>8225</v>
      </c>
      <c r="H3540" t="s">
        <v>8247</v>
      </c>
      <c r="I3540">
        <v>1466899491</v>
      </c>
      <c r="J3540">
        <v>1464307491</v>
      </c>
      <c r="K3540" s="11">
        <f t="shared" si="394"/>
        <v>42546.795034722221</v>
      </c>
      <c r="L3540" s="11">
        <f t="shared" si="395"/>
        <v>42516.795034722221</v>
      </c>
      <c r="M3540" t="b">
        <v>0</v>
      </c>
      <c r="N3540">
        <v>8</v>
      </c>
      <c r="O3540" t="b">
        <v>1</v>
      </c>
      <c r="P3540" s="8" t="s">
        <v>8269</v>
      </c>
      <c r="Q3540" s="13" t="str">
        <f t="shared" si="392"/>
        <v>theater</v>
      </c>
      <c r="R3540" s="13" t="str">
        <f t="shared" si="393"/>
        <v>plays</v>
      </c>
      <c r="S3540" s="6">
        <f t="shared" si="396"/>
        <v>0.81300813008130079</v>
      </c>
      <c r="T3540" s="10">
        <f t="shared" si="397"/>
        <v>46.125</v>
      </c>
    </row>
    <row r="3541" spans="1:20" ht="43.2" x14ac:dyDescent="0.3">
      <c r="A3541">
        <v>3541</v>
      </c>
      <c r="B3541" s="3" t="s">
        <v>3540</v>
      </c>
      <c r="C3541" s="3" t="s">
        <v>7651</v>
      </c>
      <c r="D3541">
        <v>1200</v>
      </c>
      <c r="E3541">
        <v>1260</v>
      </c>
      <c r="F3541" t="s">
        <v>8219</v>
      </c>
      <c r="G3541" t="s">
        <v>8225</v>
      </c>
      <c r="H3541" t="s">
        <v>8247</v>
      </c>
      <c r="I3541">
        <v>1441042275</v>
      </c>
      <c r="J3541">
        <v>1438882275</v>
      </c>
      <c r="K3541" s="11">
        <f t="shared" si="394"/>
        <v>42247.521701388883</v>
      </c>
      <c r="L3541" s="11">
        <f t="shared" si="395"/>
        <v>42222.521701388883</v>
      </c>
      <c r="M3541" t="b">
        <v>0</v>
      </c>
      <c r="N3541">
        <v>32</v>
      </c>
      <c r="O3541" t="b">
        <v>1</v>
      </c>
      <c r="P3541" s="8" t="s">
        <v>8269</v>
      </c>
      <c r="Q3541" s="13" t="str">
        <f t="shared" si="392"/>
        <v>theater</v>
      </c>
      <c r="R3541" s="13" t="str">
        <f t="shared" si="393"/>
        <v>plays</v>
      </c>
      <c r="S3541" s="6">
        <f t="shared" si="396"/>
        <v>0.95238095238095233</v>
      </c>
      <c r="T3541" s="10">
        <f t="shared" si="397"/>
        <v>39.375</v>
      </c>
    </row>
    <row r="3542" spans="1:20" ht="43.2" x14ac:dyDescent="0.3">
      <c r="A3542">
        <v>3542</v>
      </c>
      <c r="B3542" s="3" t="s">
        <v>3541</v>
      </c>
      <c r="C3542" s="3" t="s">
        <v>7652</v>
      </c>
      <c r="D3542">
        <v>5500</v>
      </c>
      <c r="E3542">
        <v>5623</v>
      </c>
      <c r="F3542" t="s">
        <v>8219</v>
      </c>
      <c r="G3542" t="s">
        <v>8224</v>
      </c>
      <c r="H3542" t="s">
        <v>8246</v>
      </c>
      <c r="I3542">
        <v>1410099822</v>
      </c>
      <c r="J3542">
        <v>1404915822</v>
      </c>
      <c r="K3542" s="11">
        <f t="shared" si="394"/>
        <v>41889.391458333332</v>
      </c>
      <c r="L3542" s="11">
        <f t="shared" si="395"/>
        <v>41829.391458333332</v>
      </c>
      <c r="M3542" t="b">
        <v>0</v>
      </c>
      <c r="N3542">
        <v>85</v>
      </c>
      <c r="O3542" t="b">
        <v>1</v>
      </c>
      <c r="P3542" s="8" t="s">
        <v>8269</v>
      </c>
      <c r="Q3542" s="13" t="str">
        <f t="shared" si="392"/>
        <v>theater</v>
      </c>
      <c r="R3542" s="13" t="str">
        <f t="shared" si="393"/>
        <v>plays</v>
      </c>
      <c r="S3542" s="6">
        <f t="shared" si="396"/>
        <v>0.97812555575315663</v>
      </c>
      <c r="T3542" s="10">
        <f t="shared" si="397"/>
        <v>66.152941176470591</v>
      </c>
    </row>
    <row r="3543" spans="1:20" ht="43.2" x14ac:dyDescent="0.3">
      <c r="A3543">
        <v>3543</v>
      </c>
      <c r="B3543" s="3" t="s">
        <v>3542</v>
      </c>
      <c r="C3543" s="3" t="s">
        <v>7653</v>
      </c>
      <c r="D3543">
        <v>1500</v>
      </c>
      <c r="E3543">
        <v>1570</v>
      </c>
      <c r="F3543" t="s">
        <v>8219</v>
      </c>
      <c r="G3543" t="s">
        <v>8236</v>
      </c>
      <c r="H3543" t="s">
        <v>8249</v>
      </c>
      <c r="I3543">
        <v>1435255659</v>
      </c>
      <c r="J3543">
        <v>1432663659</v>
      </c>
      <c r="K3543" s="11">
        <f t="shared" si="394"/>
        <v>42180.546979166662</v>
      </c>
      <c r="L3543" s="11">
        <f t="shared" si="395"/>
        <v>42150.546979166662</v>
      </c>
      <c r="M3543" t="b">
        <v>0</v>
      </c>
      <c r="N3543">
        <v>29</v>
      </c>
      <c r="O3543" t="b">
        <v>1</v>
      </c>
      <c r="P3543" s="8" t="s">
        <v>8269</v>
      </c>
      <c r="Q3543" s="13" t="str">
        <f t="shared" si="392"/>
        <v>theater</v>
      </c>
      <c r="R3543" s="13" t="str">
        <f t="shared" si="393"/>
        <v>plays</v>
      </c>
      <c r="S3543" s="6">
        <f t="shared" si="396"/>
        <v>0.95541401273885351</v>
      </c>
      <c r="T3543" s="10">
        <f t="shared" si="397"/>
        <v>54.137931034482762</v>
      </c>
    </row>
    <row r="3544" spans="1:20" ht="28.8" x14ac:dyDescent="0.3">
      <c r="A3544">
        <v>3544</v>
      </c>
      <c r="B3544" s="3" t="s">
        <v>3543</v>
      </c>
      <c r="C3544" s="3" t="s">
        <v>7654</v>
      </c>
      <c r="D3544">
        <v>2500</v>
      </c>
      <c r="E3544">
        <v>2500</v>
      </c>
      <c r="F3544" t="s">
        <v>8219</v>
      </c>
      <c r="G3544" t="s">
        <v>8224</v>
      </c>
      <c r="H3544" t="s">
        <v>8246</v>
      </c>
      <c r="I3544">
        <v>1425758257</v>
      </c>
      <c r="J3544">
        <v>1423166257</v>
      </c>
      <c r="K3544" s="11">
        <f t="shared" si="394"/>
        <v>42070.623344907406</v>
      </c>
      <c r="L3544" s="11">
        <f t="shared" si="395"/>
        <v>42040.623344907406</v>
      </c>
      <c r="M3544" t="b">
        <v>0</v>
      </c>
      <c r="N3544">
        <v>24</v>
      </c>
      <c r="O3544" t="b">
        <v>1</v>
      </c>
      <c r="P3544" s="8" t="s">
        <v>8269</v>
      </c>
      <c r="Q3544" s="13" t="str">
        <f t="shared" si="392"/>
        <v>theater</v>
      </c>
      <c r="R3544" s="13" t="str">
        <f t="shared" si="393"/>
        <v>plays</v>
      </c>
      <c r="S3544" s="6">
        <f t="shared" si="396"/>
        <v>1</v>
      </c>
      <c r="T3544" s="10">
        <f t="shared" si="397"/>
        <v>104.16666666666667</v>
      </c>
    </row>
    <row r="3545" spans="1:20" ht="43.2" x14ac:dyDescent="0.3">
      <c r="A3545">
        <v>3545</v>
      </c>
      <c r="B3545" s="3" t="s">
        <v>3544</v>
      </c>
      <c r="C3545" s="3" t="s">
        <v>7655</v>
      </c>
      <c r="D3545">
        <v>250</v>
      </c>
      <c r="E3545">
        <v>251</v>
      </c>
      <c r="F3545" t="s">
        <v>8219</v>
      </c>
      <c r="G3545" t="s">
        <v>8224</v>
      </c>
      <c r="H3545" t="s">
        <v>8246</v>
      </c>
      <c r="I3545">
        <v>1428780159</v>
      </c>
      <c r="J3545">
        <v>1426188159</v>
      </c>
      <c r="K3545" s="11">
        <f t="shared" si="394"/>
        <v>42105.599062499998</v>
      </c>
      <c r="L3545" s="11">
        <f t="shared" si="395"/>
        <v>42075.599062499998</v>
      </c>
      <c r="M3545" t="b">
        <v>0</v>
      </c>
      <c r="N3545">
        <v>8</v>
      </c>
      <c r="O3545" t="b">
        <v>1</v>
      </c>
      <c r="P3545" s="8" t="s">
        <v>8269</v>
      </c>
      <c r="Q3545" s="13" t="str">
        <f t="shared" si="392"/>
        <v>theater</v>
      </c>
      <c r="R3545" s="13" t="str">
        <f t="shared" si="393"/>
        <v>plays</v>
      </c>
      <c r="S3545" s="6">
        <f t="shared" si="396"/>
        <v>0.99601593625498008</v>
      </c>
      <c r="T3545" s="10">
        <f t="shared" si="397"/>
        <v>31.375</v>
      </c>
    </row>
    <row r="3546" spans="1:20" ht="43.2" x14ac:dyDescent="0.3">
      <c r="A3546">
        <v>3546</v>
      </c>
      <c r="B3546" s="3" t="s">
        <v>3545</v>
      </c>
      <c r="C3546" s="3" t="s">
        <v>7656</v>
      </c>
      <c r="D3546">
        <v>1100</v>
      </c>
      <c r="E3546">
        <v>1125</v>
      </c>
      <c r="F3546" t="s">
        <v>8219</v>
      </c>
      <c r="G3546" t="s">
        <v>8224</v>
      </c>
      <c r="H3546" t="s">
        <v>8246</v>
      </c>
      <c r="I3546">
        <v>1427860740</v>
      </c>
      <c r="J3546">
        <v>1426002684</v>
      </c>
      <c r="K3546" s="11">
        <f t="shared" si="394"/>
        <v>42094.957638888889</v>
      </c>
      <c r="L3546" s="11">
        <f t="shared" si="395"/>
        <v>42073.452361111107</v>
      </c>
      <c r="M3546" t="b">
        <v>0</v>
      </c>
      <c r="N3546">
        <v>19</v>
      </c>
      <c r="O3546" t="b">
        <v>1</v>
      </c>
      <c r="P3546" s="8" t="s">
        <v>8269</v>
      </c>
      <c r="Q3546" s="13" t="str">
        <f t="shared" si="392"/>
        <v>theater</v>
      </c>
      <c r="R3546" s="13" t="str">
        <f t="shared" si="393"/>
        <v>plays</v>
      </c>
      <c r="S3546" s="6">
        <f t="shared" si="396"/>
        <v>0.97777777777777775</v>
      </c>
      <c r="T3546" s="10">
        <f t="shared" si="397"/>
        <v>59.210526315789473</v>
      </c>
    </row>
    <row r="3547" spans="1:20" ht="43.2" x14ac:dyDescent="0.3">
      <c r="A3547">
        <v>3547</v>
      </c>
      <c r="B3547" s="3" t="s">
        <v>3546</v>
      </c>
      <c r="C3547" s="3" t="s">
        <v>7657</v>
      </c>
      <c r="D3547">
        <v>35000</v>
      </c>
      <c r="E3547">
        <v>40043.25</v>
      </c>
      <c r="F3547" t="s">
        <v>8219</v>
      </c>
      <c r="G3547" t="s">
        <v>8224</v>
      </c>
      <c r="H3547" t="s">
        <v>8246</v>
      </c>
      <c r="I3547">
        <v>1463198340</v>
      </c>
      <c r="J3547">
        <v>1461117201</v>
      </c>
      <c r="K3547" s="11">
        <f t="shared" si="394"/>
        <v>42503.957638888889</v>
      </c>
      <c r="L3547" s="11">
        <f t="shared" si="395"/>
        <v>42479.870381944442</v>
      </c>
      <c r="M3547" t="b">
        <v>0</v>
      </c>
      <c r="N3547">
        <v>336</v>
      </c>
      <c r="O3547" t="b">
        <v>1</v>
      </c>
      <c r="P3547" s="8" t="s">
        <v>8269</v>
      </c>
      <c r="Q3547" s="13" t="str">
        <f t="shared" si="392"/>
        <v>theater</v>
      </c>
      <c r="R3547" s="13" t="str">
        <f t="shared" si="393"/>
        <v>plays</v>
      </c>
      <c r="S3547" s="6">
        <f t="shared" si="396"/>
        <v>0.87405492810898211</v>
      </c>
      <c r="T3547" s="10">
        <f t="shared" si="397"/>
        <v>119.17633928571429</v>
      </c>
    </row>
    <row r="3548" spans="1:20" ht="43.2" x14ac:dyDescent="0.3">
      <c r="A3548">
        <v>3548</v>
      </c>
      <c r="B3548" s="3" t="s">
        <v>3547</v>
      </c>
      <c r="C3548" s="3" t="s">
        <v>7658</v>
      </c>
      <c r="D3548">
        <v>2100</v>
      </c>
      <c r="E3548">
        <v>2140</v>
      </c>
      <c r="F3548" t="s">
        <v>8219</v>
      </c>
      <c r="G3548" t="s">
        <v>8224</v>
      </c>
      <c r="H3548" t="s">
        <v>8246</v>
      </c>
      <c r="I3548">
        <v>1457139600</v>
      </c>
      <c r="J3548">
        <v>1455230214</v>
      </c>
      <c r="K3548" s="11">
        <f t="shared" si="394"/>
        <v>42433.833333333336</v>
      </c>
      <c r="L3548" s="11">
        <f t="shared" si="395"/>
        <v>42411.733958333331</v>
      </c>
      <c r="M3548" t="b">
        <v>0</v>
      </c>
      <c r="N3548">
        <v>13</v>
      </c>
      <c r="O3548" t="b">
        <v>1</v>
      </c>
      <c r="P3548" s="8" t="s">
        <v>8269</v>
      </c>
      <c r="Q3548" s="13" t="str">
        <f t="shared" si="392"/>
        <v>theater</v>
      </c>
      <c r="R3548" s="13" t="str">
        <f t="shared" si="393"/>
        <v>plays</v>
      </c>
      <c r="S3548" s="6">
        <f t="shared" si="396"/>
        <v>0.98130841121495327</v>
      </c>
      <c r="T3548" s="10">
        <f t="shared" si="397"/>
        <v>164.61538461538461</v>
      </c>
    </row>
    <row r="3549" spans="1:20" ht="43.2" x14ac:dyDescent="0.3">
      <c r="A3549">
        <v>3549</v>
      </c>
      <c r="B3549" s="3" t="s">
        <v>3548</v>
      </c>
      <c r="C3549" s="3" t="s">
        <v>7659</v>
      </c>
      <c r="D3549">
        <v>1000</v>
      </c>
      <c r="E3549">
        <v>1020</v>
      </c>
      <c r="F3549" t="s">
        <v>8219</v>
      </c>
      <c r="G3549" t="s">
        <v>8225</v>
      </c>
      <c r="H3549" t="s">
        <v>8247</v>
      </c>
      <c r="I3549">
        <v>1441358873</v>
      </c>
      <c r="J3549">
        <v>1438939673</v>
      </c>
      <c r="K3549" s="11">
        <f t="shared" si="394"/>
        <v>42251.186030092591</v>
      </c>
      <c r="L3549" s="11">
        <f t="shared" si="395"/>
        <v>42223.186030092591</v>
      </c>
      <c r="M3549" t="b">
        <v>0</v>
      </c>
      <c r="N3549">
        <v>42</v>
      </c>
      <c r="O3549" t="b">
        <v>1</v>
      </c>
      <c r="P3549" s="8" t="s">
        <v>8269</v>
      </c>
      <c r="Q3549" s="13" t="str">
        <f t="shared" si="392"/>
        <v>theater</v>
      </c>
      <c r="R3549" s="13" t="str">
        <f t="shared" si="393"/>
        <v>plays</v>
      </c>
      <c r="S3549" s="6">
        <f t="shared" si="396"/>
        <v>0.98039215686274506</v>
      </c>
      <c r="T3549" s="10">
        <f t="shared" si="397"/>
        <v>24.285714285714285</v>
      </c>
    </row>
    <row r="3550" spans="1:20" ht="43.2" x14ac:dyDescent="0.3">
      <c r="A3550">
        <v>3550</v>
      </c>
      <c r="B3550" s="3" t="s">
        <v>3549</v>
      </c>
      <c r="C3550" s="3" t="s">
        <v>7660</v>
      </c>
      <c r="D3550">
        <v>2500</v>
      </c>
      <c r="E3550">
        <v>2620</v>
      </c>
      <c r="F3550" t="s">
        <v>8219</v>
      </c>
      <c r="G3550" t="s">
        <v>8225</v>
      </c>
      <c r="H3550" t="s">
        <v>8247</v>
      </c>
      <c r="I3550">
        <v>1462224398</v>
      </c>
      <c r="J3550">
        <v>1459632398</v>
      </c>
      <c r="K3550" s="11">
        <f t="shared" si="394"/>
        <v>42492.685162037036</v>
      </c>
      <c r="L3550" s="11">
        <f t="shared" si="395"/>
        <v>42462.685162037036</v>
      </c>
      <c r="M3550" t="b">
        <v>0</v>
      </c>
      <c r="N3550">
        <v>64</v>
      </c>
      <c r="O3550" t="b">
        <v>1</v>
      </c>
      <c r="P3550" s="8" t="s">
        <v>8269</v>
      </c>
      <c r="Q3550" s="13" t="str">
        <f t="shared" si="392"/>
        <v>theater</v>
      </c>
      <c r="R3550" s="13" t="str">
        <f t="shared" si="393"/>
        <v>plays</v>
      </c>
      <c r="S3550" s="6">
        <f t="shared" si="396"/>
        <v>0.95419847328244278</v>
      </c>
      <c r="T3550" s="10">
        <f t="shared" si="397"/>
        <v>40.9375</v>
      </c>
    </row>
    <row r="3551" spans="1:20" ht="43.2" x14ac:dyDescent="0.3">
      <c r="A3551">
        <v>3551</v>
      </c>
      <c r="B3551" s="3" t="s">
        <v>3550</v>
      </c>
      <c r="C3551" s="3" t="s">
        <v>7661</v>
      </c>
      <c r="D3551">
        <v>1500</v>
      </c>
      <c r="E3551">
        <v>1527.5</v>
      </c>
      <c r="F3551" t="s">
        <v>8219</v>
      </c>
      <c r="G3551" t="s">
        <v>8224</v>
      </c>
      <c r="H3551" t="s">
        <v>8246</v>
      </c>
      <c r="I3551">
        <v>1400796420</v>
      </c>
      <c r="J3551">
        <v>1398342170</v>
      </c>
      <c r="K3551" s="11">
        <f t="shared" si="394"/>
        <v>41781.713194444441</v>
      </c>
      <c r="L3551" s="11">
        <f t="shared" si="395"/>
        <v>41753.307523148142</v>
      </c>
      <c r="M3551" t="b">
        <v>0</v>
      </c>
      <c r="N3551">
        <v>25</v>
      </c>
      <c r="O3551" t="b">
        <v>1</v>
      </c>
      <c r="P3551" s="8" t="s">
        <v>8269</v>
      </c>
      <c r="Q3551" s="13" t="str">
        <f t="shared" si="392"/>
        <v>theater</v>
      </c>
      <c r="R3551" s="13" t="str">
        <f t="shared" si="393"/>
        <v>plays</v>
      </c>
      <c r="S3551" s="6">
        <f t="shared" si="396"/>
        <v>0.98199672667757776</v>
      </c>
      <c r="T3551" s="10">
        <f t="shared" si="397"/>
        <v>61.1</v>
      </c>
    </row>
    <row r="3552" spans="1:20" ht="43.2" x14ac:dyDescent="0.3">
      <c r="A3552">
        <v>3552</v>
      </c>
      <c r="B3552" s="3" t="s">
        <v>3551</v>
      </c>
      <c r="C3552" s="3" t="s">
        <v>7662</v>
      </c>
      <c r="D3552">
        <v>773</v>
      </c>
      <c r="E3552">
        <v>773</v>
      </c>
      <c r="F3552" t="s">
        <v>8219</v>
      </c>
      <c r="G3552" t="s">
        <v>8225</v>
      </c>
      <c r="H3552" t="s">
        <v>8247</v>
      </c>
      <c r="I3552">
        <v>1403964324</v>
      </c>
      <c r="J3552">
        <v>1401372324</v>
      </c>
      <c r="K3552" s="11">
        <f t="shared" si="394"/>
        <v>41818.378749999996</v>
      </c>
      <c r="L3552" s="11">
        <f t="shared" si="395"/>
        <v>41788.378749999996</v>
      </c>
      <c r="M3552" t="b">
        <v>0</v>
      </c>
      <c r="N3552">
        <v>20</v>
      </c>
      <c r="O3552" t="b">
        <v>1</v>
      </c>
      <c r="P3552" s="8" t="s">
        <v>8269</v>
      </c>
      <c r="Q3552" s="13" t="str">
        <f t="shared" si="392"/>
        <v>theater</v>
      </c>
      <c r="R3552" s="13" t="str">
        <f t="shared" si="393"/>
        <v>plays</v>
      </c>
      <c r="S3552" s="6">
        <f t="shared" si="396"/>
        <v>1</v>
      </c>
      <c r="T3552" s="10">
        <f t="shared" si="397"/>
        <v>38.65</v>
      </c>
    </row>
    <row r="3553" spans="1:20" ht="43.2" x14ac:dyDescent="0.3">
      <c r="A3553">
        <v>3553</v>
      </c>
      <c r="B3553" s="3" t="s">
        <v>3552</v>
      </c>
      <c r="C3553" s="3" t="s">
        <v>7663</v>
      </c>
      <c r="D3553">
        <v>5500</v>
      </c>
      <c r="E3553">
        <v>5845</v>
      </c>
      <c r="F3553" t="s">
        <v>8219</v>
      </c>
      <c r="G3553" t="s">
        <v>8224</v>
      </c>
      <c r="H3553" t="s">
        <v>8246</v>
      </c>
      <c r="I3553">
        <v>1439337600</v>
      </c>
      <c r="J3553">
        <v>1436575280</v>
      </c>
      <c r="K3553" s="11">
        <f t="shared" si="394"/>
        <v>42227.791666666664</v>
      </c>
      <c r="L3553" s="11">
        <f t="shared" si="395"/>
        <v>42195.820370370369</v>
      </c>
      <c r="M3553" t="b">
        <v>0</v>
      </c>
      <c r="N3553">
        <v>104</v>
      </c>
      <c r="O3553" t="b">
        <v>1</v>
      </c>
      <c r="P3553" s="8" t="s">
        <v>8269</v>
      </c>
      <c r="Q3553" s="13" t="str">
        <f t="shared" si="392"/>
        <v>theater</v>
      </c>
      <c r="R3553" s="13" t="str">
        <f t="shared" si="393"/>
        <v>plays</v>
      </c>
      <c r="S3553" s="6">
        <f t="shared" si="396"/>
        <v>0.94097519247219841</v>
      </c>
      <c r="T3553" s="10">
        <f t="shared" si="397"/>
        <v>56.20192307692308</v>
      </c>
    </row>
    <row r="3554" spans="1:20" ht="43.2" x14ac:dyDescent="0.3">
      <c r="A3554">
        <v>3554</v>
      </c>
      <c r="B3554" s="3" t="s">
        <v>3553</v>
      </c>
      <c r="C3554" s="3" t="s">
        <v>7664</v>
      </c>
      <c r="D3554">
        <v>5000</v>
      </c>
      <c r="E3554">
        <v>5671.11</v>
      </c>
      <c r="F3554" t="s">
        <v>8219</v>
      </c>
      <c r="G3554" t="s">
        <v>8224</v>
      </c>
      <c r="H3554" t="s">
        <v>8246</v>
      </c>
      <c r="I3554">
        <v>1423674000</v>
      </c>
      <c r="J3554">
        <v>1421025159</v>
      </c>
      <c r="K3554" s="11">
        <f t="shared" si="394"/>
        <v>42046.499999999993</v>
      </c>
      <c r="L3554" s="11">
        <f t="shared" si="395"/>
        <v>42015.842118055552</v>
      </c>
      <c r="M3554" t="b">
        <v>0</v>
      </c>
      <c r="N3554">
        <v>53</v>
      </c>
      <c r="O3554" t="b">
        <v>1</v>
      </c>
      <c r="P3554" s="8" t="s">
        <v>8269</v>
      </c>
      <c r="Q3554" s="13" t="str">
        <f t="shared" si="392"/>
        <v>theater</v>
      </c>
      <c r="R3554" s="13" t="str">
        <f t="shared" si="393"/>
        <v>plays</v>
      </c>
      <c r="S3554" s="6">
        <f t="shared" si="396"/>
        <v>0.88166161474561422</v>
      </c>
      <c r="T3554" s="10">
        <f t="shared" si="397"/>
        <v>107.00207547169811</v>
      </c>
    </row>
    <row r="3555" spans="1:20" ht="43.2" x14ac:dyDescent="0.3">
      <c r="A3555">
        <v>3555</v>
      </c>
      <c r="B3555" s="3" t="s">
        <v>3554</v>
      </c>
      <c r="C3555" s="3" t="s">
        <v>7665</v>
      </c>
      <c r="D3555">
        <v>2400</v>
      </c>
      <c r="E3555">
        <v>2400</v>
      </c>
      <c r="F3555" t="s">
        <v>8219</v>
      </c>
      <c r="G3555" t="s">
        <v>8237</v>
      </c>
      <c r="H3555" t="s">
        <v>8249</v>
      </c>
      <c r="I3555">
        <v>1479382594</v>
      </c>
      <c r="J3555">
        <v>1476786994</v>
      </c>
      <c r="K3555" s="11">
        <f t="shared" si="394"/>
        <v>42691.275393518517</v>
      </c>
      <c r="L3555" s="11">
        <f t="shared" si="395"/>
        <v>42661.233726851853</v>
      </c>
      <c r="M3555" t="b">
        <v>0</v>
      </c>
      <c r="N3555">
        <v>14</v>
      </c>
      <c r="O3555" t="b">
        <v>1</v>
      </c>
      <c r="P3555" s="8" t="s">
        <v>8269</v>
      </c>
      <c r="Q3555" s="13" t="str">
        <f t="shared" si="392"/>
        <v>theater</v>
      </c>
      <c r="R3555" s="13" t="str">
        <f t="shared" si="393"/>
        <v>plays</v>
      </c>
      <c r="S3555" s="6">
        <f t="shared" si="396"/>
        <v>1</v>
      </c>
      <c r="T3555" s="10">
        <f t="shared" si="397"/>
        <v>171.42857142857142</v>
      </c>
    </row>
    <row r="3556" spans="1:20" ht="43.2" x14ac:dyDescent="0.3">
      <c r="A3556">
        <v>3556</v>
      </c>
      <c r="B3556" s="3" t="s">
        <v>3555</v>
      </c>
      <c r="C3556" s="3" t="s">
        <v>7666</v>
      </c>
      <c r="D3556">
        <v>2200</v>
      </c>
      <c r="E3556">
        <v>2210</v>
      </c>
      <c r="F3556" t="s">
        <v>8219</v>
      </c>
      <c r="G3556" t="s">
        <v>8225</v>
      </c>
      <c r="H3556" t="s">
        <v>8247</v>
      </c>
      <c r="I3556">
        <v>1408289724</v>
      </c>
      <c r="J3556">
        <v>1403105724</v>
      </c>
      <c r="K3556" s="11">
        <f t="shared" si="394"/>
        <v>41868.441249999996</v>
      </c>
      <c r="L3556" s="11">
        <f t="shared" si="395"/>
        <v>41808.441249999996</v>
      </c>
      <c r="M3556" t="b">
        <v>0</v>
      </c>
      <c r="N3556">
        <v>20</v>
      </c>
      <c r="O3556" t="b">
        <v>1</v>
      </c>
      <c r="P3556" s="8" t="s">
        <v>8269</v>
      </c>
      <c r="Q3556" s="13" t="str">
        <f t="shared" si="392"/>
        <v>theater</v>
      </c>
      <c r="R3556" s="13" t="str">
        <f t="shared" si="393"/>
        <v>plays</v>
      </c>
      <c r="S3556" s="6">
        <f t="shared" si="396"/>
        <v>0.99547511312217196</v>
      </c>
      <c r="T3556" s="10">
        <f t="shared" si="397"/>
        <v>110.5</v>
      </c>
    </row>
    <row r="3557" spans="1:20" ht="57.6" x14ac:dyDescent="0.3">
      <c r="A3557">
        <v>3557</v>
      </c>
      <c r="B3557" s="3" t="s">
        <v>3556</v>
      </c>
      <c r="C3557" s="3" t="s">
        <v>7667</v>
      </c>
      <c r="D3557">
        <v>100000</v>
      </c>
      <c r="E3557">
        <v>100036</v>
      </c>
      <c r="F3557" t="s">
        <v>8219</v>
      </c>
      <c r="G3557" t="s">
        <v>8224</v>
      </c>
      <c r="H3557" t="s">
        <v>8246</v>
      </c>
      <c r="I3557">
        <v>1399271911</v>
      </c>
      <c r="J3557">
        <v>1396334311</v>
      </c>
      <c r="K3557" s="11">
        <f t="shared" si="394"/>
        <v>41764.068414351852</v>
      </c>
      <c r="L3557" s="11">
        <f t="shared" si="395"/>
        <v>41730.068414351852</v>
      </c>
      <c r="M3557" t="b">
        <v>0</v>
      </c>
      <c r="N3557">
        <v>558</v>
      </c>
      <c r="O3557" t="b">
        <v>1</v>
      </c>
      <c r="P3557" s="8" t="s">
        <v>8269</v>
      </c>
      <c r="Q3557" s="13" t="str">
        <f t="shared" si="392"/>
        <v>theater</v>
      </c>
      <c r="R3557" s="13" t="str">
        <f t="shared" si="393"/>
        <v>plays</v>
      </c>
      <c r="S3557" s="6">
        <f t="shared" si="396"/>
        <v>0.99964012955336079</v>
      </c>
      <c r="T3557" s="10">
        <f t="shared" si="397"/>
        <v>179.27598566308242</v>
      </c>
    </row>
    <row r="3558" spans="1:20" ht="43.2" x14ac:dyDescent="0.3">
      <c r="A3558">
        <v>3558</v>
      </c>
      <c r="B3558" s="3" t="s">
        <v>3557</v>
      </c>
      <c r="C3558" s="3" t="s">
        <v>7668</v>
      </c>
      <c r="D3558">
        <v>350</v>
      </c>
      <c r="E3558">
        <v>504</v>
      </c>
      <c r="F3558" t="s">
        <v>8219</v>
      </c>
      <c r="G3558" t="s">
        <v>8225</v>
      </c>
      <c r="H3558" t="s">
        <v>8247</v>
      </c>
      <c r="I3558">
        <v>1435352400</v>
      </c>
      <c r="J3558">
        <v>1431718575</v>
      </c>
      <c r="K3558" s="11">
        <f t="shared" si="394"/>
        <v>42181.666666666664</v>
      </c>
      <c r="L3558" s="11">
        <f t="shared" si="395"/>
        <v>42139.608506944445</v>
      </c>
      <c r="M3558" t="b">
        <v>0</v>
      </c>
      <c r="N3558">
        <v>22</v>
      </c>
      <c r="O3558" t="b">
        <v>1</v>
      </c>
      <c r="P3558" s="8" t="s">
        <v>8269</v>
      </c>
      <c r="Q3558" s="13" t="str">
        <f t="shared" si="392"/>
        <v>theater</v>
      </c>
      <c r="R3558" s="13" t="str">
        <f t="shared" si="393"/>
        <v>plays</v>
      </c>
      <c r="S3558" s="6">
        <f t="shared" si="396"/>
        <v>0.69444444444444442</v>
      </c>
      <c r="T3558" s="10">
        <f t="shared" si="397"/>
        <v>22.90909090909091</v>
      </c>
    </row>
    <row r="3559" spans="1:20" ht="57.6" x14ac:dyDescent="0.3">
      <c r="A3559">
        <v>3559</v>
      </c>
      <c r="B3559" s="3" t="s">
        <v>3558</v>
      </c>
      <c r="C3559" s="3" t="s">
        <v>7669</v>
      </c>
      <c r="D3559">
        <v>1000</v>
      </c>
      <c r="E3559">
        <v>1035</v>
      </c>
      <c r="F3559" t="s">
        <v>8219</v>
      </c>
      <c r="G3559" t="s">
        <v>8226</v>
      </c>
      <c r="H3559" t="s">
        <v>8248</v>
      </c>
      <c r="I3559">
        <v>1438333080</v>
      </c>
      <c r="J3559">
        <v>1436408308</v>
      </c>
      <c r="K3559" s="11">
        <f t="shared" si="394"/>
        <v>42216.165277777771</v>
      </c>
      <c r="L3559" s="11">
        <f t="shared" si="395"/>
        <v>42193.887824074067</v>
      </c>
      <c r="M3559" t="b">
        <v>0</v>
      </c>
      <c r="N3559">
        <v>24</v>
      </c>
      <c r="O3559" t="b">
        <v>1</v>
      </c>
      <c r="P3559" s="8" t="s">
        <v>8269</v>
      </c>
      <c r="Q3559" s="13" t="str">
        <f t="shared" si="392"/>
        <v>theater</v>
      </c>
      <c r="R3559" s="13" t="str">
        <f t="shared" si="393"/>
        <v>plays</v>
      </c>
      <c r="S3559" s="6">
        <f t="shared" si="396"/>
        <v>0.96618357487922701</v>
      </c>
      <c r="T3559" s="10">
        <f t="shared" si="397"/>
        <v>43.125</v>
      </c>
    </row>
    <row r="3560" spans="1:20" ht="43.2" x14ac:dyDescent="0.3">
      <c r="A3560">
        <v>3560</v>
      </c>
      <c r="B3560" s="3" t="s">
        <v>3559</v>
      </c>
      <c r="C3560" s="3" t="s">
        <v>7670</v>
      </c>
      <c r="D3560">
        <v>3200</v>
      </c>
      <c r="E3560">
        <v>3470</v>
      </c>
      <c r="F3560" t="s">
        <v>8219</v>
      </c>
      <c r="G3560" t="s">
        <v>8229</v>
      </c>
      <c r="H3560" t="s">
        <v>8251</v>
      </c>
      <c r="I3560">
        <v>1432694700</v>
      </c>
      <c r="J3560">
        <v>1429651266</v>
      </c>
      <c r="K3560" s="11">
        <f t="shared" si="394"/>
        <v>42150.906249999993</v>
      </c>
      <c r="L3560" s="11">
        <f t="shared" si="395"/>
        <v>42115.68131944444</v>
      </c>
      <c r="M3560" t="b">
        <v>0</v>
      </c>
      <c r="N3560">
        <v>74</v>
      </c>
      <c r="O3560" t="b">
        <v>1</v>
      </c>
      <c r="P3560" s="8" t="s">
        <v>8269</v>
      </c>
      <c r="Q3560" s="13" t="str">
        <f t="shared" si="392"/>
        <v>theater</v>
      </c>
      <c r="R3560" s="13" t="str">
        <f t="shared" si="393"/>
        <v>plays</v>
      </c>
      <c r="S3560" s="6">
        <f t="shared" si="396"/>
        <v>0.9221902017291066</v>
      </c>
      <c r="T3560" s="10">
        <f t="shared" si="397"/>
        <v>46.891891891891895</v>
      </c>
    </row>
    <row r="3561" spans="1:20" ht="115.2" x14ac:dyDescent="0.3">
      <c r="A3561">
        <v>3561</v>
      </c>
      <c r="B3561" s="3" t="s">
        <v>3560</v>
      </c>
      <c r="C3561" s="3" t="s">
        <v>7671</v>
      </c>
      <c r="D3561">
        <v>2500</v>
      </c>
      <c r="E3561">
        <v>2560</v>
      </c>
      <c r="F3561" t="s">
        <v>8219</v>
      </c>
      <c r="G3561" t="s">
        <v>8224</v>
      </c>
      <c r="H3561" t="s">
        <v>8246</v>
      </c>
      <c r="I3561">
        <v>1438799760</v>
      </c>
      <c r="J3561">
        <v>1437236378</v>
      </c>
      <c r="K3561" s="11">
        <f t="shared" si="394"/>
        <v>42221.566666666666</v>
      </c>
      <c r="L3561" s="11">
        <f t="shared" si="395"/>
        <v>42203.471967592595</v>
      </c>
      <c r="M3561" t="b">
        <v>0</v>
      </c>
      <c r="N3561">
        <v>54</v>
      </c>
      <c r="O3561" t="b">
        <v>1</v>
      </c>
      <c r="P3561" s="8" t="s">
        <v>8269</v>
      </c>
      <c r="Q3561" s="13" t="str">
        <f t="shared" si="392"/>
        <v>theater</v>
      </c>
      <c r="R3561" s="13" t="str">
        <f t="shared" si="393"/>
        <v>plays</v>
      </c>
      <c r="S3561" s="6">
        <f t="shared" si="396"/>
        <v>0.9765625</v>
      </c>
      <c r="T3561" s="10">
        <f t="shared" si="397"/>
        <v>47.407407407407405</v>
      </c>
    </row>
    <row r="3562" spans="1:20" ht="43.2" x14ac:dyDescent="0.3">
      <c r="A3562">
        <v>3562</v>
      </c>
      <c r="B3562" s="3" t="s">
        <v>3561</v>
      </c>
      <c r="C3562" s="3" t="s">
        <v>7672</v>
      </c>
      <c r="D3562">
        <v>315</v>
      </c>
      <c r="E3562">
        <v>469</v>
      </c>
      <c r="F3562" t="s">
        <v>8219</v>
      </c>
      <c r="G3562" t="s">
        <v>8225</v>
      </c>
      <c r="H3562" t="s">
        <v>8247</v>
      </c>
      <c r="I3562">
        <v>1457906400</v>
      </c>
      <c r="J3562">
        <v>1457115427</v>
      </c>
      <c r="K3562" s="11">
        <f t="shared" si="394"/>
        <v>42442.708333333336</v>
      </c>
      <c r="L3562" s="11">
        <f t="shared" si="395"/>
        <v>42433.553553240738</v>
      </c>
      <c r="M3562" t="b">
        <v>0</v>
      </c>
      <c r="N3562">
        <v>31</v>
      </c>
      <c r="O3562" t="b">
        <v>1</v>
      </c>
      <c r="P3562" s="8" t="s">
        <v>8269</v>
      </c>
      <c r="Q3562" s="13" t="str">
        <f t="shared" si="392"/>
        <v>theater</v>
      </c>
      <c r="R3562" s="13" t="str">
        <f t="shared" si="393"/>
        <v>plays</v>
      </c>
      <c r="S3562" s="6">
        <f t="shared" si="396"/>
        <v>0.67164179104477617</v>
      </c>
      <c r="T3562" s="10">
        <f t="shared" si="397"/>
        <v>15.129032258064516</v>
      </c>
    </row>
    <row r="3563" spans="1:20" ht="43.2" x14ac:dyDescent="0.3">
      <c r="A3563">
        <v>3563</v>
      </c>
      <c r="B3563" s="3" t="s">
        <v>3562</v>
      </c>
      <c r="C3563" s="3" t="s">
        <v>7673</v>
      </c>
      <c r="D3563">
        <v>500</v>
      </c>
      <c r="E3563">
        <v>527.45000000000005</v>
      </c>
      <c r="F3563" t="s">
        <v>8219</v>
      </c>
      <c r="G3563" t="s">
        <v>8225</v>
      </c>
      <c r="H3563" t="s">
        <v>8247</v>
      </c>
      <c r="I3563">
        <v>1470078000</v>
      </c>
      <c r="J3563">
        <v>1467648456</v>
      </c>
      <c r="K3563" s="11">
        <f t="shared" si="394"/>
        <v>42583.583333333336</v>
      </c>
      <c r="L3563" s="11">
        <f t="shared" si="395"/>
        <v>42555.46361111111</v>
      </c>
      <c r="M3563" t="b">
        <v>0</v>
      </c>
      <c r="N3563">
        <v>25</v>
      </c>
      <c r="O3563" t="b">
        <v>1</v>
      </c>
      <c r="P3563" s="8" t="s">
        <v>8269</v>
      </c>
      <c r="Q3563" s="13" t="str">
        <f t="shared" si="392"/>
        <v>theater</v>
      </c>
      <c r="R3563" s="13" t="str">
        <f t="shared" si="393"/>
        <v>plays</v>
      </c>
      <c r="S3563" s="6">
        <f t="shared" si="396"/>
        <v>0.94795715233671429</v>
      </c>
      <c r="T3563" s="10">
        <f t="shared" si="397"/>
        <v>21.098000000000003</v>
      </c>
    </row>
    <row r="3564" spans="1:20" ht="28.8" x14ac:dyDescent="0.3">
      <c r="A3564">
        <v>3564</v>
      </c>
      <c r="B3564" s="3" t="s">
        <v>3563</v>
      </c>
      <c r="C3564" s="3" t="s">
        <v>7674</v>
      </c>
      <c r="D3564">
        <v>1000</v>
      </c>
      <c r="E3564">
        <v>1005</v>
      </c>
      <c r="F3564" t="s">
        <v>8219</v>
      </c>
      <c r="G3564" t="s">
        <v>8225</v>
      </c>
      <c r="H3564" t="s">
        <v>8247</v>
      </c>
      <c r="I3564">
        <v>1444060800</v>
      </c>
      <c r="J3564">
        <v>1440082649</v>
      </c>
      <c r="K3564" s="11">
        <f t="shared" si="394"/>
        <v>42282.458333333336</v>
      </c>
      <c r="L3564" s="11">
        <f t="shared" si="395"/>
        <v>42236.414918981478</v>
      </c>
      <c r="M3564" t="b">
        <v>0</v>
      </c>
      <c r="N3564">
        <v>17</v>
      </c>
      <c r="O3564" t="b">
        <v>1</v>
      </c>
      <c r="P3564" s="8" t="s">
        <v>8269</v>
      </c>
      <c r="Q3564" s="13" t="str">
        <f t="shared" si="392"/>
        <v>theater</v>
      </c>
      <c r="R3564" s="13" t="str">
        <f t="shared" si="393"/>
        <v>plays</v>
      </c>
      <c r="S3564" s="6">
        <f t="shared" si="396"/>
        <v>0.99502487562189057</v>
      </c>
      <c r="T3564" s="10">
        <f t="shared" si="397"/>
        <v>59.117647058823529</v>
      </c>
    </row>
    <row r="3565" spans="1:20" ht="43.2" x14ac:dyDescent="0.3">
      <c r="A3565">
        <v>3565</v>
      </c>
      <c r="B3565" s="3" t="s">
        <v>3564</v>
      </c>
      <c r="C3565" s="3" t="s">
        <v>7675</v>
      </c>
      <c r="D3565">
        <v>900</v>
      </c>
      <c r="E3565">
        <v>1175</v>
      </c>
      <c r="F3565" t="s">
        <v>8219</v>
      </c>
      <c r="G3565" t="s">
        <v>8224</v>
      </c>
      <c r="H3565" t="s">
        <v>8246</v>
      </c>
      <c r="I3565">
        <v>1420048208</v>
      </c>
      <c r="J3565">
        <v>1417456208</v>
      </c>
      <c r="K3565" s="11">
        <f t="shared" si="394"/>
        <v>42004.534814814811</v>
      </c>
      <c r="L3565" s="11">
        <f t="shared" si="395"/>
        <v>41974.534814814811</v>
      </c>
      <c r="M3565" t="b">
        <v>0</v>
      </c>
      <c r="N3565">
        <v>12</v>
      </c>
      <c r="O3565" t="b">
        <v>1</v>
      </c>
      <c r="P3565" s="8" t="s">
        <v>8269</v>
      </c>
      <c r="Q3565" s="13" t="str">
        <f t="shared" si="392"/>
        <v>theater</v>
      </c>
      <c r="R3565" s="13" t="str">
        <f t="shared" si="393"/>
        <v>plays</v>
      </c>
      <c r="S3565" s="6">
        <f t="shared" si="396"/>
        <v>0.76595744680851063</v>
      </c>
      <c r="T3565" s="10">
        <f t="shared" si="397"/>
        <v>97.916666666666671</v>
      </c>
    </row>
    <row r="3566" spans="1:20" ht="43.2" x14ac:dyDescent="0.3">
      <c r="A3566">
        <v>3566</v>
      </c>
      <c r="B3566" s="3" t="s">
        <v>3565</v>
      </c>
      <c r="C3566" s="3" t="s">
        <v>7676</v>
      </c>
      <c r="D3566">
        <v>2000</v>
      </c>
      <c r="E3566">
        <v>2095</v>
      </c>
      <c r="F3566" t="s">
        <v>8219</v>
      </c>
      <c r="G3566" t="s">
        <v>8225</v>
      </c>
      <c r="H3566" t="s">
        <v>8247</v>
      </c>
      <c r="I3566">
        <v>1422015083</v>
      </c>
      <c r="J3566">
        <v>1419423083</v>
      </c>
      <c r="K3566" s="11">
        <f t="shared" si="394"/>
        <v>42027.299571759257</v>
      </c>
      <c r="L3566" s="11">
        <f t="shared" si="395"/>
        <v>41997.299571759257</v>
      </c>
      <c r="M3566" t="b">
        <v>0</v>
      </c>
      <c r="N3566">
        <v>38</v>
      </c>
      <c r="O3566" t="b">
        <v>1</v>
      </c>
      <c r="P3566" s="8" t="s">
        <v>8269</v>
      </c>
      <c r="Q3566" s="13" t="str">
        <f t="shared" si="392"/>
        <v>theater</v>
      </c>
      <c r="R3566" s="13" t="str">
        <f t="shared" si="393"/>
        <v>plays</v>
      </c>
      <c r="S3566" s="6">
        <f t="shared" si="396"/>
        <v>0.95465393794749398</v>
      </c>
      <c r="T3566" s="10">
        <f t="shared" si="397"/>
        <v>55.131578947368418</v>
      </c>
    </row>
    <row r="3567" spans="1:20" ht="43.2" x14ac:dyDescent="0.3">
      <c r="A3567">
        <v>3567</v>
      </c>
      <c r="B3567" s="3" t="s">
        <v>3566</v>
      </c>
      <c r="C3567" s="3" t="s">
        <v>7677</v>
      </c>
      <c r="D3567">
        <v>1000</v>
      </c>
      <c r="E3567">
        <v>1088</v>
      </c>
      <c r="F3567" t="s">
        <v>8219</v>
      </c>
      <c r="G3567" t="s">
        <v>8225</v>
      </c>
      <c r="H3567" t="s">
        <v>8247</v>
      </c>
      <c r="I3567">
        <v>1433964444</v>
      </c>
      <c r="J3567">
        <v>1431372444</v>
      </c>
      <c r="K3567" s="11">
        <f t="shared" si="394"/>
        <v>42165.602361111109</v>
      </c>
      <c r="L3567" s="11">
        <f t="shared" si="395"/>
        <v>42135.602361111109</v>
      </c>
      <c r="M3567" t="b">
        <v>0</v>
      </c>
      <c r="N3567">
        <v>41</v>
      </c>
      <c r="O3567" t="b">
        <v>1</v>
      </c>
      <c r="P3567" s="8" t="s">
        <v>8269</v>
      </c>
      <c r="Q3567" s="13" t="str">
        <f t="shared" si="392"/>
        <v>theater</v>
      </c>
      <c r="R3567" s="13" t="str">
        <f t="shared" si="393"/>
        <v>plays</v>
      </c>
      <c r="S3567" s="6">
        <f t="shared" si="396"/>
        <v>0.91911764705882348</v>
      </c>
      <c r="T3567" s="10">
        <f t="shared" si="397"/>
        <v>26.536585365853657</v>
      </c>
    </row>
    <row r="3568" spans="1:20" ht="43.2" x14ac:dyDescent="0.3">
      <c r="A3568">
        <v>3568</v>
      </c>
      <c r="B3568" s="3" t="s">
        <v>3567</v>
      </c>
      <c r="C3568" s="3" t="s">
        <v>7678</v>
      </c>
      <c r="D3568">
        <v>1000</v>
      </c>
      <c r="E3568">
        <v>1110</v>
      </c>
      <c r="F3568" t="s">
        <v>8219</v>
      </c>
      <c r="G3568" t="s">
        <v>8224</v>
      </c>
      <c r="H3568" t="s">
        <v>8246</v>
      </c>
      <c r="I3568">
        <v>1410975994</v>
      </c>
      <c r="J3568">
        <v>1408383994</v>
      </c>
      <c r="K3568" s="11">
        <f t="shared" si="394"/>
        <v>41899.532337962963</v>
      </c>
      <c r="L3568" s="11">
        <f t="shared" si="395"/>
        <v>41869.532337962963</v>
      </c>
      <c r="M3568" t="b">
        <v>0</v>
      </c>
      <c r="N3568">
        <v>19</v>
      </c>
      <c r="O3568" t="b">
        <v>1</v>
      </c>
      <c r="P3568" s="8" t="s">
        <v>8269</v>
      </c>
      <c r="Q3568" s="13" t="str">
        <f t="shared" si="392"/>
        <v>theater</v>
      </c>
      <c r="R3568" s="13" t="str">
        <f t="shared" si="393"/>
        <v>plays</v>
      </c>
      <c r="S3568" s="6">
        <f t="shared" si="396"/>
        <v>0.90090090090090091</v>
      </c>
      <c r="T3568" s="10">
        <f t="shared" si="397"/>
        <v>58.421052631578945</v>
      </c>
    </row>
    <row r="3569" spans="1:20" ht="43.2" x14ac:dyDescent="0.3">
      <c r="A3569">
        <v>3569</v>
      </c>
      <c r="B3569" s="3" t="s">
        <v>3568</v>
      </c>
      <c r="C3569" s="3" t="s">
        <v>7679</v>
      </c>
      <c r="D3569">
        <v>5000</v>
      </c>
      <c r="E3569">
        <v>5024</v>
      </c>
      <c r="F3569" t="s">
        <v>8219</v>
      </c>
      <c r="G3569" t="s">
        <v>8224</v>
      </c>
      <c r="H3569" t="s">
        <v>8246</v>
      </c>
      <c r="I3569">
        <v>1420734696</v>
      </c>
      <c r="J3569">
        <v>1418142696</v>
      </c>
      <c r="K3569" s="11">
        <f t="shared" si="394"/>
        <v>42012.480277777773</v>
      </c>
      <c r="L3569" s="11">
        <f t="shared" si="395"/>
        <v>41982.480277777773</v>
      </c>
      <c r="M3569" t="b">
        <v>0</v>
      </c>
      <c r="N3569">
        <v>41</v>
      </c>
      <c r="O3569" t="b">
        <v>1</v>
      </c>
      <c r="P3569" s="8" t="s">
        <v>8269</v>
      </c>
      <c r="Q3569" s="13" t="str">
        <f t="shared" si="392"/>
        <v>theater</v>
      </c>
      <c r="R3569" s="13" t="str">
        <f t="shared" si="393"/>
        <v>plays</v>
      </c>
      <c r="S3569" s="6">
        <f t="shared" si="396"/>
        <v>0.99522292993630568</v>
      </c>
      <c r="T3569" s="10">
        <f t="shared" si="397"/>
        <v>122.53658536585365</v>
      </c>
    </row>
    <row r="3570" spans="1:20" ht="43.2" x14ac:dyDescent="0.3">
      <c r="A3570">
        <v>3570</v>
      </c>
      <c r="B3570" s="3" t="s">
        <v>3569</v>
      </c>
      <c r="C3570" s="3" t="s">
        <v>7680</v>
      </c>
      <c r="D3570">
        <v>2000</v>
      </c>
      <c r="E3570">
        <v>2287</v>
      </c>
      <c r="F3570" t="s">
        <v>8219</v>
      </c>
      <c r="G3570" t="s">
        <v>8224</v>
      </c>
      <c r="H3570" t="s">
        <v>8246</v>
      </c>
      <c r="I3570">
        <v>1420009200</v>
      </c>
      <c r="J3570">
        <v>1417593483</v>
      </c>
      <c r="K3570" s="11">
        <f t="shared" si="394"/>
        <v>42004.083333333336</v>
      </c>
      <c r="L3570" s="11">
        <f t="shared" si="395"/>
        <v>41976.12364583333</v>
      </c>
      <c r="M3570" t="b">
        <v>0</v>
      </c>
      <c r="N3570">
        <v>26</v>
      </c>
      <c r="O3570" t="b">
        <v>1</v>
      </c>
      <c r="P3570" s="8" t="s">
        <v>8269</v>
      </c>
      <c r="Q3570" s="13" t="str">
        <f t="shared" si="392"/>
        <v>theater</v>
      </c>
      <c r="R3570" s="13" t="str">
        <f t="shared" si="393"/>
        <v>plays</v>
      </c>
      <c r="S3570" s="6">
        <f t="shared" si="396"/>
        <v>0.87450808919982514</v>
      </c>
      <c r="T3570" s="10">
        <f t="shared" si="397"/>
        <v>87.961538461538467</v>
      </c>
    </row>
    <row r="3571" spans="1:20" ht="43.2" x14ac:dyDescent="0.3">
      <c r="A3571">
        <v>3571</v>
      </c>
      <c r="B3571" s="3" t="s">
        <v>3570</v>
      </c>
      <c r="C3571" s="3" t="s">
        <v>7681</v>
      </c>
      <c r="D3571">
        <v>1500</v>
      </c>
      <c r="E3571">
        <v>1831</v>
      </c>
      <c r="F3571" t="s">
        <v>8219</v>
      </c>
      <c r="G3571" t="s">
        <v>8225</v>
      </c>
      <c r="H3571" t="s">
        <v>8247</v>
      </c>
      <c r="I3571">
        <v>1414701413</v>
      </c>
      <c r="J3571">
        <v>1412109413</v>
      </c>
      <c r="K3571" s="11">
        <f t="shared" si="394"/>
        <v>41942.650613425925</v>
      </c>
      <c r="L3571" s="11">
        <f t="shared" si="395"/>
        <v>41912.650613425925</v>
      </c>
      <c r="M3571" t="b">
        <v>0</v>
      </c>
      <c r="N3571">
        <v>25</v>
      </c>
      <c r="O3571" t="b">
        <v>1</v>
      </c>
      <c r="P3571" s="8" t="s">
        <v>8269</v>
      </c>
      <c r="Q3571" s="13" t="str">
        <f t="shared" si="392"/>
        <v>theater</v>
      </c>
      <c r="R3571" s="13" t="str">
        <f t="shared" si="393"/>
        <v>plays</v>
      </c>
      <c r="S3571" s="6">
        <f t="shared" si="396"/>
        <v>0.81922446750409617</v>
      </c>
      <c r="T3571" s="10">
        <f t="shared" si="397"/>
        <v>73.239999999999995</v>
      </c>
    </row>
    <row r="3572" spans="1:20" ht="28.8" x14ac:dyDescent="0.3">
      <c r="A3572">
        <v>3572</v>
      </c>
      <c r="B3572" s="3" t="s">
        <v>3571</v>
      </c>
      <c r="C3572" s="3" t="s">
        <v>7682</v>
      </c>
      <c r="D3572">
        <v>500</v>
      </c>
      <c r="E3572">
        <v>500</v>
      </c>
      <c r="F3572" t="s">
        <v>8219</v>
      </c>
      <c r="G3572" t="s">
        <v>8225</v>
      </c>
      <c r="H3572" t="s">
        <v>8247</v>
      </c>
      <c r="I3572">
        <v>1434894082</v>
      </c>
      <c r="J3572">
        <v>1432302082</v>
      </c>
      <c r="K3572" s="11">
        <f t="shared" si="394"/>
        <v>42176.36206018518</v>
      </c>
      <c r="L3572" s="11">
        <f t="shared" si="395"/>
        <v>42146.36206018518</v>
      </c>
      <c r="M3572" t="b">
        <v>0</v>
      </c>
      <c r="N3572">
        <v>9</v>
      </c>
      <c r="O3572" t="b">
        <v>1</v>
      </c>
      <c r="P3572" s="8" t="s">
        <v>8269</v>
      </c>
      <c r="Q3572" s="13" t="str">
        <f t="shared" si="392"/>
        <v>theater</v>
      </c>
      <c r="R3572" s="13" t="str">
        <f t="shared" si="393"/>
        <v>plays</v>
      </c>
      <c r="S3572" s="6">
        <f t="shared" si="396"/>
        <v>1</v>
      </c>
      <c r="T3572" s="10">
        <f t="shared" si="397"/>
        <v>55.555555555555557</v>
      </c>
    </row>
    <row r="3573" spans="1:20" ht="43.2" x14ac:dyDescent="0.3">
      <c r="A3573">
        <v>3573</v>
      </c>
      <c r="B3573" s="3" t="s">
        <v>3572</v>
      </c>
      <c r="C3573" s="3" t="s">
        <v>7683</v>
      </c>
      <c r="D3573">
        <v>3000</v>
      </c>
      <c r="E3573">
        <v>3084</v>
      </c>
      <c r="F3573" t="s">
        <v>8219</v>
      </c>
      <c r="G3573" t="s">
        <v>8225</v>
      </c>
      <c r="H3573" t="s">
        <v>8247</v>
      </c>
      <c r="I3573">
        <v>1415440846</v>
      </c>
      <c r="J3573">
        <v>1412845246</v>
      </c>
      <c r="K3573" s="11">
        <f t="shared" si="394"/>
        <v>41951.208865740737</v>
      </c>
      <c r="L3573" s="11">
        <f t="shared" si="395"/>
        <v>41921.167199074072</v>
      </c>
      <c r="M3573" t="b">
        <v>0</v>
      </c>
      <c r="N3573">
        <v>78</v>
      </c>
      <c r="O3573" t="b">
        <v>1</v>
      </c>
      <c r="P3573" s="8" t="s">
        <v>8269</v>
      </c>
      <c r="Q3573" s="13" t="str">
        <f t="shared" si="392"/>
        <v>theater</v>
      </c>
      <c r="R3573" s="13" t="str">
        <f t="shared" si="393"/>
        <v>plays</v>
      </c>
      <c r="S3573" s="6">
        <f t="shared" si="396"/>
        <v>0.97276264591439687</v>
      </c>
      <c r="T3573" s="10">
        <f t="shared" si="397"/>
        <v>39.53846153846154</v>
      </c>
    </row>
    <row r="3574" spans="1:20" ht="43.2" x14ac:dyDescent="0.3">
      <c r="A3574">
        <v>3574</v>
      </c>
      <c r="B3574" s="3" t="s">
        <v>3573</v>
      </c>
      <c r="C3574" s="3" t="s">
        <v>7684</v>
      </c>
      <c r="D3574">
        <v>5800</v>
      </c>
      <c r="E3574">
        <v>6155</v>
      </c>
      <c r="F3574" t="s">
        <v>8219</v>
      </c>
      <c r="G3574" t="s">
        <v>8224</v>
      </c>
      <c r="H3574" t="s">
        <v>8246</v>
      </c>
      <c r="I3574">
        <v>1415921848</v>
      </c>
      <c r="J3574">
        <v>1413326248</v>
      </c>
      <c r="K3574" s="11">
        <f t="shared" si="394"/>
        <v>41956.776018518511</v>
      </c>
      <c r="L3574" s="11">
        <f t="shared" si="395"/>
        <v>41926.734351851854</v>
      </c>
      <c r="M3574" t="b">
        <v>0</v>
      </c>
      <c r="N3574">
        <v>45</v>
      </c>
      <c r="O3574" t="b">
        <v>1</v>
      </c>
      <c r="P3574" s="8" t="s">
        <v>8269</v>
      </c>
      <c r="Q3574" s="13" t="str">
        <f t="shared" si="392"/>
        <v>theater</v>
      </c>
      <c r="R3574" s="13" t="str">
        <f t="shared" si="393"/>
        <v>plays</v>
      </c>
      <c r="S3574" s="6">
        <f t="shared" si="396"/>
        <v>0.94232331437855399</v>
      </c>
      <c r="T3574" s="10">
        <f t="shared" si="397"/>
        <v>136.77777777777777</v>
      </c>
    </row>
    <row r="3575" spans="1:20" ht="43.2" x14ac:dyDescent="0.3">
      <c r="A3575">
        <v>3575</v>
      </c>
      <c r="B3575" s="3" t="s">
        <v>3574</v>
      </c>
      <c r="C3575" s="3" t="s">
        <v>7685</v>
      </c>
      <c r="D3575">
        <v>10000</v>
      </c>
      <c r="E3575">
        <v>10133</v>
      </c>
      <c r="F3575" t="s">
        <v>8219</v>
      </c>
      <c r="G3575" t="s">
        <v>8224</v>
      </c>
      <c r="H3575" t="s">
        <v>8246</v>
      </c>
      <c r="I3575">
        <v>1470887940</v>
      </c>
      <c r="J3575">
        <v>1468176527</v>
      </c>
      <c r="K3575" s="11">
        <f t="shared" si="394"/>
        <v>42592.957638888889</v>
      </c>
      <c r="L3575" s="11">
        <f t="shared" si="395"/>
        <v>42561.575543981475</v>
      </c>
      <c r="M3575" t="b">
        <v>0</v>
      </c>
      <c r="N3575">
        <v>102</v>
      </c>
      <c r="O3575" t="b">
        <v>1</v>
      </c>
      <c r="P3575" s="8" t="s">
        <v>8269</v>
      </c>
      <c r="Q3575" s="13" t="str">
        <f t="shared" si="392"/>
        <v>theater</v>
      </c>
      <c r="R3575" s="13" t="str">
        <f t="shared" si="393"/>
        <v>plays</v>
      </c>
      <c r="S3575" s="6">
        <f t="shared" si="396"/>
        <v>0.9868745682423764</v>
      </c>
      <c r="T3575" s="10">
        <f t="shared" si="397"/>
        <v>99.343137254901961</v>
      </c>
    </row>
    <row r="3576" spans="1:20" ht="43.2" x14ac:dyDescent="0.3">
      <c r="A3576">
        <v>3576</v>
      </c>
      <c r="B3576" s="3" t="s">
        <v>3575</v>
      </c>
      <c r="C3576" s="3" t="s">
        <v>7686</v>
      </c>
      <c r="D3576">
        <v>100</v>
      </c>
      <c r="E3576">
        <v>100</v>
      </c>
      <c r="F3576" t="s">
        <v>8219</v>
      </c>
      <c r="G3576" t="s">
        <v>8224</v>
      </c>
      <c r="H3576" t="s">
        <v>8246</v>
      </c>
      <c r="I3576">
        <v>1480947054</v>
      </c>
      <c r="J3576">
        <v>1475759454</v>
      </c>
      <c r="K3576" s="11">
        <f t="shared" si="394"/>
        <v>42709.382569444446</v>
      </c>
      <c r="L3576" s="11">
        <f t="shared" si="395"/>
        <v>42649.340902777774</v>
      </c>
      <c r="M3576" t="b">
        <v>0</v>
      </c>
      <c r="N3576">
        <v>5</v>
      </c>
      <c r="O3576" t="b">
        <v>1</v>
      </c>
      <c r="P3576" s="8" t="s">
        <v>8269</v>
      </c>
      <c r="Q3576" s="13" t="str">
        <f t="shared" si="392"/>
        <v>theater</v>
      </c>
      <c r="R3576" s="13" t="str">
        <f t="shared" si="393"/>
        <v>plays</v>
      </c>
      <c r="S3576" s="6">
        <f t="shared" si="396"/>
        <v>1</v>
      </c>
      <c r="T3576" s="10">
        <f t="shared" si="397"/>
        <v>20</v>
      </c>
    </row>
    <row r="3577" spans="1:20" ht="43.2" x14ac:dyDescent="0.3">
      <c r="A3577">
        <v>3577</v>
      </c>
      <c r="B3577" s="3" t="s">
        <v>3576</v>
      </c>
      <c r="C3577" s="3" t="s">
        <v>7687</v>
      </c>
      <c r="D3577">
        <v>600</v>
      </c>
      <c r="E3577">
        <v>780</v>
      </c>
      <c r="F3577" t="s">
        <v>8219</v>
      </c>
      <c r="G3577" t="s">
        <v>8224</v>
      </c>
      <c r="H3577" t="s">
        <v>8246</v>
      </c>
      <c r="I3577">
        <v>1430029680</v>
      </c>
      <c r="J3577">
        <v>1427741583</v>
      </c>
      <c r="K3577" s="11">
        <f t="shared" si="394"/>
        <v>42120.061111111114</v>
      </c>
      <c r="L3577" s="11">
        <f t="shared" si="395"/>
        <v>42093.578506944446</v>
      </c>
      <c r="M3577" t="b">
        <v>0</v>
      </c>
      <c r="N3577">
        <v>27</v>
      </c>
      <c r="O3577" t="b">
        <v>1</v>
      </c>
      <c r="P3577" s="8" t="s">
        <v>8269</v>
      </c>
      <c r="Q3577" s="13" t="str">
        <f t="shared" si="392"/>
        <v>theater</v>
      </c>
      <c r="R3577" s="13" t="str">
        <f t="shared" si="393"/>
        <v>plays</v>
      </c>
      <c r="S3577" s="6">
        <f t="shared" si="396"/>
        <v>0.76923076923076927</v>
      </c>
      <c r="T3577" s="10">
        <f t="shared" si="397"/>
        <v>28.888888888888889</v>
      </c>
    </row>
    <row r="3578" spans="1:20" ht="43.2" x14ac:dyDescent="0.3">
      <c r="A3578">
        <v>3578</v>
      </c>
      <c r="B3578" s="3" t="s">
        <v>3577</v>
      </c>
      <c r="C3578" s="3" t="s">
        <v>7688</v>
      </c>
      <c r="D3578">
        <v>1500</v>
      </c>
      <c r="E3578">
        <v>1500.2</v>
      </c>
      <c r="F3578" t="s">
        <v>8219</v>
      </c>
      <c r="G3578" t="s">
        <v>8225</v>
      </c>
      <c r="H3578" t="s">
        <v>8247</v>
      </c>
      <c r="I3578">
        <v>1462037777</v>
      </c>
      <c r="J3578">
        <v>1459445777</v>
      </c>
      <c r="K3578" s="11">
        <f t="shared" si="394"/>
        <v>42490.525196759256</v>
      </c>
      <c r="L3578" s="11">
        <f t="shared" si="395"/>
        <v>42460.525196759256</v>
      </c>
      <c r="M3578" t="b">
        <v>0</v>
      </c>
      <c r="N3578">
        <v>37</v>
      </c>
      <c r="O3578" t="b">
        <v>1</v>
      </c>
      <c r="P3578" s="8" t="s">
        <v>8269</v>
      </c>
      <c r="Q3578" s="13" t="str">
        <f t="shared" si="392"/>
        <v>theater</v>
      </c>
      <c r="R3578" s="13" t="str">
        <f t="shared" si="393"/>
        <v>plays</v>
      </c>
      <c r="S3578" s="6">
        <f t="shared" si="396"/>
        <v>0.99986668444207438</v>
      </c>
      <c r="T3578" s="10">
        <f t="shared" si="397"/>
        <v>40.545945945945945</v>
      </c>
    </row>
    <row r="3579" spans="1:20" ht="43.2" x14ac:dyDescent="0.3">
      <c r="A3579">
        <v>3579</v>
      </c>
      <c r="B3579" s="3" t="s">
        <v>3578</v>
      </c>
      <c r="C3579" s="3" t="s">
        <v>7689</v>
      </c>
      <c r="D3579">
        <v>500</v>
      </c>
      <c r="E3579">
        <v>500</v>
      </c>
      <c r="F3579" t="s">
        <v>8219</v>
      </c>
      <c r="G3579" t="s">
        <v>8225</v>
      </c>
      <c r="H3579" t="s">
        <v>8247</v>
      </c>
      <c r="I3579">
        <v>1459444656</v>
      </c>
      <c r="J3579">
        <v>1456856256</v>
      </c>
      <c r="K3579" s="11">
        <f t="shared" si="394"/>
        <v>42460.51222222222</v>
      </c>
      <c r="L3579" s="11">
        <f t="shared" si="395"/>
        <v>42430.553888888891</v>
      </c>
      <c r="M3579" t="b">
        <v>0</v>
      </c>
      <c r="N3579">
        <v>14</v>
      </c>
      <c r="O3579" t="b">
        <v>1</v>
      </c>
      <c r="P3579" s="8" t="s">
        <v>8269</v>
      </c>
      <c r="Q3579" s="13" t="str">
        <f t="shared" si="392"/>
        <v>theater</v>
      </c>
      <c r="R3579" s="13" t="str">
        <f t="shared" si="393"/>
        <v>plays</v>
      </c>
      <c r="S3579" s="6">
        <f t="shared" si="396"/>
        <v>1</v>
      </c>
      <c r="T3579" s="10">
        <f t="shared" si="397"/>
        <v>35.714285714285715</v>
      </c>
    </row>
    <row r="3580" spans="1:20" ht="43.2" x14ac:dyDescent="0.3">
      <c r="A3580">
        <v>3580</v>
      </c>
      <c r="B3580" s="3" t="s">
        <v>3579</v>
      </c>
      <c r="C3580" s="3" t="s">
        <v>7690</v>
      </c>
      <c r="D3580">
        <v>900</v>
      </c>
      <c r="E3580">
        <v>1025</v>
      </c>
      <c r="F3580" t="s">
        <v>8219</v>
      </c>
      <c r="G3580" t="s">
        <v>8224</v>
      </c>
      <c r="H3580" t="s">
        <v>8246</v>
      </c>
      <c r="I3580">
        <v>1425185940</v>
      </c>
      <c r="J3580">
        <v>1421900022</v>
      </c>
      <c r="K3580" s="11">
        <f t="shared" si="394"/>
        <v>42063.999305555553</v>
      </c>
      <c r="L3580" s="11">
        <f t="shared" si="395"/>
        <v>42025.967847222222</v>
      </c>
      <c r="M3580" t="b">
        <v>0</v>
      </c>
      <c r="N3580">
        <v>27</v>
      </c>
      <c r="O3580" t="b">
        <v>1</v>
      </c>
      <c r="P3580" s="8" t="s">
        <v>8269</v>
      </c>
      <c r="Q3580" s="13" t="str">
        <f t="shared" si="392"/>
        <v>theater</v>
      </c>
      <c r="R3580" s="13" t="str">
        <f t="shared" si="393"/>
        <v>plays</v>
      </c>
      <c r="S3580" s="6">
        <f t="shared" si="396"/>
        <v>0.87804878048780488</v>
      </c>
      <c r="T3580" s="10">
        <f t="shared" si="397"/>
        <v>37.962962962962962</v>
      </c>
    </row>
    <row r="3581" spans="1:20" ht="43.2" x14ac:dyDescent="0.3">
      <c r="A3581">
        <v>3581</v>
      </c>
      <c r="B3581" s="3" t="s">
        <v>3580</v>
      </c>
      <c r="C3581" s="3" t="s">
        <v>7691</v>
      </c>
      <c r="D3581">
        <v>1500</v>
      </c>
      <c r="E3581">
        <v>1500</v>
      </c>
      <c r="F3581" t="s">
        <v>8219</v>
      </c>
      <c r="G3581" t="s">
        <v>8225</v>
      </c>
      <c r="H3581" t="s">
        <v>8247</v>
      </c>
      <c r="I3581">
        <v>1406719110</v>
      </c>
      <c r="J3581">
        <v>1405509510</v>
      </c>
      <c r="K3581" s="11">
        <f t="shared" si="394"/>
        <v>41850.26284722222</v>
      </c>
      <c r="L3581" s="11">
        <f t="shared" si="395"/>
        <v>41836.26284722222</v>
      </c>
      <c r="M3581" t="b">
        <v>0</v>
      </c>
      <c r="N3581">
        <v>45</v>
      </c>
      <c r="O3581" t="b">
        <v>1</v>
      </c>
      <c r="P3581" s="8" t="s">
        <v>8269</v>
      </c>
      <c r="Q3581" s="13" t="str">
        <f t="shared" si="392"/>
        <v>theater</v>
      </c>
      <c r="R3581" s="13" t="str">
        <f t="shared" si="393"/>
        <v>plays</v>
      </c>
      <c r="S3581" s="6">
        <f t="shared" si="396"/>
        <v>1</v>
      </c>
      <c r="T3581" s="10">
        <f t="shared" si="397"/>
        <v>33.333333333333336</v>
      </c>
    </row>
    <row r="3582" spans="1:20" ht="43.2" x14ac:dyDescent="0.3">
      <c r="A3582">
        <v>3582</v>
      </c>
      <c r="B3582" s="3" t="s">
        <v>3581</v>
      </c>
      <c r="C3582" s="3" t="s">
        <v>7692</v>
      </c>
      <c r="D3582">
        <v>1000</v>
      </c>
      <c r="E3582">
        <v>2870</v>
      </c>
      <c r="F3582" t="s">
        <v>8219</v>
      </c>
      <c r="G3582" t="s">
        <v>8224</v>
      </c>
      <c r="H3582" t="s">
        <v>8246</v>
      </c>
      <c r="I3582">
        <v>1459822682</v>
      </c>
      <c r="J3582">
        <v>1458613082</v>
      </c>
      <c r="K3582" s="11">
        <f t="shared" si="394"/>
        <v>42464.887523148143</v>
      </c>
      <c r="L3582" s="11">
        <f t="shared" si="395"/>
        <v>42450.887523148143</v>
      </c>
      <c r="M3582" t="b">
        <v>0</v>
      </c>
      <c r="N3582">
        <v>49</v>
      </c>
      <c r="O3582" t="b">
        <v>1</v>
      </c>
      <c r="P3582" s="8" t="s">
        <v>8269</v>
      </c>
      <c r="Q3582" s="13" t="str">
        <f t="shared" si="392"/>
        <v>theater</v>
      </c>
      <c r="R3582" s="13" t="str">
        <f t="shared" si="393"/>
        <v>plays</v>
      </c>
      <c r="S3582" s="6">
        <f t="shared" si="396"/>
        <v>0.34843205574912894</v>
      </c>
      <c r="T3582" s="10">
        <f t="shared" si="397"/>
        <v>58.571428571428569</v>
      </c>
    </row>
    <row r="3583" spans="1:20" ht="43.2" x14ac:dyDescent="0.3">
      <c r="A3583">
        <v>3583</v>
      </c>
      <c r="B3583" s="3" t="s">
        <v>3582</v>
      </c>
      <c r="C3583" s="3" t="s">
        <v>7693</v>
      </c>
      <c r="D3583">
        <v>3000</v>
      </c>
      <c r="E3583">
        <v>3255</v>
      </c>
      <c r="F3583" t="s">
        <v>8219</v>
      </c>
      <c r="G3583" t="s">
        <v>8224</v>
      </c>
      <c r="H3583" t="s">
        <v>8246</v>
      </c>
      <c r="I3583">
        <v>1460970805</v>
      </c>
      <c r="J3583">
        <v>1455790405</v>
      </c>
      <c r="K3583" s="11">
        <f t="shared" si="394"/>
        <v>42478.175983796296</v>
      </c>
      <c r="L3583" s="11">
        <f t="shared" si="395"/>
        <v>42418.217650462961</v>
      </c>
      <c r="M3583" t="b">
        <v>0</v>
      </c>
      <c r="N3583">
        <v>24</v>
      </c>
      <c r="O3583" t="b">
        <v>1</v>
      </c>
      <c r="P3583" s="8" t="s">
        <v>8269</v>
      </c>
      <c r="Q3583" s="13" t="str">
        <f t="shared" si="392"/>
        <v>theater</v>
      </c>
      <c r="R3583" s="13" t="str">
        <f t="shared" si="393"/>
        <v>plays</v>
      </c>
      <c r="S3583" s="6">
        <f t="shared" si="396"/>
        <v>0.92165898617511521</v>
      </c>
      <c r="T3583" s="10">
        <f t="shared" si="397"/>
        <v>135.625</v>
      </c>
    </row>
    <row r="3584" spans="1:20" ht="86.4" x14ac:dyDescent="0.3">
      <c r="A3584">
        <v>3584</v>
      </c>
      <c r="B3584" s="3" t="s">
        <v>3583</v>
      </c>
      <c r="C3584" s="3" t="s">
        <v>7694</v>
      </c>
      <c r="D3584">
        <v>3000</v>
      </c>
      <c r="E3584">
        <v>3465</v>
      </c>
      <c r="F3584" t="s">
        <v>8219</v>
      </c>
      <c r="G3584" t="s">
        <v>8225</v>
      </c>
      <c r="H3584" t="s">
        <v>8247</v>
      </c>
      <c r="I3584">
        <v>1436772944</v>
      </c>
      <c r="J3584">
        <v>1434180944</v>
      </c>
      <c r="K3584" s="11">
        <f t="shared" si="394"/>
        <v>42198.108148148145</v>
      </c>
      <c r="L3584" s="11">
        <f t="shared" si="395"/>
        <v>42168.108148148145</v>
      </c>
      <c r="M3584" t="b">
        <v>0</v>
      </c>
      <c r="N3584">
        <v>112</v>
      </c>
      <c r="O3584" t="b">
        <v>1</v>
      </c>
      <c r="P3584" s="8" t="s">
        <v>8269</v>
      </c>
      <c r="Q3584" s="13" t="str">
        <f t="shared" si="392"/>
        <v>theater</v>
      </c>
      <c r="R3584" s="13" t="str">
        <f t="shared" si="393"/>
        <v>plays</v>
      </c>
      <c r="S3584" s="6">
        <f t="shared" si="396"/>
        <v>0.86580086580086579</v>
      </c>
      <c r="T3584" s="10">
        <f t="shared" si="397"/>
        <v>30.9375</v>
      </c>
    </row>
    <row r="3585" spans="1:20" ht="43.2" x14ac:dyDescent="0.3">
      <c r="A3585">
        <v>3585</v>
      </c>
      <c r="B3585" s="3" t="s">
        <v>3584</v>
      </c>
      <c r="C3585" s="3" t="s">
        <v>7695</v>
      </c>
      <c r="D3585">
        <v>3400</v>
      </c>
      <c r="E3585">
        <v>4050</v>
      </c>
      <c r="F3585" t="s">
        <v>8219</v>
      </c>
      <c r="G3585" t="s">
        <v>8224</v>
      </c>
      <c r="H3585" t="s">
        <v>8246</v>
      </c>
      <c r="I3585">
        <v>1419181890</v>
      </c>
      <c r="J3585">
        <v>1416589890</v>
      </c>
      <c r="K3585" s="11">
        <f t="shared" si="394"/>
        <v>41994.507986111108</v>
      </c>
      <c r="L3585" s="11">
        <f t="shared" si="395"/>
        <v>41964.507986111108</v>
      </c>
      <c r="M3585" t="b">
        <v>0</v>
      </c>
      <c r="N3585">
        <v>23</v>
      </c>
      <c r="O3585" t="b">
        <v>1</v>
      </c>
      <c r="P3585" s="8" t="s">
        <v>8269</v>
      </c>
      <c r="Q3585" s="13" t="str">
        <f t="shared" si="392"/>
        <v>theater</v>
      </c>
      <c r="R3585" s="13" t="str">
        <f t="shared" si="393"/>
        <v>plays</v>
      </c>
      <c r="S3585" s="6">
        <f t="shared" si="396"/>
        <v>0.83950617283950613</v>
      </c>
      <c r="T3585" s="10">
        <f t="shared" si="397"/>
        <v>176.08695652173913</v>
      </c>
    </row>
    <row r="3586" spans="1:20" x14ac:dyDescent="0.3">
      <c r="A3586">
        <v>3586</v>
      </c>
      <c r="B3586" s="3" t="s">
        <v>3585</v>
      </c>
      <c r="C3586" s="3" t="s">
        <v>7696</v>
      </c>
      <c r="D3586">
        <v>7500</v>
      </c>
      <c r="E3586">
        <v>8207</v>
      </c>
      <c r="F3586" t="s">
        <v>8219</v>
      </c>
      <c r="G3586" t="s">
        <v>8224</v>
      </c>
      <c r="H3586" t="s">
        <v>8246</v>
      </c>
      <c r="I3586">
        <v>1474649070</v>
      </c>
      <c r="J3586">
        <v>1469465070</v>
      </c>
      <c r="K3586" s="11">
        <f t="shared" si="394"/>
        <v>42636.489236111105</v>
      </c>
      <c r="L3586" s="11">
        <f t="shared" si="395"/>
        <v>42576.489236111105</v>
      </c>
      <c r="M3586" t="b">
        <v>0</v>
      </c>
      <c r="N3586">
        <v>54</v>
      </c>
      <c r="O3586" t="b">
        <v>1</v>
      </c>
      <c r="P3586" s="8" t="s">
        <v>8269</v>
      </c>
      <c r="Q3586" s="13" t="str">
        <f t="shared" si="392"/>
        <v>theater</v>
      </c>
      <c r="R3586" s="13" t="str">
        <f t="shared" si="393"/>
        <v>plays</v>
      </c>
      <c r="S3586" s="6">
        <f t="shared" si="396"/>
        <v>0.91385402705007923</v>
      </c>
      <c r="T3586" s="10">
        <f t="shared" si="397"/>
        <v>151.9814814814815</v>
      </c>
    </row>
    <row r="3587" spans="1:20" ht="43.2" x14ac:dyDescent="0.3">
      <c r="A3587">
        <v>3587</v>
      </c>
      <c r="B3587" s="3" t="s">
        <v>3586</v>
      </c>
      <c r="C3587" s="3" t="s">
        <v>7697</v>
      </c>
      <c r="D3587">
        <v>500</v>
      </c>
      <c r="E3587">
        <v>633</v>
      </c>
      <c r="F3587" t="s">
        <v>8219</v>
      </c>
      <c r="G3587" t="s">
        <v>8225</v>
      </c>
      <c r="H3587" t="s">
        <v>8247</v>
      </c>
      <c r="I3587">
        <v>1467054000</v>
      </c>
      <c r="J3587">
        <v>1463144254</v>
      </c>
      <c r="K3587" s="11">
        <f t="shared" si="394"/>
        <v>42548.583333333336</v>
      </c>
      <c r="L3587" s="11">
        <f t="shared" si="395"/>
        <v>42503.331643518519</v>
      </c>
      <c r="M3587" t="b">
        <v>0</v>
      </c>
      <c r="N3587">
        <v>28</v>
      </c>
      <c r="O3587" t="b">
        <v>1</v>
      </c>
      <c r="P3587" s="8" t="s">
        <v>8269</v>
      </c>
      <c r="Q3587" s="13" t="str">
        <f t="shared" ref="Q3587:Q3650" si="398">LEFT(P3587, SEARCH("/", P3587)-1)</f>
        <v>theater</v>
      </c>
      <c r="R3587" s="13" t="str">
        <f t="shared" si="393"/>
        <v>plays</v>
      </c>
      <c r="S3587" s="6">
        <f t="shared" si="396"/>
        <v>0.78988941548183256</v>
      </c>
      <c r="T3587" s="10">
        <f t="shared" si="397"/>
        <v>22.607142857142858</v>
      </c>
    </row>
    <row r="3588" spans="1:20" ht="43.2" x14ac:dyDescent="0.3">
      <c r="A3588">
        <v>3588</v>
      </c>
      <c r="B3588" s="3" t="s">
        <v>3587</v>
      </c>
      <c r="C3588" s="3" t="s">
        <v>7698</v>
      </c>
      <c r="D3588">
        <v>200</v>
      </c>
      <c r="E3588">
        <v>201</v>
      </c>
      <c r="F3588" t="s">
        <v>8219</v>
      </c>
      <c r="G3588" t="s">
        <v>8225</v>
      </c>
      <c r="H3588" t="s">
        <v>8247</v>
      </c>
      <c r="I3588">
        <v>1430348400</v>
      </c>
      <c r="J3588">
        <v>1428436410</v>
      </c>
      <c r="K3588" s="11">
        <f t="shared" si="394"/>
        <v>42123.749999999993</v>
      </c>
      <c r="L3588" s="11">
        <f t="shared" si="395"/>
        <v>42101.620486111111</v>
      </c>
      <c r="M3588" t="b">
        <v>0</v>
      </c>
      <c r="N3588">
        <v>11</v>
      </c>
      <c r="O3588" t="b">
        <v>1</v>
      </c>
      <c r="P3588" s="8" t="s">
        <v>8269</v>
      </c>
      <c r="Q3588" s="13" t="str">
        <f t="shared" si="398"/>
        <v>theater</v>
      </c>
      <c r="R3588" s="13" t="str">
        <f t="shared" si="393"/>
        <v>plays</v>
      </c>
      <c r="S3588" s="6">
        <f t="shared" si="396"/>
        <v>0.99502487562189057</v>
      </c>
      <c r="T3588" s="10">
        <f t="shared" si="397"/>
        <v>18.272727272727273</v>
      </c>
    </row>
    <row r="3589" spans="1:20" ht="43.2" x14ac:dyDescent="0.3">
      <c r="A3589">
        <v>3589</v>
      </c>
      <c r="B3589" s="3" t="s">
        <v>3588</v>
      </c>
      <c r="C3589" s="3" t="s">
        <v>7699</v>
      </c>
      <c r="D3589">
        <v>4000</v>
      </c>
      <c r="E3589">
        <v>5100</v>
      </c>
      <c r="F3589" t="s">
        <v>8219</v>
      </c>
      <c r="G3589" t="s">
        <v>8224</v>
      </c>
      <c r="H3589" t="s">
        <v>8246</v>
      </c>
      <c r="I3589">
        <v>1432654347</v>
      </c>
      <c r="J3589">
        <v>1430494347</v>
      </c>
      <c r="K3589" s="11">
        <f t="shared" si="394"/>
        <v>42150.439201388886</v>
      </c>
      <c r="L3589" s="11">
        <f t="shared" si="395"/>
        <v>42125.439201388886</v>
      </c>
      <c r="M3589" t="b">
        <v>0</v>
      </c>
      <c r="N3589">
        <v>62</v>
      </c>
      <c r="O3589" t="b">
        <v>1</v>
      </c>
      <c r="P3589" s="8" t="s">
        <v>8269</v>
      </c>
      <c r="Q3589" s="13" t="str">
        <f t="shared" si="398"/>
        <v>theater</v>
      </c>
      <c r="R3589" s="13" t="str">
        <f t="shared" si="393"/>
        <v>plays</v>
      </c>
      <c r="S3589" s="6">
        <f t="shared" si="396"/>
        <v>0.78431372549019607</v>
      </c>
      <c r="T3589" s="10">
        <f t="shared" si="397"/>
        <v>82.258064516129039</v>
      </c>
    </row>
    <row r="3590" spans="1:20" ht="43.2" x14ac:dyDescent="0.3">
      <c r="A3590">
        <v>3590</v>
      </c>
      <c r="B3590" s="3" t="s">
        <v>3589</v>
      </c>
      <c r="C3590" s="3" t="s">
        <v>7700</v>
      </c>
      <c r="D3590">
        <v>5000</v>
      </c>
      <c r="E3590">
        <v>5003</v>
      </c>
      <c r="F3590" t="s">
        <v>8219</v>
      </c>
      <c r="G3590" t="s">
        <v>8225</v>
      </c>
      <c r="H3590" t="s">
        <v>8247</v>
      </c>
      <c r="I3590">
        <v>1413792034</v>
      </c>
      <c r="J3590">
        <v>1411200034</v>
      </c>
      <c r="K3590" s="11">
        <f t="shared" si="394"/>
        <v>41932.125393518516</v>
      </c>
      <c r="L3590" s="11">
        <f t="shared" si="395"/>
        <v>41902.125393518516</v>
      </c>
      <c r="M3590" t="b">
        <v>0</v>
      </c>
      <c r="N3590">
        <v>73</v>
      </c>
      <c r="O3590" t="b">
        <v>1</v>
      </c>
      <c r="P3590" s="8" t="s">
        <v>8269</v>
      </c>
      <c r="Q3590" s="13" t="str">
        <f t="shared" si="398"/>
        <v>theater</v>
      </c>
      <c r="R3590" s="13" t="str">
        <f t="shared" si="393"/>
        <v>plays</v>
      </c>
      <c r="S3590" s="6">
        <f t="shared" si="396"/>
        <v>0.99940035978412955</v>
      </c>
      <c r="T3590" s="10">
        <f t="shared" si="397"/>
        <v>68.534246575342465</v>
      </c>
    </row>
    <row r="3591" spans="1:20" ht="43.2" x14ac:dyDescent="0.3">
      <c r="A3591">
        <v>3591</v>
      </c>
      <c r="B3591" s="3" t="s">
        <v>3590</v>
      </c>
      <c r="C3591" s="3" t="s">
        <v>7701</v>
      </c>
      <c r="D3591">
        <v>700</v>
      </c>
      <c r="E3591">
        <v>1225</v>
      </c>
      <c r="F3591" t="s">
        <v>8219</v>
      </c>
      <c r="G3591" t="s">
        <v>8224</v>
      </c>
      <c r="H3591" t="s">
        <v>8246</v>
      </c>
      <c r="I3591">
        <v>1422075540</v>
      </c>
      <c r="J3591">
        <v>1419979544</v>
      </c>
      <c r="K3591" s="11">
        <f t="shared" si="394"/>
        <v>42027.999305555553</v>
      </c>
      <c r="L3591" s="11">
        <f t="shared" si="395"/>
        <v>42003.74009259259</v>
      </c>
      <c r="M3591" t="b">
        <v>0</v>
      </c>
      <c r="N3591">
        <v>18</v>
      </c>
      <c r="O3591" t="b">
        <v>1</v>
      </c>
      <c r="P3591" s="8" t="s">
        <v>8269</v>
      </c>
      <c r="Q3591" s="13" t="str">
        <f t="shared" si="398"/>
        <v>theater</v>
      </c>
      <c r="R3591" s="13" t="str">
        <f t="shared" si="393"/>
        <v>plays</v>
      </c>
      <c r="S3591" s="6">
        <f t="shared" si="396"/>
        <v>0.5714285714285714</v>
      </c>
      <c r="T3591" s="10">
        <f t="shared" si="397"/>
        <v>68.055555555555557</v>
      </c>
    </row>
    <row r="3592" spans="1:20" ht="43.2" x14ac:dyDescent="0.3">
      <c r="A3592">
        <v>3592</v>
      </c>
      <c r="B3592" s="3" t="s">
        <v>3591</v>
      </c>
      <c r="C3592" s="3" t="s">
        <v>7702</v>
      </c>
      <c r="D3592">
        <v>2000</v>
      </c>
      <c r="E3592">
        <v>2545</v>
      </c>
      <c r="F3592" t="s">
        <v>8219</v>
      </c>
      <c r="G3592" t="s">
        <v>8224</v>
      </c>
      <c r="H3592" t="s">
        <v>8246</v>
      </c>
      <c r="I3592">
        <v>1423630740</v>
      </c>
      <c r="J3592">
        <v>1418673307</v>
      </c>
      <c r="K3592" s="11">
        <f t="shared" si="394"/>
        <v>42045.999305555553</v>
      </c>
      <c r="L3592" s="11">
        <f t="shared" si="395"/>
        <v>41988.621608796289</v>
      </c>
      <c r="M3592" t="b">
        <v>0</v>
      </c>
      <c r="N3592">
        <v>35</v>
      </c>
      <c r="O3592" t="b">
        <v>1</v>
      </c>
      <c r="P3592" s="8" t="s">
        <v>8269</v>
      </c>
      <c r="Q3592" s="13" t="str">
        <f t="shared" si="398"/>
        <v>theater</v>
      </c>
      <c r="R3592" s="13" t="str">
        <f t="shared" ref="R3592:R3627" si="399">RIGHT(P3592,5)</f>
        <v>plays</v>
      </c>
      <c r="S3592" s="6">
        <f t="shared" si="396"/>
        <v>0.78585461689587421</v>
      </c>
      <c r="T3592" s="10">
        <f t="shared" si="397"/>
        <v>72.714285714285708</v>
      </c>
    </row>
    <row r="3593" spans="1:20" ht="43.2" x14ac:dyDescent="0.3">
      <c r="A3593">
        <v>3593</v>
      </c>
      <c r="B3593" s="3" t="s">
        <v>3592</v>
      </c>
      <c r="C3593" s="3" t="s">
        <v>7703</v>
      </c>
      <c r="D3593">
        <v>3000</v>
      </c>
      <c r="E3593">
        <v>3319</v>
      </c>
      <c r="F3593" t="s">
        <v>8219</v>
      </c>
      <c r="G3593" t="s">
        <v>8224</v>
      </c>
      <c r="H3593" t="s">
        <v>8246</v>
      </c>
      <c r="I3593">
        <v>1420489560</v>
      </c>
      <c r="J3593">
        <v>1417469639</v>
      </c>
      <c r="K3593" s="11">
        <f t="shared" si="394"/>
        <v>42009.643055555549</v>
      </c>
      <c r="L3593" s="11">
        <f t="shared" si="395"/>
        <v>41974.690266203703</v>
      </c>
      <c r="M3593" t="b">
        <v>0</v>
      </c>
      <c r="N3593">
        <v>43</v>
      </c>
      <c r="O3593" t="b">
        <v>1</v>
      </c>
      <c r="P3593" s="8" t="s">
        <v>8269</v>
      </c>
      <c r="Q3593" s="13" t="str">
        <f t="shared" si="398"/>
        <v>theater</v>
      </c>
      <c r="R3593" s="13" t="str">
        <f t="shared" si="399"/>
        <v>plays</v>
      </c>
      <c r="S3593" s="6">
        <f t="shared" si="396"/>
        <v>0.90388671286532085</v>
      </c>
      <c r="T3593" s="10">
        <f t="shared" si="397"/>
        <v>77.186046511627907</v>
      </c>
    </row>
    <row r="3594" spans="1:20" ht="43.2" x14ac:dyDescent="0.3">
      <c r="A3594">
        <v>3594</v>
      </c>
      <c r="B3594" s="3" t="s">
        <v>3593</v>
      </c>
      <c r="C3594" s="3" t="s">
        <v>7704</v>
      </c>
      <c r="D3594">
        <v>1600</v>
      </c>
      <c r="E3594">
        <v>2015</v>
      </c>
      <c r="F3594" t="s">
        <v>8219</v>
      </c>
      <c r="G3594" t="s">
        <v>8224</v>
      </c>
      <c r="H3594" t="s">
        <v>8246</v>
      </c>
      <c r="I3594">
        <v>1472952982</v>
      </c>
      <c r="J3594">
        <v>1470792982</v>
      </c>
      <c r="K3594" s="11">
        <f t="shared" ref="K3594:K3657" si="400">(I3594/86400)+25569+(-5/24)</f>
        <v>42616.858587962961</v>
      </c>
      <c r="L3594" s="11">
        <f t="shared" ref="L3594:L3657" si="401">(J3594/86400)+25569+(-5/24)</f>
        <v>42591.858587962961</v>
      </c>
      <c r="M3594" t="b">
        <v>0</v>
      </c>
      <c r="N3594">
        <v>36</v>
      </c>
      <c r="O3594" t="b">
        <v>1</v>
      </c>
      <c r="P3594" s="8" t="s">
        <v>8269</v>
      </c>
      <c r="Q3594" s="13" t="str">
        <f t="shared" si="398"/>
        <v>theater</v>
      </c>
      <c r="R3594" s="13" t="str">
        <f t="shared" si="399"/>
        <v>plays</v>
      </c>
      <c r="S3594" s="6">
        <f t="shared" ref="S3594:S3657" si="402">IFERROR(D3594/E3594,"N/A")</f>
        <v>0.794044665012407</v>
      </c>
      <c r="T3594" s="10">
        <f t="shared" ref="T3594:T3657" si="403">IFERROR(E3594/N3594,"N/A")</f>
        <v>55.972222222222221</v>
      </c>
    </row>
    <row r="3595" spans="1:20" ht="28.8" x14ac:dyDescent="0.3">
      <c r="A3595">
        <v>3595</v>
      </c>
      <c r="B3595" s="3" t="s">
        <v>3594</v>
      </c>
      <c r="C3595" s="3" t="s">
        <v>7705</v>
      </c>
      <c r="D3595">
        <v>2600</v>
      </c>
      <c r="E3595">
        <v>3081</v>
      </c>
      <c r="F3595" t="s">
        <v>8219</v>
      </c>
      <c r="G3595" t="s">
        <v>8224</v>
      </c>
      <c r="H3595" t="s">
        <v>8246</v>
      </c>
      <c r="I3595">
        <v>1426229940</v>
      </c>
      <c r="J3595">
        <v>1423959123</v>
      </c>
      <c r="K3595" s="11">
        <f t="shared" si="400"/>
        <v>42076.082638888889</v>
      </c>
      <c r="L3595" s="11">
        <f t="shared" si="401"/>
        <v>42049.800034722219</v>
      </c>
      <c r="M3595" t="b">
        <v>0</v>
      </c>
      <c r="N3595">
        <v>62</v>
      </c>
      <c r="O3595" t="b">
        <v>1</v>
      </c>
      <c r="P3595" s="8" t="s">
        <v>8269</v>
      </c>
      <c r="Q3595" s="13" t="str">
        <f t="shared" si="398"/>
        <v>theater</v>
      </c>
      <c r="R3595" s="13" t="str">
        <f t="shared" si="399"/>
        <v>plays</v>
      </c>
      <c r="S3595" s="6">
        <f t="shared" si="402"/>
        <v>0.84388185654008441</v>
      </c>
      <c r="T3595" s="10">
        <f t="shared" si="403"/>
        <v>49.693548387096776</v>
      </c>
    </row>
    <row r="3596" spans="1:20" ht="43.2" x14ac:dyDescent="0.3">
      <c r="A3596">
        <v>3596</v>
      </c>
      <c r="B3596" s="3" t="s">
        <v>3595</v>
      </c>
      <c r="C3596" s="3" t="s">
        <v>7706</v>
      </c>
      <c r="D3596">
        <v>1100</v>
      </c>
      <c r="E3596">
        <v>1185</v>
      </c>
      <c r="F3596" t="s">
        <v>8219</v>
      </c>
      <c r="G3596" t="s">
        <v>8229</v>
      </c>
      <c r="H3596" t="s">
        <v>8251</v>
      </c>
      <c r="I3596">
        <v>1409072982</v>
      </c>
      <c r="J3596">
        <v>1407258582</v>
      </c>
      <c r="K3596" s="11">
        <f t="shared" si="400"/>
        <v>41877.506736111107</v>
      </c>
      <c r="L3596" s="11">
        <f t="shared" si="401"/>
        <v>41856.506736111107</v>
      </c>
      <c r="M3596" t="b">
        <v>0</v>
      </c>
      <c r="N3596">
        <v>15</v>
      </c>
      <c r="O3596" t="b">
        <v>1</v>
      </c>
      <c r="P3596" s="8" t="s">
        <v>8269</v>
      </c>
      <c r="Q3596" s="13" t="str">
        <f t="shared" si="398"/>
        <v>theater</v>
      </c>
      <c r="R3596" s="13" t="str">
        <f t="shared" si="399"/>
        <v>plays</v>
      </c>
      <c r="S3596" s="6">
        <f t="shared" si="402"/>
        <v>0.92827004219409281</v>
      </c>
      <c r="T3596" s="10">
        <f t="shared" si="403"/>
        <v>79</v>
      </c>
    </row>
    <row r="3597" spans="1:20" ht="28.8" x14ac:dyDescent="0.3">
      <c r="A3597">
        <v>3597</v>
      </c>
      <c r="B3597" s="3" t="s">
        <v>3596</v>
      </c>
      <c r="C3597" s="3" t="s">
        <v>7707</v>
      </c>
      <c r="D3597">
        <v>2500</v>
      </c>
      <c r="E3597">
        <v>2565</v>
      </c>
      <c r="F3597" t="s">
        <v>8219</v>
      </c>
      <c r="G3597" t="s">
        <v>8224</v>
      </c>
      <c r="H3597" t="s">
        <v>8246</v>
      </c>
      <c r="I3597">
        <v>1456984740</v>
      </c>
      <c r="J3597">
        <v>1455717790</v>
      </c>
      <c r="K3597" s="11">
        <f t="shared" si="400"/>
        <v>42432.040972222218</v>
      </c>
      <c r="L3597" s="11">
        <f t="shared" si="401"/>
        <v>42417.377199074072</v>
      </c>
      <c r="M3597" t="b">
        <v>0</v>
      </c>
      <c r="N3597">
        <v>33</v>
      </c>
      <c r="O3597" t="b">
        <v>1</v>
      </c>
      <c r="P3597" s="8" t="s">
        <v>8269</v>
      </c>
      <c r="Q3597" s="13" t="str">
        <f t="shared" si="398"/>
        <v>theater</v>
      </c>
      <c r="R3597" s="13" t="str">
        <f t="shared" si="399"/>
        <v>plays</v>
      </c>
      <c r="S3597" s="6">
        <f t="shared" si="402"/>
        <v>0.97465886939571145</v>
      </c>
      <c r="T3597" s="10">
        <f t="shared" si="403"/>
        <v>77.727272727272734</v>
      </c>
    </row>
    <row r="3598" spans="1:20" ht="43.2" x14ac:dyDescent="0.3">
      <c r="A3598">
        <v>3598</v>
      </c>
      <c r="B3598" s="3" t="s">
        <v>3597</v>
      </c>
      <c r="C3598" s="3" t="s">
        <v>7708</v>
      </c>
      <c r="D3598">
        <v>1000</v>
      </c>
      <c r="E3598">
        <v>1101</v>
      </c>
      <c r="F3598" t="s">
        <v>8219</v>
      </c>
      <c r="G3598" t="s">
        <v>8224</v>
      </c>
      <c r="H3598" t="s">
        <v>8246</v>
      </c>
      <c r="I3598">
        <v>1409720340</v>
      </c>
      <c r="J3598">
        <v>1408129822</v>
      </c>
      <c r="K3598" s="11">
        <f t="shared" si="400"/>
        <v>41884.999305555553</v>
      </c>
      <c r="L3598" s="11">
        <f t="shared" si="401"/>
        <v>41866.590532407405</v>
      </c>
      <c r="M3598" t="b">
        <v>0</v>
      </c>
      <c r="N3598">
        <v>27</v>
      </c>
      <c r="O3598" t="b">
        <v>1</v>
      </c>
      <c r="P3598" s="8" t="s">
        <v>8269</v>
      </c>
      <c r="Q3598" s="13" t="str">
        <f t="shared" si="398"/>
        <v>theater</v>
      </c>
      <c r="R3598" s="13" t="str">
        <f t="shared" si="399"/>
        <v>plays</v>
      </c>
      <c r="S3598" s="6">
        <f t="shared" si="402"/>
        <v>0.90826521344232514</v>
      </c>
      <c r="T3598" s="10">
        <f t="shared" si="403"/>
        <v>40.777777777777779</v>
      </c>
    </row>
    <row r="3599" spans="1:20" ht="43.2" x14ac:dyDescent="0.3">
      <c r="A3599">
        <v>3599</v>
      </c>
      <c r="B3599" s="3" t="s">
        <v>3598</v>
      </c>
      <c r="C3599" s="3" t="s">
        <v>7709</v>
      </c>
      <c r="D3599">
        <v>500</v>
      </c>
      <c r="E3599">
        <v>1010</v>
      </c>
      <c r="F3599" t="s">
        <v>8219</v>
      </c>
      <c r="G3599" t="s">
        <v>8224</v>
      </c>
      <c r="H3599" t="s">
        <v>8246</v>
      </c>
      <c r="I3599">
        <v>1440892800</v>
      </c>
      <c r="J3599">
        <v>1438715077</v>
      </c>
      <c r="K3599" s="11">
        <f t="shared" si="400"/>
        <v>42245.791666666664</v>
      </c>
      <c r="L3599" s="11">
        <f t="shared" si="401"/>
        <v>42220.586539351854</v>
      </c>
      <c r="M3599" t="b">
        <v>0</v>
      </c>
      <c r="N3599">
        <v>17</v>
      </c>
      <c r="O3599" t="b">
        <v>1</v>
      </c>
      <c r="P3599" s="8" t="s">
        <v>8269</v>
      </c>
      <c r="Q3599" s="13" t="str">
        <f t="shared" si="398"/>
        <v>theater</v>
      </c>
      <c r="R3599" s="13" t="str">
        <f t="shared" si="399"/>
        <v>plays</v>
      </c>
      <c r="S3599" s="6">
        <f t="shared" si="402"/>
        <v>0.49504950495049505</v>
      </c>
      <c r="T3599" s="10">
        <f t="shared" si="403"/>
        <v>59.411764705882355</v>
      </c>
    </row>
    <row r="3600" spans="1:20" ht="28.8" x14ac:dyDescent="0.3">
      <c r="A3600">
        <v>3600</v>
      </c>
      <c r="B3600" s="3" t="s">
        <v>3599</v>
      </c>
      <c r="C3600" s="3" t="s">
        <v>7710</v>
      </c>
      <c r="D3600">
        <v>10</v>
      </c>
      <c r="E3600">
        <v>13</v>
      </c>
      <c r="F3600" t="s">
        <v>8219</v>
      </c>
      <c r="G3600" t="s">
        <v>8224</v>
      </c>
      <c r="H3600" t="s">
        <v>8246</v>
      </c>
      <c r="I3600">
        <v>1476390164</v>
      </c>
      <c r="J3600">
        <v>1473970964</v>
      </c>
      <c r="K3600" s="11">
        <f t="shared" si="400"/>
        <v>42656.640787037039</v>
      </c>
      <c r="L3600" s="11">
        <f t="shared" si="401"/>
        <v>42628.640787037039</v>
      </c>
      <c r="M3600" t="b">
        <v>0</v>
      </c>
      <c r="N3600">
        <v>4</v>
      </c>
      <c r="O3600" t="b">
        <v>1</v>
      </c>
      <c r="P3600" s="8" t="s">
        <v>8269</v>
      </c>
      <c r="Q3600" s="13" t="str">
        <f t="shared" si="398"/>
        <v>theater</v>
      </c>
      <c r="R3600" s="13" t="str">
        <f t="shared" si="399"/>
        <v>plays</v>
      </c>
      <c r="S3600" s="6">
        <f t="shared" si="402"/>
        <v>0.76923076923076927</v>
      </c>
      <c r="T3600" s="10">
        <f t="shared" si="403"/>
        <v>3.25</v>
      </c>
    </row>
    <row r="3601" spans="1:20" ht="43.2" x14ac:dyDescent="0.3">
      <c r="A3601">
        <v>3601</v>
      </c>
      <c r="B3601" s="3" t="s">
        <v>3600</v>
      </c>
      <c r="C3601" s="3" t="s">
        <v>7711</v>
      </c>
      <c r="D3601">
        <v>2000</v>
      </c>
      <c r="E3601">
        <v>2087</v>
      </c>
      <c r="F3601" t="s">
        <v>8219</v>
      </c>
      <c r="G3601" t="s">
        <v>8225</v>
      </c>
      <c r="H3601" t="s">
        <v>8247</v>
      </c>
      <c r="I3601">
        <v>1421452682</v>
      </c>
      <c r="J3601">
        <v>1418860682</v>
      </c>
      <c r="K3601" s="11">
        <f t="shared" si="400"/>
        <v>42020.790300925924</v>
      </c>
      <c r="L3601" s="11">
        <f t="shared" si="401"/>
        <v>41990.790300925924</v>
      </c>
      <c r="M3601" t="b">
        <v>0</v>
      </c>
      <c r="N3601">
        <v>53</v>
      </c>
      <c r="O3601" t="b">
        <v>1</v>
      </c>
      <c r="P3601" s="8" t="s">
        <v>8269</v>
      </c>
      <c r="Q3601" s="13" t="str">
        <f t="shared" si="398"/>
        <v>theater</v>
      </c>
      <c r="R3601" s="13" t="str">
        <f t="shared" si="399"/>
        <v>plays</v>
      </c>
      <c r="S3601" s="6">
        <f t="shared" si="402"/>
        <v>0.95831336847149018</v>
      </c>
      <c r="T3601" s="10">
        <f t="shared" si="403"/>
        <v>39.377358490566039</v>
      </c>
    </row>
    <row r="3602" spans="1:20" ht="57.6" x14ac:dyDescent="0.3">
      <c r="A3602">
        <v>3602</v>
      </c>
      <c r="B3602" s="3" t="s">
        <v>3601</v>
      </c>
      <c r="C3602" s="3" t="s">
        <v>7712</v>
      </c>
      <c r="D3602">
        <v>4000</v>
      </c>
      <c r="E3602">
        <v>4002</v>
      </c>
      <c r="F3602" t="s">
        <v>8219</v>
      </c>
      <c r="G3602" t="s">
        <v>8224</v>
      </c>
      <c r="H3602" t="s">
        <v>8246</v>
      </c>
      <c r="I3602">
        <v>1463520479</v>
      </c>
      <c r="J3602">
        <v>1458336479</v>
      </c>
      <c r="K3602" s="11">
        <f t="shared" si="400"/>
        <v>42507.68609953703</v>
      </c>
      <c r="L3602" s="11">
        <f t="shared" si="401"/>
        <v>42447.68609953703</v>
      </c>
      <c r="M3602" t="b">
        <v>0</v>
      </c>
      <c r="N3602">
        <v>49</v>
      </c>
      <c r="O3602" t="b">
        <v>1</v>
      </c>
      <c r="P3602" s="8" t="s">
        <v>8269</v>
      </c>
      <c r="Q3602" s="13" t="str">
        <f t="shared" si="398"/>
        <v>theater</v>
      </c>
      <c r="R3602" s="13" t="str">
        <f t="shared" si="399"/>
        <v>plays</v>
      </c>
      <c r="S3602" s="6">
        <f t="shared" si="402"/>
        <v>0.99950024987506247</v>
      </c>
      <c r="T3602" s="10">
        <f t="shared" si="403"/>
        <v>81.673469387755105</v>
      </c>
    </row>
    <row r="3603" spans="1:20" ht="43.2" x14ac:dyDescent="0.3">
      <c r="A3603">
        <v>3603</v>
      </c>
      <c r="B3603" s="3" t="s">
        <v>3602</v>
      </c>
      <c r="C3603" s="3" t="s">
        <v>7713</v>
      </c>
      <c r="D3603">
        <v>1500</v>
      </c>
      <c r="E3603">
        <v>2560</v>
      </c>
      <c r="F3603" t="s">
        <v>8219</v>
      </c>
      <c r="G3603" t="s">
        <v>8224</v>
      </c>
      <c r="H3603" t="s">
        <v>8246</v>
      </c>
      <c r="I3603">
        <v>1446759880</v>
      </c>
      <c r="J3603">
        <v>1444164280</v>
      </c>
      <c r="K3603" s="11">
        <f t="shared" si="400"/>
        <v>42313.697685185187</v>
      </c>
      <c r="L3603" s="11">
        <f t="shared" si="401"/>
        <v>42283.656018518515</v>
      </c>
      <c r="M3603" t="b">
        <v>0</v>
      </c>
      <c r="N3603">
        <v>57</v>
      </c>
      <c r="O3603" t="b">
        <v>1</v>
      </c>
      <c r="P3603" s="8" t="s">
        <v>8269</v>
      </c>
      <c r="Q3603" s="13" t="str">
        <f t="shared" si="398"/>
        <v>theater</v>
      </c>
      <c r="R3603" s="13" t="str">
        <f t="shared" si="399"/>
        <v>plays</v>
      </c>
      <c r="S3603" s="6">
        <f t="shared" si="402"/>
        <v>0.5859375</v>
      </c>
      <c r="T3603" s="10">
        <f t="shared" si="403"/>
        <v>44.912280701754383</v>
      </c>
    </row>
    <row r="3604" spans="1:20" ht="43.2" x14ac:dyDescent="0.3">
      <c r="A3604">
        <v>3604</v>
      </c>
      <c r="B3604" s="3" t="s">
        <v>3603</v>
      </c>
      <c r="C3604" s="3" t="s">
        <v>7714</v>
      </c>
      <c r="D3604">
        <v>3000</v>
      </c>
      <c r="E3604">
        <v>3385</v>
      </c>
      <c r="F3604" t="s">
        <v>8219</v>
      </c>
      <c r="G3604" t="s">
        <v>8224</v>
      </c>
      <c r="H3604" t="s">
        <v>8246</v>
      </c>
      <c r="I3604">
        <v>1461913140</v>
      </c>
      <c r="J3604">
        <v>1461370956</v>
      </c>
      <c r="K3604" s="11">
        <f t="shared" si="400"/>
        <v>42489.082638888889</v>
      </c>
      <c r="L3604" s="11">
        <f t="shared" si="401"/>
        <v>42482.80736111111</v>
      </c>
      <c r="M3604" t="b">
        <v>0</v>
      </c>
      <c r="N3604">
        <v>69</v>
      </c>
      <c r="O3604" t="b">
        <v>1</v>
      </c>
      <c r="P3604" s="8" t="s">
        <v>8269</v>
      </c>
      <c r="Q3604" s="13" t="str">
        <f t="shared" si="398"/>
        <v>theater</v>
      </c>
      <c r="R3604" s="13" t="str">
        <f t="shared" si="399"/>
        <v>plays</v>
      </c>
      <c r="S3604" s="6">
        <f t="shared" si="402"/>
        <v>0.88626292466765144</v>
      </c>
      <c r="T3604" s="10">
        <f t="shared" si="403"/>
        <v>49.05797101449275</v>
      </c>
    </row>
    <row r="3605" spans="1:20" ht="57.6" x14ac:dyDescent="0.3">
      <c r="A3605">
        <v>3605</v>
      </c>
      <c r="B3605" s="3" t="s">
        <v>3604</v>
      </c>
      <c r="C3605" s="3" t="s">
        <v>7715</v>
      </c>
      <c r="D3605">
        <v>250</v>
      </c>
      <c r="E3605">
        <v>460</v>
      </c>
      <c r="F3605" t="s">
        <v>8219</v>
      </c>
      <c r="G3605" t="s">
        <v>8225</v>
      </c>
      <c r="H3605" t="s">
        <v>8247</v>
      </c>
      <c r="I3605">
        <v>1455390126</v>
      </c>
      <c r="J3605">
        <v>1452798126</v>
      </c>
      <c r="K3605" s="11">
        <f t="shared" si="400"/>
        <v>42413.584791666661</v>
      </c>
      <c r="L3605" s="11">
        <f t="shared" si="401"/>
        <v>42383.584791666661</v>
      </c>
      <c r="M3605" t="b">
        <v>0</v>
      </c>
      <c r="N3605">
        <v>15</v>
      </c>
      <c r="O3605" t="b">
        <v>1</v>
      </c>
      <c r="P3605" s="8" t="s">
        <v>8269</v>
      </c>
      <c r="Q3605" s="13" t="str">
        <f t="shared" si="398"/>
        <v>theater</v>
      </c>
      <c r="R3605" s="13" t="str">
        <f t="shared" si="399"/>
        <v>plays</v>
      </c>
      <c r="S3605" s="6">
        <f t="shared" si="402"/>
        <v>0.54347826086956519</v>
      </c>
      <c r="T3605" s="10">
        <f t="shared" si="403"/>
        <v>30.666666666666668</v>
      </c>
    </row>
    <row r="3606" spans="1:20" ht="43.2" x14ac:dyDescent="0.3">
      <c r="A3606">
        <v>3606</v>
      </c>
      <c r="B3606" s="3" t="s">
        <v>3605</v>
      </c>
      <c r="C3606" s="3" t="s">
        <v>7716</v>
      </c>
      <c r="D3606">
        <v>3000</v>
      </c>
      <c r="E3606">
        <v>3908</v>
      </c>
      <c r="F3606" t="s">
        <v>8219</v>
      </c>
      <c r="G3606" t="s">
        <v>8225</v>
      </c>
      <c r="H3606" t="s">
        <v>8247</v>
      </c>
      <c r="I3606">
        <v>1471185057</v>
      </c>
      <c r="J3606">
        <v>1468593057</v>
      </c>
      <c r="K3606" s="11">
        <f t="shared" si="400"/>
        <v>42596.396493055552</v>
      </c>
      <c r="L3606" s="11">
        <f t="shared" si="401"/>
        <v>42566.396493055552</v>
      </c>
      <c r="M3606" t="b">
        <v>0</v>
      </c>
      <c r="N3606">
        <v>64</v>
      </c>
      <c r="O3606" t="b">
        <v>1</v>
      </c>
      <c r="P3606" s="8" t="s">
        <v>8269</v>
      </c>
      <c r="Q3606" s="13" t="str">
        <f t="shared" si="398"/>
        <v>theater</v>
      </c>
      <c r="R3606" s="13" t="str">
        <f t="shared" si="399"/>
        <v>plays</v>
      </c>
      <c r="S3606" s="6">
        <f t="shared" si="402"/>
        <v>0.76765609007164792</v>
      </c>
      <c r="T3606" s="10">
        <f t="shared" si="403"/>
        <v>61.0625</v>
      </c>
    </row>
    <row r="3607" spans="1:20" ht="28.8" x14ac:dyDescent="0.3">
      <c r="A3607">
        <v>3607</v>
      </c>
      <c r="B3607" s="3" t="s">
        <v>3606</v>
      </c>
      <c r="C3607" s="3" t="s">
        <v>7717</v>
      </c>
      <c r="D3607">
        <v>550</v>
      </c>
      <c r="E3607">
        <v>580</v>
      </c>
      <c r="F3607" t="s">
        <v>8219</v>
      </c>
      <c r="G3607" t="s">
        <v>8225</v>
      </c>
      <c r="H3607" t="s">
        <v>8247</v>
      </c>
      <c r="I3607">
        <v>1450137600</v>
      </c>
      <c r="J3607">
        <v>1448924882</v>
      </c>
      <c r="K3607" s="11">
        <f t="shared" si="400"/>
        <v>42352.791666666664</v>
      </c>
      <c r="L3607" s="11">
        <f t="shared" si="401"/>
        <v>42338.755578703705</v>
      </c>
      <c r="M3607" t="b">
        <v>0</v>
      </c>
      <c r="N3607">
        <v>20</v>
      </c>
      <c r="O3607" t="b">
        <v>1</v>
      </c>
      <c r="P3607" s="8" t="s">
        <v>8269</v>
      </c>
      <c r="Q3607" s="13" t="str">
        <f t="shared" si="398"/>
        <v>theater</v>
      </c>
      <c r="R3607" s="13" t="str">
        <f t="shared" si="399"/>
        <v>plays</v>
      </c>
      <c r="S3607" s="6">
        <f t="shared" si="402"/>
        <v>0.94827586206896552</v>
      </c>
      <c r="T3607" s="10">
        <f t="shared" si="403"/>
        <v>29</v>
      </c>
    </row>
    <row r="3608" spans="1:20" ht="43.2" x14ac:dyDescent="0.3">
      <c r="A3608">
        <v>3608</v>
      </c>
      <c r="B3608" s="3" t="s">
        <v>3607</v>
      </c>
      <c r="C3608" s="3" t="s">
        <v>7718</v>
      </c>
      <c r="D3608">
        <v>800</v>
      </c>
      <c r="E3608">
        <v>800</v>
      </c>
      <c r="F3608" t="s">
        <v>8219</v>
      </c>
      <c r="G3608" t="s">
        <v>8225</v>
      </c>
      <c r="H3608" t="s">
        <v>8247</v>
      </c>
      <c r="I3608">
        <v>1466172000</v>
      </c>
      <c r="J3608">
        <v>1463418090</v>
      </c>
      <c r="K3608" s="11">
        <f t="shared" si="400"/>
        <v>42538.374999999993</v>
      </c>
      <c r="L3608" s="11">
        <f t="shared" si="401"/>
        <v>42506.501041666663</v>
      </c>
      <c r="M3608" t="b">
        <v>0</v>
      </c>
      <c r="N3608">
        <v>27</v>
      </c>
      <c r="O3608" t="b">
        <v>1</v>
      </c>
      <c r="P3608" s="8" t="s">
        <v>8269</v>
      </c>
      <c r="Q3608" s="13" t="str">
        <f t="shared" si="398"/>
        <v>theater</v>
      </c>
      <c r="R3608" s="13" t="str">
        <f t="shared" si="399"/>
        <v>plays</v>
      </c>
      <c r="S3608" s="6">
        <f t="shared" si="402"/>
        <v>1</v>
      </c>
      <c r="T3608" s="10">
        <f t="shared" si="403"/>
        <v>29.62962962962963</v>
      </c>
    </row>
    <row r="3609" spans="1:20" ht="43.2" x14ac:dyDescent="0.3">
      <c r="A3609">
        <v>3609</v>
      </c>
      <c r="B3609" s="3" t="s">
        <v>3608</v>
      </c>
      <c r="C3609" s="3" t="s">
        <v>7719</v>
      </c>
      <c r="D3609">
        <v>1960</v>
      </c>
      <c r="E3609">
        <v>3005</v>
      </c>
      <c r="F3609" t="s">
        <v>8219</v>
      </c>
      <c r="G3609" t="s">
        <v>8225</v>
      </c>
      <c r="H3609" t="s">
        <v>8247</v>
      </c>
      <c r="I3609">
        <v>1459378085</v>
      </c>
      <c r="J3609">
        <v>1456789685</v>
      </c>
      <c r="K3609" s="11">
        <f t="shared" si="400"/>
        <v>42459.741724537038</v>
      </c>
      <c r="L3609" s="11">
        <f t="shared" si="401"/>
        <v>42429.783391203702</v>
      </c>
      <c r="M3609" t="b">
        <v>0</v>
      </c>
      <c r="N3609">
        <v>21</v>
      </c>
      <c r="O3609" t="b">
        <v>1</v>
      </c>
      <c r="P3609" s="8" t="s">
        <v>8269</v>
      </c>
      <c r="Q3609" s="13" t="str">
        <f t="shared" si="398"/>
        <v>theater</v>
      </c>
      <c r="R3609" s="13" t="str">
        <f t="shared" si="399"/>
        <v>plays</v>
      </c>
      <c r="S3609" s="6">
        <f t="shared" si="402"/>
        <v>0.65224625623960064</v>
      </c>
      <c r="T3609" s="10">
        <f t="shared" si="403"/>
        <v>143.0952380952381</v>
      </c>
    </row>
    <row r="3610" spans="1:20" ht="43.2" x14ac:dyDescent="0.3">
      <c r="A3610">
        <v>3610</v>
      </c>
      <c r="B3610" s="3" t="s">
        <v>3609</v>
      </c>
      <c r="C3610" s="3" t="s">
        <v>7720</v>
      </c>
      <c r="D3610">
        <v>1000</v>
      </c>
      <c r="E3610">
        <v>1623</v>
      </c>
      <c r="F3610" t="s">
        <v>8219</v>
      </c>
      <c r="G3610" t="s">
        <v>8225</v>
      </c>
      <c r="H3610" t="s">
        <v>8247</v>
      </c>
      <c r="I3610">
        <v>1439806936</v>
      </c>
      <c r="J3610">
        <v>1437214936</v>
      </c>
      <c r="K3610" s="11">
        <f t="shared" si="400"/>
        <v>42233.22379629629</v>
      </c>
      <c r="L3610" s="11">
        <f t="shared" si="401"/>
        <v>42203.22379629629</v>
      </c>
      <c r="M3610" t="b">
        <v>0</v>
      </c>
      <c r="N3610">
        <v>31</v>
      </c>
      <c r="O3610" t="b">
        <v>1</v>
      </c>
      <c r="P3610" s="8" t="s">
        <v>8269</v>
      </c>
      <c r="Q3610" s="13" t="str">
        <f t="shared" si="398"/>
        <v>theater</v>
      </c>
      <c r="R3610" s="13" t="str">
        <f t="shared" si="399"/>
        <v>plays</v>
      </c>
      <c r="S3610" s="6">
        <f t="shared" si="402"/>
        <v>0.61614294516327783</v>
      </c>
      <c r="T3610" s="10">
        <f t="shared" si="403"/>
        <v>52.354838709677416</v>
      </c>
    </row>
    <row r="3611" spans="1:20" ht="43.2" x14ac:dyDescent="0.3">
      <c r="A3611">
        <v>3611</v>
      </c>
      <c r="B3611" s="3" t="s">
        <v>3610</v>
      </c>
      <c r="C3611" s="3" t="s">
        <v>7721</v>
      </c>
      <c r="D3611">
        <v>2500</v>
      </c>
      <c r="E3611">
        <v>3400</v>
      </c>
      <c r="F3611" t="s">
        <v>8219</v>
      </c>
      <c r="G3611" t="s">
        <v>8225</v>
      </c>
      <c r="H3611" t="s">
        <v>8247</v>
      </c>
      <c r="I3611">
        <v>1428483201</v>
      </c>
      <c r="J3611">
        <v>1425891201</v>
      </c>
      <c r="K3611" s="11">
        <f t="shared" si="400"/>
        <v>42102.162048611113</v>
      </c>
      <c r="L3611" s="11">
        <f t="shared" si="401"/>
        <v>42072.162048611113</v>
      </c>
      <c r="M3611" t="b">
        <v>0</v>
      </c>
      <c r="N3611">
        <v>51</v>
      </c>
      <c r="O3611" t="b">
        <v>1</v>
      </c>
      <c r="P3611" s="8" t="s">
        <v>8269</v>
      </c>
      <c r="Q3611" s="13" t="str">
        <f t="shared" si="398"/>
        <v>theater</v>
      </c>
      <c r="R3611" s="13" t="str">
        <f t="shared" si="399"/>
        <v>plays</v>
      </c>
      <c r="S3611" s="6">
        <f t="shared" si="402"/>
        <v>0.73529411764705888</v>
      </c>
      <c r="T3611" s="10">
        <f t="shared" si="403"/>
        <v>66.666666666666671</v>
      </c>
    </row>
    <row r="3612" spans="1:20" ht="43.2" x14ac:dyDescent="0.3">
      <c r="A3612">
        <v>3612</v>
      </c>
      <c r="B3612" s="3" t="s">
        <v>3611</v>
      </c>
      <c r="C3612" s="3" t="s">
        <v>7722</v>
      </c>
      <c r="D3612">
        <v>5000</v>
      </c>
      <c r="E3612">
        <v>7220</v>
      </c>
      <c r="F3612" t="s">
        <v>8219</v>
      </c>
      <c r="G3612" t="s">
        <v>8229</v>
      </c>
      <c r="H3612" t="s">
        <v>8251</v>
      </c>
      <c r="I3612">
        <v>1402334811</v>
      </c>
      <c r="J3612">
        <v>1401470811</v>
      </c>
      <c r="K3612" s="11">
        <f t="shared" si="400"/>
        <v>41799.518645833326</v>
      </c>
      <c r="L3612" s="11">
        <f t="shared" si="401"/>
        <v>41789.518645833326</v>
      </c>
      <c r="M3612" t="b">
        <v>0</v>
      </c>
      <c r="N3612">
        <v>57</v>
      </c>
      <c r="O3612" t="b">
        <v>1</v>
      </c>
      <c r="P3612" s="8" t="s">
        <v>8269</v>
      </c>
      <c r="Q3612" s="13" t="str">
        <f t="shared" si="398"/>
        <v>theater</v>
      </c>
      <c r="R3612" s="13" t="str">
        <f t="shared" si="399"/>
        <v>plays</v>
      </c>
      <c r="S3612" s="6">
        <f t="shared" si="402"/>
        <v>0.69252077562326875</v>
      </c>
      <c r="T3612" s="10">
        <f t="shared" si="403"/>
        <v>126.66666666666667</v>
      </c>
    </row>
    <row r="3613" spans="1:20" ht="43.2" x14ac:dyDescent="0.3">
      <c r="A3613">
        <v>3613</v>
      </c>
      <c r="B3613" s="3" t="s">
        <v>3612</v>
      </c>
      <c r="C3613" s="3" t="s">
        <v>7723</v>
      </c>
      <c r="D3613">
        <v>1250</v>
      </c>
      <c r="E3613">
        <v>1250</v>
      </c>
      <c r="F3613" t="s">
        <v>8219</v>
      </c>
      <c r="G3613" t="s">
        <v>8224</v>
      </c>
      <c r="H3613" t="s">
        <v>8246</v>
      </c>
      <c r="I3613">
        <v>1403964574</v>
      </c>
      <c r="J3613">
        <v>1401372574</v>
      </c>
      <c r="K3613" s="11">
        <f t="shared" si="400"/>
        <v>41818.381643518514</v>
      </c>
      <c r="L3613" s="11">
        <f t="shared" si="401"/>
        <v>41788.381643518514</v>
      </c>
      <c r="M3613" t="b">
        <v>0</v>
      </c>
      <c r="N3613">
        <v>20</v>
      </c>
      <c r="O3613" t="b">
        <v>1</v>
      </c>
      <c r="P3613" s="8" t="s">
        <v>8269</v>
      </c>
      <c r="Q3613" s="13" t="str">
        <f t="shared" si="398"/>
        <v>theater</v>
      </c>
      <c r="R3613" s="13" t="str">
        <f t="shared" si="399"/>
        <v>plays</v>
      </c>
      <c r="S3613" s="6">
        <f t="shared" si="402"/>
        <v>1</v>
      </c>
      <c r="T3613" s="10">
        <f t="shared" si="403"/>
        <v>62.5</v>
      </c>
    </row>
    <row r="3614" spans="1:20" ht="43.2" x14ac:dyDescent="0.3">
      <c r="A3614">
        <v>3614</v>
      </c>
      <c r="B3614" s="3" t="s">
        <v>3439</v>
      </c>
      <c r="C3614" s="3" t="s">
        <v>7724</v>
      </c>
      <c r="D3614">
        <v>2500</v>
      </c>
      <c r="E3614">
        <v>2520</v>
      </c>
      <c r="F3614" t="s">
        <v>8219</v>
      </c>
      <c r="G3614" t="s">
        <v>8224</v>
      </c>
      <c r="H3614" t="s">
        <v>8246</v>
      </c>
      <c r="I3614">
        <v>1434675616</v>
      </c>
      <c r="J3614">
        <v>1432083616</v>
      </c>
      <c r="K3614" s="11">
        <f t="shared" si="400"/>
        <v>42173.833518518521</v>
      </c>
      <c r="L3614" s="11">
        <f t="shared" si="401"/>
        <v>42143.833518518521</v>
      </c>
      <c r="M3614" t="b">
        <v>0</v>
      </c>
      <c r="N3614">
        <v>71</v>
      </c>
      <c r="O3614" t="b">
        <v>1</v>
      </c>
      <c r="P3614" s="8" t="s">
        <v>8269</v>
      </c>
      <c r="Q3614" s="13" t="str">
        <f t="shared" si="398"/>
        <v>theater</v>
      </c>
      <c r="R3614" s="13" t="str">
        <f t="shared" si="399"/>
        <v>plays</v>
      </c>
      <c r="S3614" s="6">
        <f t="shared" si="402"/>
        <v>0.99206349206349209</v>
      </c>
      <c r="T3614" s="10">
        <f t="shared" si="403"/>
        <v>35.492957746478872</v>
      </c>
    </row>
    <row r="3615" spans="1:20" ht="43.2" x14ac:dyDescent="0.3">
      <c r="A3615">
        <v>3615</v>
      </c>
      <c r="B3615" s="3" t="s">
        <v>3613</v>
      </c>
      <c r="C3615" s="3" t="s">
        <v>7725</v>
      </c>
      <c r="D3615">
        <v>2500</v>
      </c>
      <c r="E3615">
        <v>2670</v>
      </c>
      <c r="F3615" t="s">
        <v>8219</v>
      </c>
      <c r="G3615" t="s">
        <v>8225</v>
      </c>
      <c r="H3615" t="s">
        <v>8247</v>
      </c>
      <c r="I3615">
        <v>1449756896</v>
      </c>
      <c r="J3615">
        <v>1447164896</v>
      </c>
      <c r="K3615" s="11">
        <f t="shared" si="400"/>
        <v>42348.385370370372</v>
      </c>
      <c r="L3615" s="11">
        <f t="shared" si="401"/>
        <v>42318.385370370372</v>
      </c>
      <c r="M3615" t="b">
        <v>0</v>
      </c>
      <c r="N3615">
        <v>72</v>
      </c>
      <c r="O3615" t="b">
        <v>1</v>
      </c>
      <c r="P3615" s="8" t="s">
        <v>8269</v>
      </c>
      <c r="Q3615" s="13" t="str">
        <f t="shared" si="398"/>
        <v>theater</v>
      </c>
      <c r="R3615" s="13" t="str">
        <f t="shared" si="399"/>
        <v>plays</v>
      </c>
      <c r="S3615" s="6">
        <f t="shared" si="402"/>
        <v>0.93632958801498123</v>
      </c>
      <c r="T3615" s="10">
        <f t="shared" si="403"/>
        <v>37.083333333333336</v>
      </c>
    </row>
    <row r="3616" spans="1:20" ht="43.2" x14ac:dyDescent="0.3">
      <c r="A3616">
        <v>3616</v>
      </c>
      <c r="B3616" s="3" t="s">
        <v>3614</v>
      </c>
      <c r="C3616" s="3" t="s">
        <v>7726</v>
      </c>
      <c r="D3616">
        <v>2500</v>
      </c>
      <c r="E3616">
        <v>3120</v>
      </c>
      <c r="F3616" t="s">
        <v>8219</v>
      </c>
      <c r="G3616" t="s">
        <v>8225</v>
      </c>
      <c r="H3616" t="s">
        <v>8247</v>
      </c>
      <c r="I3616">
        <v>1426801664</v>
      </c>
      <c r="J3616">
        <v>1424213264</v>
      </c>
      <c r="K3616" s="11">
        <f t="shared" si="400"/>
        <v>42082.699814814812</v>
      </c>
      <c r="L3616" s="11">
        <f t="shared" si="401"/>
        <v>42052.741481481477</v>
      </c>
      <c r="M3616" t="b">
        <v>0</v>
      </c>
      <c r="N3616">
        <v>45</v>
      </c>
      <c r="O3616" t="b">
        <v>1</v>
      </c>
      <c r="P3616" s="8" t="s">
        <v>8269</v>
      </c>
      <c r="Q3616" s="13" t="str">
        <f t="shared" si="398"/>
        <v>theater</v>
      </c>
      <c r="R3616" s="13" t="str">
        <f t="shared" si="399"/>
        <v>plays</v>
      </c>
      <c r="S3616" s="6">
        <f t="shared" si="402"/>
        <v>0.80128205128205132</v>
      </c>
      <c r="T3616" s="10">
        <f t="shared" si="403"/>
        <v>69.333333333333329</v>
      </c>
    </row>
    <row r="3617" spans="1:20" ht="43.2" x14ac:dyDescent="0.3">
      <c r="A3617">
        <v>3617</v>
      </c>
      <c r="B3617" s="3" t="s">
        <v>3615</v>
      </c>
      <c r="C3617" s="3" t="s">
        <v>7727</v>
      </c>
      <c r="D3617">
        <v>740</v>
      </c>
      <c r="E3617">
        <v>880</v>
      </c>
      <c r="F3617" t="s">
        <v>8219</v>
      </c>
      <c r="G3617" t="s">
        <v>8225</v>
      </c>
      <c r="H3617" t="s">
        <v>8247</v>
      </c>
      <c r="I3617">
        <v>1488240000</v>
      </c>
      <c r="J3617">
        <v>1486996729</v>
      </c>
      <c r="K3617" s="11">
        <f t="shared" si="400"/>
        <v>42793.791666666664</v>
      </c>
      <c r="L3617" s="11">
        <f t="shared" si="401"/>
        <v>42779.401956018519</v>
      </c>
      <c r="M3617" t="b">
        <v>0</v>
      </c>
      <c r="N3617">
        <v>51</v>
      </c>
      <c r="O3617" t="b">
        <v>1</v>
      </c>
      <c r="P3617" s="8" t="s">
        <v>8269</v>
      </c>
      <c r="Q3617" s="13" t="str">
        <f t="shared" si="398"/>
        <v>theater</v>
      </c>
      <c r="R3617" s="13" t="str">
        <f t="shared" si="399"/>
        <v>plays</v>
      </c>
      <c r="S3617" s="6">
        <f t="shared" si="402"/>
        <v>0.84090909090909094</v>
      </c>
      <c r="T3617" s="10">
        <f t="shared" si="403"/>
        <v>17.254901960784313</v>
      </c>
    </row>
    <row r="3618" spans="1:20" ht="43.2" x14ac:dyDescent="0.3">
      <c r="A3618">
        <v>3618</v>
      </c>
      <c r="B3618" s="3" t="s">
        <v>3616</v>
      </c>
      <c r="C3618" s="3" t="s">
        <v>7728</v>
      </c>
      <c r="D3618">
        <v>2000</v>
      </c>
      <c r="E3618">
        <v>2020</v>
      </c>
      <c r="F3618" t="s">
        <v>8219</v>
      </c>
      <c r="G3618" t="s">
        <v>8225</v>
      </c>
      <c r="H3618" t="s">
        <v>8247</v>
      </c>
      <c r="I3618">
        <v>1433343850</v>
      </c>
      <c r="J3618">
        <v>1430751850</v>
      </c>
      <c r="K3618" s="11">
        <f t="shared" si="400"/>
        <v>42158.419560185182</v>
      </c>
      <c r="L3618" s="11">
        <f t="shared" si="401"/>
        <v>42128.419560185182</v>
      </c>
      <c r="M3618" t="b">
        <v>0</v>
      </c>
      <c r="N3618">
        <v>56</v>
      </c>
      <c r="O3618" t="b">
        <v>1</v>
      </c>
      <c r="P3618" s="8" t="s">
        <v>8269</v>
      </c>
      <c r="Q3618" s="13" t="str">
        <f t="shared" si="398"/>
        <v>theater</v>
      </c>
      <c r="R3618" s="13" t="str">
        <f t="shared" si="399"/>
        <v>plays</v>
      </c>
      <c r="S3618" s="6">
        <f t="shared" si="402"/>
        <v>0.99009900990099009</v>
      </c>
      <c r="T3618" s="10">
        <f t="shared" si="403"/>
        <v>36.071428571428569</v>
      </c>
    </row>
    <row r="3619" spans="1:20" ht="43.2" x14ac:dyDescent="0.3">
      <c r="A3619">
        <v>3619</v>
      </c>
      <c r="B3619" s="3" t="s">
        <v>3617</v>
      </c>
      <c r="C3619" s="3" t="s">
        <v>7729</v>
      </c>
      <c r="D3619">
        <v>1000</v>
      </c>
      <c r="E3619">
        <v>1130</v>
      </c>
      <c r="F3619" t="s">
        <v>8219</v>
      </c>
      <c r="G3619" t="s">
        <v>8224</v>
      </c>
      <c r="H3619" t="s">
        <v>8246</v>
      </c>
      <c r="I3619">
        <v>1479592800</v>
      </c>
      <c r="J3619">
        <v>1476760226</v>
      </c>
      <c r="K3619" s="11">
        <f t="shared" si="400"/>
        <v>42693.708333333336</v>
      </c>
      <c r="L3619" s="11">
        <f t="shared" si="401"/>
        <v>42660.923912037033</v>
      </c>
      <c r="M3619" t="b">
        <v>0</v>
      </c>
      <c r="N3619">
        <v>17</v>
      </c>
      <c r="O3619" t="b">
        <v>1</v>
      </c>
      <c r="P3619" s="8" t="s">
        <v>8269</v>
      </c>
      <c r="Q3619" s="13" t="str">
        <f t="shared" si="398"/>
        <v>theater</v>
      </c>
      <c r="R3619" s="13" t="str">
        <f t="shared" si="399"/>
        <v>plays</v>
      </c>
      <c r="S3619" s="6">
        <f t="shared" si="402"/>
        <v>0.88495575221238942</v>
      </c>
      <c r="T3619" s="10">
        <f t="shared" si="403"/>
        <v>66.470588235294116</v>
      </c>
    </row>
    <row r="3620" spans="1:20" ht="43.2" x14ac:dyDescent="0.3">
      <c r="A3620">
        <v>3620</v>
      </c>
      <c r="B3620" s="3" t="s">
        <v>3618</v>
      </c>
      <c r="C3620" s="3" t="s">
        <v>7730</v>
      </c>
      <c r="D3620">
        <v>10500</v>
      </c>
      <c r="E3620">
        <v>11045</v>
      </c>
      <c r="F3620" t="s">
        <v>8219</v>
      </c>
      <c r="G3620" t="s">
        <v>8224</v>
      </c>
      <c r="H3620" t="s">
        <v>8246</v>
      </c>
      <c r="I3620">
        <v>1425528000</v>
      </c>
      <c r="J3620">
        <v>1422916261</v>
      </c>
      <c r="K3620" s="11">
        <f t="shared" si="400"/>
        <v>42067.958333333336</v>
      </c>
      <c r="L3620" s="11">
        <f t="shared" si="401"/>
        <v>42037.72987268518</v>
      </c>
      <c r="M3620" t="b">
        <v>0</v>
      </c>
      <c r="N3620">
        <v>197</v>
      </c>
      <c r="O3620" t="b">
        <v>1</v>
      </c>
      <c r="P3620" s="8" t="s">
        <v>8269</v>
      </c>
      <c r="Q3620" s="13" t="str">
        <f t="shared" si="398"/>
        <v>theater</v>
      </c>
      <c r="R3620" s="13" t="str">
        <f t="shared" si="399"/>
        <v>plays</v>
      </c>
      <c r="S3620" s="6">
        <f t="shared" si="402"/>
        <v>0.9506564056133997</v>
      </c>
      <c r="T3620" s="10">
        <f t="shared" si="403"/>
        <v>56.065989847715734</v>
      </c>
    </row>
    <row r="3621" spans="1:20" ht="43.2" x14ac:dyDescent="0.3">
      <c r="A3621">
        <v>3621</v>
      </c>
      <c r="B3621" s="3" t="s">
        <v>3619</v>
      </c>
      <c r="C3621" s="3" t="s">
        <v>7731</v>
      </c>
      <c r="D3621">
        <v>3000</v>
      </c>
      <c r="E3621">
        <v>3292</v>
      </c>
      <c r="F3621" t="s">
        <v>8219</v>
      </c>
      <c r="G3621" t="s">
        <v>8224</v>
      </c>
      <c r="H3621" t="s">
        <v>8246</v>
      </c>
      <c r="I3621">
        <v>1475269200</v>
      </c>
      <c r="J3621">
        <v>1473200844</v>
      </c>
      <c r="K3621" s="11">
        <f t="shared" si="400"/>
        <v>42643.666666666664</v>
      </c>
      <c r="L3621" s="11">
        <f t="shared" si="401"/>
        <v>42619.727361111109</v>
      </c>
      <c r="M3621" t="b">
        <v>0</v>
      </c>
      <c r="N3621">
        <v>70</v>
      </c>
      <c r="O3621" t="b">
        <v>1</v>
      </c>
      <c r="P3621" s="8" t="s">
        <v>8269</v>
      </c>
      <c r="Q3621" s="13" t="str">
        <f t="shared" si="398"/>
        <v>theater</v>
      </c>
      <c r="R3621" s="13" t="str">
        <f t="shared" si="399"/>
        <v>plays</v>
      </c>
      <c r="S3621" s="6">
        <f t="shared" si="402"/>
        <v>0.91130012150668283</v>
      </c>
      <c r="T3621" s="10">
        <f t="shared" si="403"/>
        <v>47.028571428571432</v>
      </c>
    </row>
    <row r="3622" spans="1:20" ht="28.8" x14ac:dyDescent="0.3">
      <c r="A3622">
        <v>3622</v>
      </c>
      <c r="B3622" s="3" t="s">
        <v>3620</v>
      </c>
      <c r="C3622" s="3" t="s">
        <v>7732</v>
      </c>
      <c r="D3622">
        <v>1000</v>
      </c>
      <c r="E3622">
        <v>1000.99</v>
      </c>
      <c r="F3622" t="s">
        <v>8219</v>
      </c>
      <c r="G3622" t="s">
        <v>8224</v>
      </c>
      <c r="H3622" t="s">
        <v>8246</v>
      </c>
      <c r="I3622">
        <v>1411874580</v>
      </c>
      <c r="J3622">
        <v>1409030371</v>
      </c>
      <c r="K3622" s="11">
        <f t="shared" si="400"/>
        <v>41909.932638888888</v>
      </c>
      <c r="L3622" s="11">
        <f t="shared" si="401"/>
        <v>41877.013553240737</v>
      </c>
      <c r="M3622" t="b">
        <v>0</v>
      </c>
      <c r="N3622">
        <v>21</v>
      </c>
      <c r="O3622" t="b">
        <v>1</v>
      </c>
      <c r="P3622" s="8" t="s">
        <v>8269</v>
      </c>
      <c r="Q3622" s="13" t="str">
        <f t="shared" si="398"/>
        <v>theater</v>
      </c>
      <c r="R3622" s="13" t="str">
        <f t="shared" si="399"/>
        <v>plays</v>
      </c>
      <c r="S3622" s="6">
        <f t="shared" si="402"/>
        <v>0.99901097913066061</v>
      </c>
      <c r="T3622" s="10">
        <f t="shared" si="403"/>
        <v>47.666190476190479</v>
      </c>
    </row>
    <row r="3623" spans="1:20" ht="28.8" x14ac:dyDescent="0.3">
      <c r="A3623">
        <v>3623</v>
      </c>
      <c r="B3623" s="3" t="s">
        <v>3621</v>
      </c>
      <c r="C3623" s="3" t="s">
        <v>7733</v>
      </c>
      <c r="D3623">
        <v>2500</v>
      </c>
      <c r="E3623">
        <v>3000</v>
      </c>
      <c r="F3623" t="s">
        <v>8219</v>
      </c>
      <c r="G3623" t="s">
        <v>8224</v>
      </c>
      <c r="H3623" t="s">
        <v>8246</v>
      </c>
      <c r="I3623">
        <v>1406358000</v>
      </c>
      <c r="J3623">
        <v>1404841270</v>
      </c>
      <c r="K3623" s="11">
        <f t="shared" si="400"/>
        <v>41846.083333333328</v>
      </c>
      <c r="L3623" s="11">
        <f t="shared" si="401"/>
        <v>41828.528587962959</v>
      </c>
      <c r="M3623" t="b">
        <v>0</v>
      </c>
      <c r="N3623">
        <v>34</v>
      </c>
      <c r="O3623" t="b">
        <v>1</v>
      </c>
      <c r="P3623" s="8" t="s">
        <v>8269</v>
      </c>
      <c r="Q3623" s="13" t="str">
        <f t="shared" si="398"/>
        <v>theater</v>
      </c>
      <c r="R3623" s="13" t="str">
        <f t="shared" si="399"/>
        <v>plays</v>
      </c>
      <c r="S3623" s="6">
        <f t="shared" si="402"/>
        <v>0.83333333333333337</v>
      </c>
      <c r="T3623" s="10">
        <f t="shared" si="403"/>
        <v>88.235294117647058</v>
      </c>
    </row>
    <row r="3624" spans="1:20" ht="72" x14ac:dyDescent="0.3">
      <c r="A3624">
        <v>3624</v>
      </c>
      <c r="B3624" s="3" t="s">
        <v>3622</v>
      </c>
      <c r="C3624" s="3" t="s">
        <v>7734</v>
      </c>
      <c r="D3624">
        <v>3000</v>
      </c>
      <c r="E3624">
        <v>3148</v>
      </c>
      <c r="F3624" t="s">
        <v>8219</v>
      </c>
      <c r="G3624" t="s">
        <v>8224</v>
      </c>
      <c r="H3624" t="s">
        <v>8246</v>
      </c>
      <c r="I3624">
        <v>1471977290</v>
      </c>
      <c r="J3624">
        <v>1466793290</v>
      </c>
      <c r="K3624" s="11">
        <f t="shared" si="400"/>
        <v>42605.56585648148</v>
      </c>
      <c r="L3624" s="11">
        <f t="shared" si="401"/>
        <v>42545.56585648148</v>
      </c>
      <c r="M3624" t="b">
        <v>0</v>
      </c>
      <c r="N3624">
        <v>39</v>
      </c>
      <c r="O3624" t="b">
        <v>1</v>
      </c>
      <c r="P3624" s="8" t="s">
        <v>8269</v>
      </c>
      <c r="Q3624" s="13" t="str">
        <f t="shared" si="398"/>
        <v>theater</v>
      </c>
      <c r="R3624" s="13" t="str">
        <f t="shared" si="399"/>
        <v>plays</v>
      </c>
      <c r="S3624" s="6">
        <f t="shared" si="402"/>
        <v>0.95298602287166456</v>
      </c>
      <c r="T3624" s="10">
        <f t="shared" si="403"/>
        <v>80.717948717948715</v>
      </c>
    </row>
    <row r="3625" spans="1:20" ht="57.6" x14ac:dyDescent="0.3">
      <c r="A3625">
        <v>3625</v>
      </c>
      <c r="B3625" s="3" t="s">
        <v>3623</v>
      </c>
      <c r="C3625" s="3" t="s">
        <v>7735</v>
      </c>
      <c r="D3625">
        <v>3000</v>
      </c>
      <c r="E3625">
        <v>3080</v>
      </c>
      <c r="F3625" t="s">
        <v>8219</v>
      </c>
      <c r="G3625" t="s">
        <v>8225</v>
      </c>
      <c r="H3625" t="s">
        <v>8247</v>
      </c>
      <c r="I3625">
        <v>1435851577</v>
      </c>
      <c r="J3625">
        <v>1433259577</v>
      </c>
      <c r="K3625" s="11">
        <f t="shared" si="400"/>
        <v>42187.444178240738</v>
      </c>
      <c r="L3625" s="11">
        <f t="shared" si="401"/>
        <v>42157.444178240738</v>
      </c>
      <c r="M3625" t="b">
        <v>0</v>
      </c>
      <c r="N3625">
        <v>78</v>
      </c>
      <c r="O3625" t="b">
        <v>1</v>
      </c>
      <c r="P3625" s="8" t="s">
        <v>8269</v>
      </c>
      <c r="Q3625" s="13" t="str">
        <f t="shared" si="398"/>
        <v>theater</v>
      </c>
      <c r="R3625" s="13" t="str">
        <f t="shared" si="399"/>
        <v>plays</v>
      </c>
      <c r="S3625" s="6">
        <f t="shared" si="402"/>
        <v>0.97402597402597402</v>
      </c>
      <c r="T3625" s="10">
        <f t="shared" si="403"/>
        <v>39.487179487179489</v>
      </c>
    </row>
    <row r="3626" spans="1:20" ht="43.2" x14ac:dyDescent="0.3">
      <c r="A3626">
        <v>3626</v>
      </c>
      <c r="B3626" s="3" t="s">
        <v>3624</v>
      </c>
      <c r="C3626" s="3" t="s">
        <v>7736</v>
      </c>
      <c r="D3626">
        <v>4000</v>
      </c>
      <c r="E3626">
        <v>4073</v>
      </c>
      <c r="F3626" t="s">
        <v>8219</v>
      </c>
      <c r="G3626" t="s">
        <v>8225</v>
      </c>
      <c r="H3626" t="s">
        <v>8247</v>
      </c>
      <c r="I3626">
        <v>1408204857</v>
      </c>
      <c r="J3626">
        <v>1406390457</v>
      </c>
      <c r="K3626" s="11">
        <f t="shared" si="400"/>
        <v>41867.458993055552</v>
      </c>
      <c r="L3626" s="11">
        <f t="shared" si="401"/>
        <v>41846.458993055552</v>
      </c>
      <c r="M3626" t="b">
        <v>0</v>
      </c>
      <c r="N3626">
        <v>48</v>
      </c>
      <c r="O3626" t="b">
        <v>1</v>
      </c>
      <c r="P3626" s="8" t="s">
        <v>8269</v>
      </c>
      <c r="Q3626" s="13" t="str">
        <f t="shared" si="398"/>
        <v>theater</v>
      </c>
      <c r="R3626" s="13" t="str">
        <f t="shared" si="399"/>
        <v>plays</v>
      </c>
      <c r="S3626" s="6">
        <f t="shared" si="402"/>
        <v>0.98207709305180457</v>
      </c>
      <c r="T3626" s="10">
        <f t="shared" si="403"/>
        <v>84.854166666666671</v>
      </c>
    </row>
    <row r="3627" spans="1:20" ht="43.2" x14ac:dyDescent="0.3">
      <c r="A3627">
        <v>3627</v>
      </c>
      <c r="B3627" s="3" t="s">
        <v>3625</v>
      </c>
      <c r="C3627" s="3" t="s">
        <v>7737</v>
      </c>
      <c r="D3627">
        <v>2000</v>
      </c>
      <c r="E3627">
        <v>2000</v>
      </c>
      <c r="F3627" t="s">
        <v>8219</v>
      </c>
      <c r="G3627" t="s">
        <v>8224</v>
      </c>
      <c r="H3627" t="s">
        <v>8246</v>
      </c>
      <c r="I3627">
        <v>1463803140</v>
      </c>
      <c r="J3627">
        <v>1459446487</v>
      </c>
      <c r="K3627" s="11">
        <f t="shared" si="400"/>
        <v>42510.957638888889</v>
      </c>
      <c r="L3627" s="11">
        <f t="shared" si="401"/>
        <v>42460.533414351848</v>
      </c>
      <c r="M3627" t="b">
        <v>0</v>
      </c>
      <c r="N3627">
        <v>29</v>
      </c>
      <c r="O3627" t="b">
        <v>1</v>
      </c>
      <c r="P3627" s="8" t="s">
        <v>8269</v>
      </c>
      <c r="Q3627" s="13" t="str">
        <f t="shared" si="398"/>
        <v>theater</v>
      </c>
      <c r="R3627" s="13" t="str">
        <f t="shared" si="399"/>
        <v>plays</v>
      </c>
      <c r="S3627" s="6">
        <f t="shared" si="402"/>
        <v>1</v>
      </c>
      <c r="T3627" s="10">
        <f t="shared" si="403"/>
        <v>68.965517241379317</v>
      </c>
    </row>
    <row r="3628" spans="1:20" ht="43.2" x14ac:dyDescent="0.3">
      <c r="A3628">
        <v>3628</v>
      </c>
      <c r="B3628" s="3" t="s">
        <v>3626</v>
      </c>
      <c r="C3628" s="3" t="s">
        <v>7738</v>
      </c>
      <c r="D3628">
        <v>100000</v>
      </c>
      <c r="E3628">
        <v>0</v>
      </c>
      <c r="F3628" t="s">
        <v>8221</v>
      </c>
      <c r="G3628" t="s">
        <v>8224</v>
      </c>
      <c r="H3628" t="s">
        <v>8246</v>
      </c>
      <c r="I3628">
        <v>1450040396</v>
      </c>
      <c r="J3628">
        <v>1444852796</v>
      </c>
      <c r="K3628" s="11">
        <f t="shared" si="400"/>
        <v>42351.666620370372</v>
      </c>
      <c r="L3628" s="11">
        <f t="shared" si="401"/>
        <v>42291.6249537037</v>
      </c>
      <c r="M3628" t="b">
        <v>0</v>
      </c>
      <c r="N3628">
        <v>0</v>
      </c>
      <c r="O3628" t="b">
        <v>0</v>
      </c>
      <c r="P3628" s="8" t="s">
        <v>8303</v>
      </c>
      <c r="Q3628" s="13" t="str">
        <f t="shared" si="398"/>
        <v>theater</v>
      </c>
      <c r="R3628" s="13" t="str">
        <f t="shared" ref="R3628:R3647" si="404">RIGHT(P3628,7)</f>
        <v>musical</v>
      </c>
      <c r="S3628" s="6" t="str">
        <f t="shared" si="402"/>
        <v>N/A</v>
      </c>
      <c r="T3628" s="10" t="str">
        <f t="shared" si="403"/>
        <v>N/A</v>
      </c>
    </row>
    <row r="3629" spans="1:20" ht="57.6" x14ac:dyDescent="0.3">
      <c r="A3629">
        <v>3629</v>
      </c>
      <c r="B3629" s="3" t="s">
        <v>3627</v>
      </c>
      <c r="C3629" s="3" t="s">
        <v>7739</v>
      </c>
      <c r="D3629">
        <v>1000000</v>
      </c>
      <c r="E3629">
        <v>2</v>
      </c>
      <c r="F3629" t="s">
        <v>8221</v>
      </c>
      <c r="G3629" t="s">
        <v>8224</v>
      </c>
      <c r="H3629" t="s">
        <v>8246</v>
      </c>
      <c r="I3629">
        <v>1462467600</v>
      </c>
      <c r="J3629">
        <v>1457403364</v>
      </c>
      <c r="K3629" s="11">
        <f t="shared" si="400"/>
        <v>42495.499999999993</v>
      </c>
      <c r="L3629" s="11">
        <f t="shared" si="401"/>
        <v>42436.886157407404</v>
      </c>
      <c r="M3629" t="b">
        <v>0</v>
      </c>
      <c r="N3629">
        <v>2</v>
      </c>
      <c r="O3629" t="b">
        <v>0</v>
      </c>
      <c r="P3629" s="8" t="s">
        <v>8303</v>
      </c>
      <c r="Q3629" s="13" t="str">
        <f t="shared" si="398"/>
        <v>theater</v>
      </c>
      <c r="R3629" s="13" t="str">
        <f t="shared" si="404"/>
        <v>musical</v>
      </c>
      <c r="S3629" s="6">
        <f t="shared" si="402"/>
        <v>500000</v>
      </c>
      <c r="T3629" s="10">
        <f t="shared" si="403"/>
        <v>1</v>
      </c>
    </row>
    <row r="3630" spans="1:20" ht="43.2" x14ac:dyDescent="0.3">
      <c r="A3630">
        <v>3630</v>
      </c>
      <c r="B3630" s="3" t="s">
        <v>3628</v>
      </c>
      <c r="C3630" s="3" t="s">
        <v>7740</v>
      </c>
      <c r="D3630">
        <v>3000</v>
      </c>
      <c r="E3630">
        <v>1</v>
      </c>
      <c r="F3630" t="s">
        <v>8221</v>
      </c>
      <c r="G3630" t="s">
        <v>8225</v>
      </c>
      <c r="H3630" t="s">
        <v>8247</v>
      </c>
      <c r="I3630">
        <v>1417295990</v>
      </c>
      <c r="J3630">
        <v>1414700390</v>
      </c>
      <c r="K3630" s="11">
        <f t="shared" si="400"/>
        <v>41972.680439814816</v>
      </c>
      <c r="L3630" s="11">
        <f t="shared" si="401"/>
        <v>41942.638773148145</v>
      </c>
      <c r="M3630" t="b">
        <v>0</v>
      </c>
      <c r="N3630">
        <v>1</v>
      </c>
      <c r="O3630" t="b">
        <v>0</v>
      </c>
      <c r="P3630" s="8" t="s">
        <v>8303</v>
      </c>
      <c r="Q3630" s="13" t="str">
        <f t="shared" si="398"/>
        <v>theater</v>
      </c>
      <c r="R3630" s="13" t="str">
        <f t="shared" si="404"/>
        <v>musical</v>
      </c>
      <c r="S3630" s="6">
        <f t="shared" si="402"/>
        <v>3000</v>
      </c>
      <c r="T3630" s="10">
        <f t="shared" si="403"/>
        <v>1</v>
      </c>
    </row>
    <row r="3631" spans="1:20" ht="57.6" x14ac:dyDescent="0.3">
      <c r="A3631">
        <v>3631</v>
      </c>
      <c r="B3631" s="3" t="s">
        <v>3629</v>
      </c>
      <c r="C3631" s="3" t="s">
        <v>7741</v>
      </c>
      <c r="D3631">
        <v>17100</v>
      </c>
      <c r="E3631">
        <v>8725</v>
      </c>
      <c r="F3631" t="s">
        <v>8221</v>
      </c>
      <c r="G3631" t="s">
        <v>8224</v>
      </c>
      <c r="H3631" t="s">
        <v>8246</v>
      </c>
      <c r="I3631">
        <v>1411444740</v>
      </c>
      <c r="J3631">
        <v>1409335497</v>
      </c>
      <c r="K3631" s="11">
        <f t="shared" si="400"/>
        <v>41904.957638888889</v>
      </c>
      <c r="L3631" s="11">
        <f t="shared" si="401"/>
        <v>41880.54510416666</v>
      </c>
      <c r="M3631" t="b">
        <v>0</v>
      </c>
      <c r="N3631">
        <v>59</v>
      </c>
      <c r="O3631" t="b">
        <v>0</v>
      </c>
      <c r="P3631" s="8" t="s">
        <v>8303</v>
      </c>
      <c r="Q3631" s="13" t="str">
        <f t="shared" si="398"/>
        <v>theater</v>
      </c>
      <c r="R3631" s="13" t="str">
        <f t="shared" si="404"/>
        <v>musical</v>
      </c>
      <c r="S3631" s="6">
        <f t="shared" si="402"/>
        <v>1.9598853868194843</v>
      </c>
      <c r="T3631" s="10">
        <f t="shared" si="403"/>
        <v>147.88135593220338</v>
      </c>
    </row>
    <row r="3632" spans="1:20" ht="43.2" x14ac:dyDescent="0.3">
      <c r="A3632">
        <v>3632</v>
      </c>
      <c r="B3632" s="3" t="s">
        <v>3630</v>
      </c>
      <c r="C3632" s="3" t="s">
        <v>7742</v>
      </c>
      <c r="D3632">
        <v>500</v>
      </c>
      <c r="E3632">
        <v>100</v>
      </c>
      <c r="F3632" t="s">
        <v>8221</v>
      </c>
      <c r="G3632" t="s">
        <v>8225</v>
      </c>
      <c r="H3632" t="s">
        <v>8247</v>
      </c>
      <c r="I3632">
        <v>1416781749</v>
      </c>
      <c r="J3632">
        <v>1415053749</v>
      </c>
      <c r="K3632" s="11">
        <f t="shared" si="400"/>
        <v>41966.728576388887</v>
      </c>
      <c r="L3632" s="11">
        <f t="shared" si="401"/>
        <v>41946.728576388887</v>
      </c>
      <c r="M3632" t="b">
        <v>0</v>
      </c>
      <c r="N3632">
        <v>1</v>
      </c>
      <c r="O3632" t="b">
        <v>0</v>
      </c>
      <c r="P3632" s="8" t="s">
        <v>8303</v>
      </c>
      <c r="Q3632" s="13" t="str">
        <f t="shared" si="398"/>
        <v>theater</v>
      </c>
      <c r="R3632" s="13" t="str">
        <f t="shared" si="404"/>
        <v>musical</v>
      </c>
      <c r="S3632" s="6">
        <f t="shared" si="402"/>
        <v>5</v>
      </c>
      <c r="T3632" s="10">
        <f t="shared" si="403"/>
        <v>100</v>
      </c>
    </row>
    <row r="3633" spans="1:20" ht="43.2" x14ac:dyDescent="0.3">
      <c r="A3633">
        <v>3633</v>
      </c>
      <c r="B3633" s="3" t="s">
        <v>3631</v>
      </c>
      <c r="C3633" s="3" t="s">
        <v>7743</v>
      </c>
      <c r="D3633">
        <v>5000</v>
      </c>
      <c r="E3633">
        <v>1762</v>
      </c>
      <c r="F3633" t="s">
        <v>8221</v>
      </c>
      <c r="G3633" t="s">
        <v>8224</v>
      </c>
      <c r="H3633" t="s">
        <v>8246</v>
      </c>
      <c r="I3633">
        <v>1479517200</v>
      </c>
      <c r="J3633">
        <v>1475765867</v>
      </c>
      <c r="K3633" s="11">
        <f t="shared" si="400"/>
        <v>42692.833333333336</v>
      </c>
      <c r="L3633" s="11">
        <f t="shared" si="401"/>
        <v>42649.415127314809</v>
      </c>
      <c r="M3633" t="b">
        <v>0</v>
      </c>
      <c r="N3633">
        <v>31</v>
      </c>
      <c r="O3633" t="b">
        <v>0</v>
      </c>
      <c r="P3633" s="8" t="s">
        <v>8303</v>
      </c>
      <c r="Q3633" s="13" t="str">
        <f t="shared" si="398"/>
        <v>theater</v>
      </c>
      <c r="R3633" s="13" t="str">
        <f t="shared" si="404"/>
        <v>musical</v>
      </c>
      <c r="S3633" s="6">
        <f t="shared" si="402"/>
        <v>2.8376844494892168</v>
      </c>
      <c r="T3633" s="10">
        <f t="shared" si="403"/>
        <v>56.838709677419352</v>
      </c>
    </row>
    <row r="3634" spans="1:20" ht="43.2" x14ac:dyDescent="0.3">
      <c r="A3634">
        <v>3634</v>
      </c>
      <c r="B3634" s="3" t="s">
        <v>3632</v>
      </c>
      <c r="C3634" s="3" t="s">
        <v>7744</v>
      </c>
      <c r="D3634">
        <v>75000</v>
      </c>
      <c r="E3634">
        <v>3185</v>
      </c>
      <c r="F3634" t="s">
        <v>8221</v>
      </c>
      <c r="G3634" t="s">
        <v>8229</v>
      </c>
      <c r="H3634" t="s">
        <v>8251</v>
      </c>
      <c r="I3634">
        <v>1484366340</v>
      </c>
      <c r="J3634">
        <v>1480219174</v>
      </c>
      <c r="K3634" s="11">
        <f t="shared" si="400"/>
        <v>42748.957638888889</v>
      </c>
      <c r="L3634" s="11">
        <f t="shared" si="401"/>
        <v>42700.958032407405</v>
      </c>
      <c r="M3634" t="b">
        <v>0</v>
      </c>
      <c r="N3634">
        <v>18</v>
      </c>
      <c r="O3634" t="b">
        <v>0</v>
      </c>
      <c r="P3634" s="8" t="s">
        <v>8303</v>
      </c>
      <c r="Q3634" s="13" t="str">
        <f t="shared" si="398"/>
        <v>theater</v>
      </c>
      <c r="R3634" s="13" t="str">
        <f t="shared" si="404"/>
        <v>musical</v>
      </c>
      <c r="S3634" s="6">
        <f t="shared" si="402"/>
        <v>23.547880690737834</v>
      </c>
      <c r="T3634" s="10">
        <f t="shared" si="403"/>
        <v>176.94444444444446</v>
      </c>
    </row>
    <row r="3635" spans="1:20" ht="28.8" x14ac:dyDescent="0.3">
      <c r="A3635">
        <v>3635</v>
      </c>
      <c r="B3635" s="3" t="s">
        <v>3633</v>
      </c>
      <c r="C3635" s="3" t="s">
        <v>7745</v>
      </c>
      <c r="D3635">
        <v>3500</v>
      </c>
      <c r="E3635">
        <v>1276</v>
      </c>
      <c r="F3635" t="s">
        <v>8221</v>
      </c>
      <c r="G3635" t="s">
        <v>8224</v>
      </c>
      <c r="H3635" t="s">
        <v>8246</v>
      </c>
      <c r="I3635">
        <v>1461186676</v>
      </c>
      <c r="J3635">
        <v>1458594676</v>
      </c>
      <c r="K3635" s="11">
        <f t="shared" si="400"/>
        <v>42480.674490740734</v>
      </c>
      <c r="L3635" s="11">
        <f t="shared" si="401"/>
        <v>42450.674490740734</v>
      </c>
      <c r="M3635" t="b">
        <v>0</v>
      </c>
      <c r="N3635">
        <v>10</v>
      </c>
      <c r="O3635" t="b">
        <v>0</v>
      </c>
      <c r="P3635" s="8" t="s">
        <v>8303</v>
      </c>
      <c r="Q3635" s="13" t="str">
        <f t="shared" si="398"/>
        <v>theater</v>
      </c>
      <c r="R3635" s="13" t="str">
        <f t="shared" si="404"/>
        <v>musical</v>
      </c>
      <c r="S3635" s="6">
        <f t="shared" si="402"/>
        <v>2.7429467084639501</v>
      </c>
      <c r="T3635" s="10">
        <f t="shared" si="403"/>
        <v>127.6</v>
      </c>
    </row>
    <row r="3636" spans="1:20" ht="43.2" x14ac:dyDescent="0.3">
      <c r="A3636">
        <v>3636</v>
      </c>
      <c r="B3636" s="3" t="s">
        <v>3634</v>
      </c>
      <c r="C3636" s="3" t="s">
        <v>7746</v>
      </c>
      <c r="D3636">
        <v>150000</v>
      </c>
      <c r="E3636">
        <v>0</v>
      </c>
      <c r="F3636" t="s">
        <v>8221</v>
      </c>
      <c r="G3636" t="s">
        <v>8224</v>
      </c>
      <c r="H3636" t="s">
        <v>8246</v>
      </c>
      <c r="I3636">
        <v>1442248829</v>
      </c>
      <c r="J3636">
        <v>1439224829</v>
      </c>
      <c r="K3636" s="11">
        <f t="shared" si="400"/>
        <v>42261.486446759256</v>
      </c>
      <c r="L3636" s="11">
        <f t="shared" si="401"/>
        <v>42226.486446759256</v>
      </c>
      <c r="M3636" t="b">
        <v>0</v>
      </c>
      <c r="N3636">
        <v>0</v>
      </c>
      <c r="O3636" t="b">
        <v>0</v>
      </c>
      <c r="P3636" s="8" t="s">
        <v>8303</v>
      </c>
      <c r="Q3636" s="13" t="str">
        <f t="shared" si="398"/>
        <v>theater</v>
      </c>
      <c r="R3636" s="13" t="str">
        <f t="shared" si="404"/>
        <v>musical</v>
      </c>
      <c r="S3636" s="6" t="str">
        <f t="shared" si="402"/>
        <v>N/A</v>
      </c>
      <c r="T3636" s="10" t="str">
        <f t="shared" si="403"/>
        <v>N/A</v>
      </c>
    </row>
    <row r="3637" spans="1:20" ht="57.6" x14ac:dyDescent="0.3">
      <c r="A3637">
        <v>3637</v>
      </c>
      <c r="B3637" s="3" t="s">
        <v>3635</v>
      </c>
      <c r="C3637" s="3" t="s">
        <v>7747</v>
      </c>
      <c r="D3637">
        <v>3000</v>
      </c>
      <c r="E3637">
        <v>926</v>
      </c>
      <c r="F3637" t="s">
        <v>8221</v>
      </c>
      <c r="G3637" t="s">
        <v>8224</v>
      </c>
      <c r="H3637" t="s">
        <v>8246</v>
      </c>
      <c r="I3637">
        <v>1420130935</v>
      </c>
      <c r="J3637">
        <v>1417538935</v>
      </c>
      <c r="K3637" s="11">
        <f t="shared" si="400"/>
        <v>42005.492303240739</v>
      </c>
      <c r="L3637" s="11">
        <f t="shared" si="401"/>
        <v>41975.492303240739</v>
      </c>
      <c r="M3637" t="b">
        <v>0</v>
      </c>
      <c r="N3637">
        <v>14</v>
      </c>
      <c r="O3637" t="b">
        <v>0</v>
      </c>
      <c r="P3637" s="8" t="s">
        <v>8303</v>
      </c>
      <c r="Q3637" s="13" t="str">
        <f t="shared" si="398"/>
        <v>theater</v>
      </c>
      <c r="R3637" s="13" t="str">
        <f t="shared" si="404"/>
        <v>musical</v>
      </c>
      <c r="S3637" s="6">
        <f t="shared" si="402"/>
        <v>3.2397408207343412</v>
      </c>
      <c r="T3637" s="10">
        <f t="shared" si="403"/>
        <v>66.142857142857139</v>
      </c>
    </row>
    <row r="3638" spans="1:20" ht="28.8" x14ac:dyDescent="0.3">
      <c r="A3638">
        <v>3638</v>
      </c>
      <c r="B3638" s="3" t="s">
        <v>3636</v>
      </c>
      <c r="C3638" s="3" t="s">
        <v>7748</v>
      </c>
      <c r="D3638">
        <v>3300</v>
      </c>
      <c r="E3638">
        <v>216</v>
      </c>
      <c r="F3638" t="s">
        <v>8221</v>
      </c>
      <c r="G3638" t="s">
        <v>8229</v>
      </c>
      <c r="H3638" t="s">
        <v>8251</v>
      </c>
      <c r="I3638">
        <v>1429456132</v>
      </c>
      <c r="J3638">
        <v>1424275732</v>
      </c>
      <c r="K3638" s="11">
        <f t="shared" si="400"/>
        <v>42113.42282407407</v>
      </c>
      <c r="L3638" s="11">
        <f t="shared" si="401"/>
        <v>42053.464490740742</v>
      </c>
      <c r="M3638" t="b">
        <v>0</v>
      </c>
      <c r="N3638">
        <v>2</v>
      </c>
      <c r="O3638" t="b">
        <v>0</v>
      </c>
      <c r="P3638" s="8" t="s">
        <v>8303</v>
      </c>
      <c r="Q3638" s="13" t="str">
        <f t="shared" si="398"/>
        <v>theater</v>
      </c>
      <c r="R3638" s="13" t="str">
        <f t="shared" si="404"/>
        <v>musical</v>
      </c>
      <c r="S3638" s="6">
        <f t="shared" si="402"/>
        <v>15.277777777777779</v>
      </c>
      <c r="T3638" s="10">
        <f t="shared" si="403"/>
        <v>108</v>
      </c>
    </row>
    <row r="3639" spans="1:20" ht="43.2" x14ac:dyDescent="0.3">
      <c r="A3639">
        <v>3639</v>
      </c>
      <c r="B3639" s="3" t="s">
        <v>3637</v>
      </c>
      <c r="C3639" s="3" t="s">
        <v>7749</v>
      </c>
      <c r="D3639">
        <v>25000</v>
      </c>
      <c r="E3639">
        <v>1</v>
      </c>
      <c r="F3639" t="s">
        <v>8221</v>
      </c>
      <c r="G3639" t="s">
        <v>8224</v>
      </c>
      <c r="H3639" t="s">
        <v>8246</v>
      </c>
      <c r="I3639">
        <v>1475853060</v>
      </c>
      <c r="J3639">
        <v>1470672906</v>
      </c>
      <c r="K3639" s="11">
        <f t="shared" si="400"/>
        <v>42650.424305555549</v>
      </c>
      <c r="L3639" s="11">
        <f t="shared" si="401"/>
        <v>42590.468819444439</v>
      </c>
      <c r="M3639" t="b">
        <v>0</v>
      </c>
      <c r="N3639">
        <v>1</v>
      </c>
      <c r="O3639" t="b">
        <v>0</v>
      </c>
      <c r="P3639" s="8" t="s">
        <v>8303</v>
      </c>
      <c r="Q3639" s="13" t="str">
        <f t="shared" si="398"/>
        <v>theater</v>
      </c>
      <c r="R3639" s="13" t="str">
        <f t="shared" si="404"/>
        <v>musical</v>
      </c>
      <c r="S3639" s="6">
        <f t="shared" si="402"/>
        <v>25000</v>
      </c>
      <c r="T3639" s="10">
        <f t="shared" si="403"/>
        <v>1</v>
      </c>
    </row>
    <row r="3640" spans="1:20" ht="72" x14ac:dyDescent="0.3">
      <c r="A3640">
        <v>3640</v>
      </c>
      <c r="B3640" s="3" t="s">
        <v>3638</v>
      </c>
      <c r="C3640" s="3" t="s">
        <v>7750</v>
      </c>
      <c r="D3640">
        <v>1000</v>
      </c>
      <c r="E3640">
        <v>55</v>
      </c>
      <c r="F3640" t="s">
        <v>8221</v>
      </c>
      <c r="G3640" t="s">
        <v>8224</v>
      </c>
      <c r="H3640" t="s">
        <v>8246</v>
      </c>
      <c r="I3640">
        <v>1431283530</v>
      </c>
      <c r="J3640">
        <v>1428691530</v>
      </c>
      <c r="K3640" s="11">
        <f t="shared" si="400"/>
        <v>42134.573263888888</v>
      </c>
      <c r="L3640" s="11">
        <f t="shared" si="401"/>
        <v>42104.573263888888</v>
      </c>
      <c r="M3640" t="b">
        <v>0</v>
      </c>
      <c r="N3640">
        <v>3</v>
      </c>
      <c r="O3640" t="b">
        <v>0</v>
      </c>
      <c r="P3640" s="8" t="s">
        <v>8303</v>
      </c>
      <c r="Q3640" s="13" t="str">
        <f t="shared" si="398"/>
        <v>theater</v>
      </c>
      <c r="R3640" s="13" t="str">
        <f t="shared" si="404"/>
        <v>musical</v>
      </c>
      <c r="S3640" s="6">
        <f t="shared" si="402"/>
        <v>18.181818181818183</v>
      </c>
      <c r="T3640" s="10">
        <f t="shared" si="403"/>
        <v>18.333333333333332</v>
      </c>
    </row>
    <row r="3641" spans="1:20" ht="43.2" x14ac:dyDescent="0.3">
      <c r="A3641">
        <v>3641</v>
      </c>
      <c r="B3641" s="3" t="s">
        <v>3639</v>
      </c>
      <c r="C3641" s="3" t="s">
        <v>7751</v>
      </c>
      <c r="D3641">
        <v>3000</v>
      </c>
      <c r="E3641">
        <v>0</v>
      </c>
      <c r="F3641" t="s">
        <v>8221</v>
      </c>
      <c r="G3641" t="s">
        <v>8224</v>
      </c>
      <c r="H3641" t="s">
        <v>8246</v>
      </c>
      <c r="I3641">
        <v>1412485200</v>
      </c>
      <c r="J3641">
        <v>1410966179</v>
      </c>
      <c r="K3641" s="11">
        <f t="shared" si="400"/>
        <v>41917</v>
      </c>
      <c r="L3641" s="11">
        <f t="shared" si="401"/>
        <v>41899.41873842592</v>
      </c>
      <c r="M3641" t="b">
        <v>0</v>
      </c>
      <c r="N3641">
        <v>0</v>
      </c>
      <c r="O3641" t="b">
        <v>0</v>
      </c>
      <c r="P3641" s="8" t="s">
        <v>8303</v>
      </c>
      <c r="Q3641" s="13" t="str">
        <f t="shared" si="398"/>
        <v>theater</v>
      </c>
      <c r="R3641" s="13" t="str">
        <f t="shared" si="404"/>
        <v>musical</v>
      </c>
      <c r="S3641" s="6" t="str">
        <f t="shared" si="402"/>
        <v>N/A</v>
      </c>
      <c r="T3641" s="10" t="str">
        <f t="shared" si="403"/>
        <v>N/A</v>
      </c>
    </row>
    <row r="3642" spans="1:20" ht="57.6" x14ac:dyDescent="0.3">
      <c r="A3642">
        <v>3642</v>
      </c>
      <c r="B3642" s="3" t="s">
        <v>3640</v>
      </c>
      <c r="C3642" s="3" t="s">
        <v>7752</v>
      </c>
      <c r="D3642">
        <v>700</v>
      </c>
      <c r="E3642">
        <v>15</v>
      </c>
      <c r="F3642" t="s">
        <v>8221</v>
      </c>
      <c r="G3642" t="s">
        <v>8236</v>
      </c>
      <c r="H3642" t="s">
        <v>8249</v>
      </c>
      <c r="I3642">
        <v>1448902800</v>
      </c>
      <c r="J3642">
        <v>1445369727</v>
      </c>
      <c r="K3642" s="11">
        <f t="shared" si="400"/>
        <v>42338.499999999993</v>
      </c>
      <c r="L3642" s="11">
        <f t="shared" si="401"/>
        <v>42297.607951388891</v>
      </c>
      <c r="M3642" t="b">
        <v>0</v>
      </c>
      <c r="N3642">
        <v>2</v>
      </c>
      <c r="O3642" t="b">
        <v>0</v>
      </c>
      <c r="P3642" s="8" t="s">
        <v>8303</v>
      </c>
      <c r="Q3642" s="13" t="str">
        <f t="shared" si="398"/>
        <v>theater</v>
      </c>
      <c r="R3642" s="13" t="str">
        <f t="shared" si="404"/>
        <v>musical</v>
      </c>
      <c r="S3642" s="6">
        <f t="shared" si="402"/>
        <v>46.666666666666664</v>
      </c>
      <c r="T3642" s="10">
        <f t="shared" si="403"/>
        <v>7.5</v>
      </c>
    </row>
    <row r="3643" spans="1:20" ht="43.2" x14ac:dyDescent="0.3">
      <c r="A3643">
        <v>3643</v>
      </c>
      <c r="B3643" s="3" t="s">
        <v>3641</v>
      </c>
      <c r="C3643" s="3" t="s">
        <v>7753</v>
      </c>
      <c r="D3643">
        <v>25000</v>
      </c>
      <c r="E3643">
        <v>0</v>
      </c>
      <c r="F3643" t="s">
        <v>8221</v>
      </c>
      <c r="G3643" t="s">
        <v>8224</v>
      </c>
      <c r="H3643" t="s">
        <v>8246</v>
      </c>
      <c r="I3643">
        <v>1447734439</v>
      </c>
      <c r="J3643">
        <v>1444274839</v>
      </c>
      <c r="K3643" s="11">
        <f t="shared" si="400"/>
        <v>42324.977303240739</v>
      </c>
      <c r="L3643" s="11">
        <f t="shared" si="401"/>
        <v>42284.935636574075</v>
      </c>
      <c r="M3643" t="b">
        <v>0</v>
      </c>
      <c r="N3643">
        <v>0</v>
      </c>
      <c r="O3643" t="b">
        <v>0</v>
      </c>
      <c r="P3643" s="8" t="s">
        <v>8303</v>
      </c>
      <c r="Q3643" s="13" t="str">
        <f t="shared" si="398"/>
        <v>theater</v>
      </c>
      <c r="R3643" s="13" t="str">
        <f t="shared" si="404"/>
        <v>musical</v>
      </c>
      <c r="S3643" s="6" t="str">
        <f t="shared" si="402"/>
        <v>N/A</v>
      </c>
      <c r="T3643" s="10" t="str">
        <f t="shared" si="403"/>
        <v>N/A</v>
      </c>
    </row>
    <row r="3644" spans="1:20" ht="43.2" x14ac:dyDescent="0.3">
      <c r="A3644">
        <v>3644</v>
      </c>
      <c r="B3644" s="3" t="s">
        <v>3642</v>
      </c>
      <c r="C3644" s="3" t="s">
        <v>7754</v>
      </c>
      <c r="D3644">
        <v>5000</v>
      </c>
      <c r="E3644">
        <v>821</v>
      </c>
      <c r="F3644" t="s">
        <v>8221</v>
      </c>
      <c r="G3644" t="s">
        <v>8224</v>
      </c>
      <c r="H3644" t="s">
        <v>8246</v>
      </c>
      <c r="I3644">
        <v>1457413140</v>
      </c>
      <c r="J3644">
        <v>1454996887</v>
      </c>
      <c r="K3644" s="11">
        <f t="shared" si="400"/>
        <v>42436.999305555553</v>
      </c>
      <c r="L3644" s="11">
        <f t="shared" si="401"/>
        <v>42409.033414351848</v>
      </c>
      <c r="M3644" t="b">
        <v>0</v>
      </c>
      <c r="N3644">
        <v>12</v>
      </c>
      <c r="O3644" t="b">
        <v>0</v>
      </c>
      <c r="P3644" s="8" t="s">
        <v>8303</v>
      </c>
      <c r="Q3644" s="13" t="str">
        <f t="shared" si="398"/>
        <v>theater</v>
      </c>
      <c r="R3644" s="13" t="str">
        <f t="shared" si="404"/>
        <v>musical</v>
      </c>
      <c r="S3644" s="6">
        <f t="shared" si="402"/>
        <v>6.0901339829476244</v>
      </c>
      <c r="T3644" s="10">
        <f t="shared" si="403"/>
        <v>68.416666666666671</v>
      </c>
    </row>
    <row r="3645" spans="1:20" ht="43.2" x14ac:dyDescent="0.3">
      <c r="A3645">
        <v>3645</v>
      </c>
      <c r="B3645" s="3" t="s">
        <v>3643</v>
      </c>
      <c r="C3645" s="3" t="s">
        <v>7755</v>
      </c>
      <c r="D3645">
        <v>1000</v>
      </c>
      <c r="E3645">
        <v>1</v>
      </c>
      <c r="F3645" t="s">
        <v>8221</v>
      </c>
      <c r="G3645" t="s">
        <v>8229</v>
      </c>
      <c r="H3645" t="s">
        <v>8251</v>
      </c>
      <c r="I3645">
        <v>1479773838</v>
      </c>
      <c r="J3645">
        <v>1477178238</v>
      </c>
      <c r="K3645" s="11">
        <f t="shared" si="400"/>
        <v>42695.803680555553</v>
      </c>
      <c r="L3645" s="11">
        <f t="shared" si="401"/>
        <v>42665.762013888881</v>
      </c>
      <c r="M3645" t="b">
        <v>0</v>
      </c>
      <c r="N3645">
        <v>1</v>
      </c>
      <c r="O3645" t="b">
        <v>0</v>
      </c>
      <c r="P3645" s="8" t="s">
        <v>8303</v>
      </c>
      <c r="Q3645" s="13" t="str">
        <f t="shared" si="398"/>
        <v>theater</v>
      </c>
      <c r="R3645" s="13" t="str">
        <f t="shared" si="404"/>
        <v>musical</v>
      </c>
      <c r="S3645" s="6">
        <f t="shared" si="402"/>
        <v>1000</v>
      </c>
      <c r="T3645" s="10">
        <f t="shared" si="403"/>
        <v>1</v>
      </c>
    </row>
    <row r="3646" spans="1:20" ht="43.2" x14ac:dyDescent="0.3">
      <c r="A3646">
        <v>3646</v>
      </c>
      <c r="B3646" s="3" t="s">
        <v>3644</v>
      </c>
      <c r="C3646" s="3" t="s">
        <v>7756</v>
      </c>
      <c r="D3646">
        <v>10000</v>
      </c>
      <c r="E3646">
        <v>481</v>
      </c>
      <c r="F3646" t="s">
        <v>8221</v>
      </c>
      <c r="G3646" t="s">
        <v>8224</v>
      </c>
      <c r="H3646" t="s">
        <v>8246</v>
      </c>
      <c r="I3646">
        <v>1434497400</v>
      </c>
      <c r="J3646">
        <v>1431770802</v>
      </c>
      <c r="K3646" s="11">
        <f t="shared" si="400"/>
        <v>42171.770833333336</v>
      </c>
      <c r="L3646" s="11">
        <f t="shared" si="401"/>
        <v>42140.21298611111</v>
      </c>
      <c r="M3646" t="b">
        <v>0</v>
      </c>
      <c r="N3646">
        <v>8</v>
      </c>
      <c r="O3646" t="b">
        <v>0</v>
      </c>
      <c r="P3646" s="8" t="s">
        <v>8303</v>
      </c>
      <c r="Q3646" s="13" t="str">
        <f t="shared" si="398"/>
        <v>theater</v>
      </c>
      <c r="R3646" s="13" t="str">
        <f t="shared" si="404"/>
        <v>musical</v>
      </c>
      <c r="S3646" s="6">
        <f t="shared" si="402"/>
        <v>20.79002079002079</v>
      </c>
      <c r="T3646" s="10">
        <f t="shared" si="403"/>
        <v>60.125</v>
      </c>
    </row>
    <row r="3647" spans="1:20" ht="43.2" x14ac:dyDescent="0.3">
      <c r="A3647">
        <v>3647</v>
      </c>
      <c r="B3647" s="3" t="s">
        <v>3645</v>
      </c>
      <c r="C3647" s="3" t="s">
        <v>7757</v>
      </c>
      <c r="D3647">
        <v>500</v>
      </c>
      <c r="E3647">
        <v>30</v>
      </c>
      <c r="F3647" t="s">
        <v>8221</v>
      </c>
      <c r="G3647" t="s">
        <v>8225</v>
      </c>
      <c r="H3647" t="s">
        <v>8247</v>
      </c>
      <c r="I3647">
        <v>1475258327</v>
      </c>
      <c r="J3647">
        <v>1471370327</v>
      </c>
      <c r="K3647" s="11">
        <f t="shared" si="400"/>
        <v>42643.540821759256</v>
      </c>
      <c r="L3647" s="11">
        <f t="shared" si="401"/>
        <v>42598.540821759256</v>
      </c>
      <c r="M3647" t="b">
        <v>0</v>
      </c>
      <c r="N3647">
        <v>2</v>
      </c>
      <c r="O3647" t="b">
        <v>0</v>
      </c>
      <c r="P3647" s="8" t="s">
        <v>8303</v>
      </c>
      <c r="Q3647" s="13" t="str">
        <f t="shared" si="398"/>
        <v>theater</v>
      </c>
      <c r="R3647" s="13" t="str">
        <f t="shared" si="404"/>
        <v>musical</v>
      </c>
      <c r="S3647" s="6">
        <f t="shared" si="402"/>
        <v>16.666666666666668</v>
      </c>
      <c r="T3647" s="10">
        <f t="shared" si="403"/>
        <v>15</v>
      </c>
    </row>
    <row r="3648" spans="1:20" ht="28.8" x14ac:dyDescent="0.3">
      <c r="A3648">
        <v>3648</v>
      </c>
      <c r="B3648" s="3" t="s">
        <v>3646</v>
      </c>
      <c r="C3648" s="3" t="s">
        <v>7758</v>
      </c>
      <c r="D3648">
        <v>40000</v>
      </c>
      <c r="E3648">
        <v>40153</v>
      </c>
      <c r="F3648" t="s">
        <v>8219</v>
      </c>
      <c r="G3648" t="s">
        <v>8224</v>
      </c>
      <c r="H3648" t="s">
        <v>8246</v>
      </c>
      <c r="I3648">
        <v>1412492445</v>
      </c>
      <c r="J3648">
        <v>1409900445</v>
      </c>
      <c r="K3648" s="11">
        <f t="shared" si="400"/>
        <v>41917.083854166667</v>
      </c>
      <c r="L3648" s="11">
        <f t="shared" si="401"/>
        <v>41887.083854166667</v>
      </c>
      <c r="M3648" t="b">
        <v>0</v>
      </c>
      <c r="N3648">
        <v>73</v>
      </c>
      <c r="O3648" t="b">
        <v>1</v>
      </c>
      <c r="P3648" s="8" t="s">
        <v>8269</v>
      </c>
      <c r="Q3648" s="13" t="str">
        <f t="shared" si="398"/>
        <v>theater</v>
      </c>
      <c r="R3648" s="13" t="str">
        <f t="shared" ref="R3648:R3679" si="405">RIGHT(P3648,5)</f>
        <v>plays</v>
      </c>
      <c r="S3648" s="6">
        <f t="shared" si="402"/>
        <v>0.99618957487609894</v>
      </c>
      <c r="T3648" s="10">
        <f t="shared" si="403"/>
        <v>550.04109589041093</v>
      </c>
    </row>
    <row r="3649" spans="1:20" ht="43.2" x14ac:dyDescent="0.3">
      <c r="A3649">
        <v>3649</v>
      </c>
      <c r="B3649" s="3" t="s">
        <v>3647</v>
      </c>
      <c r="C3649" s="3" t="s">
        <v>7759</v>
      </c>
      <c r="D3649">
        <v>750</v>
      </c>
      <c r="E3649">
        <v>780</v>
      </c>
      <c r="F3649" t="s">
        <v>8219</v>
      </c>
      <c r="G3649" t="s">
        <v>8229</v>
      </c>
      <c r="H3649" t="s">
        <v>8251</v>
      </c>
      <c r="I3649">
        <v>1402938394</v>
      </c>
      <c r="J3649">
        <v>1400691994</v>
      </c>
      <c r="K3649" s="11">
        <f t="shared" si="400"/>
        <v>41806.504560185182</v>
      </c>
      <c r="L3649" s="11">
        <f t="shared" si="401"/>
        <v>41780.504560185182</v>
      </c>
      <c r="M3649" t="b">
        <v>0</v>
      </c>
      <c r="N3649">
        <v>8</v>
      </c>
      <c r="O3649" t="b">
        <v>1</v>
      </c>
      <c r="P3649" s="8" t="s">
        <v>8269</v>
      </c>
      <c r="Q3649" s="13" t="str">
        <f t="shared" si="398"/>
        <v>theater</v>
      </c>
      <c r="R3649" s="13" t="str">
        <f t="shared" si="405"/>
        <v>plays</v>
      </c>
      <c r="S3649" s="6">
        <f t="shared" si="402"/>
        <v>0.96153846153846156</v>
      </c>
      <c r="T3649" s="10">
        <f t="shared" si="403"/>
        <v>97.5</v>
      </c>
    </row>
    <row r="3650" spans="1:20" ht="43.2" x14ac:dyDescent="0.3">
      <c r="A3650">
        <v>3650</v>
      </c>
      <c r="B3650" s="3" t="s">
        <v>3648</v>
      </c>
      <c r="C3650" s="3" t="s">
        <v>7760</v>
      </c>
      <c r="D3650">
        <v>500</v>
      </c>
      <c r="E3650">
        <v>500</v>
      </c>
      <c r="F3650" t="s">
        <v>8219</v>
      </c>
      <c r="G3650" t="s">
        <v>8225</v>
      </c>
      <c r="H3650" t="s">
        <v>8247</v>
      </c>
      <c r="I3650">
        <v>1454412584</v>
      </c>
      <c r="J3650">
        <v>1452598184</v>
      </c>
      <c r="K3650" s="11">
        <f t="shared" si="400"/>
        <v>42402.270648148151</v>
      </c>
      <c r="L3650" s="11">
        <f t="shared" si="401"/>
        <v>42381.270648148151</v>
      </c>
      <c r="M3650" t="b">
        <v>0</v>
      </c>
      <c r="N3650">
        <v>17</v>
      </c>
      <c r="O3650" t="b">
        <v>1</v>
      </c>
      <c r="P3650" s="8" t="s">
        <v>8269</v>
      </c>
      <c r="Q3650" s="13" t="str">
        <f t="shared" si="398"/>
        <v>theater</v>
      </c>
      <c r="R3650" s="13" t="str">
        <f t="shared" si="405"/>
        <v>plays</v>
      </c>
      <c r="S3650" s="6">
        <f t="shared" si="402"/>
        <v>1</v>
      </c>
      <c r="T3650" s="10">
        <f t="shared" si="403"/>
        <v>29.411764705882351</v>
      </c>
    </row>
    <row r="3651" spans="1:20" ht="43.2" x14ac:dyDescent="0.3">
      <c r="A3651">
        <v>3651</v>
      </c>
      <c r="B3651" s="3" t="s">
        <v>3649</v>
      </c>
      <c r="C3651" s="3" t="s">
        <v>7761</v>
      </c>
      <c r="D3651">
        <v>500</v>
      </c>
      <c r="E3651">
        <v>520</v>
      </c>
      <c r="F3651" t="s">
        <v>8219</v>
      </c>
      <c r="G3651" t="s">
        <v>8224</v>
      </c>
      <c r="H3651" t="s">
        <v>8246</v>
      </c>
      <c r="I3651">
        <v>1407686340</v>
      </c>
      <c r="J3651">
        <v>1404833442</v>
      </c>
      <c r="K3651" s="11">
        <f t="shared" si="400"/>
        <v>41861.457638888889</v>
      </c>
      <c r="L3651" s="11">
        <f t="shared" si="401"/>
        <v>41828.437986111108</v>
      </c>
      <c r="M3651" t="b">
        <v>0</v>
      </c>
      <c r="N3651">
        <v>9</v>
      </c>
      <c r="O3651" t="b">
        <v>1</v>
      </c>
      <c r="P3651" s="8" t="s">
        <v>8269</v>
      </c>
      <c r="Q3651" s="13" t="str">
        <f t="shared" ref="Q3651:Q3714" si="406">LEFT(P3651, SEARCH("/", P3651)-1)</f>
        <v>theater</v>
      </c>
      <c r="R3651" s="13" t="str">
        <f t="shared" si="405"/>
        <v>plays</v>
      </c>
      <c r="S3651" s="6">
        <f t="shared" si="402"/>
        <v>0.96153846153846156</v>
      </c>
      <c r="T3651" s="10">
        <f t="shared" si="403"/>
        <v>57.777777777777779</v>
      </c>
    </row>
    <row r="3652" spans="1:20" ht="43.2" x14ac:dyDescent="0.3">
      <c r="A3652">
        <v>3652</v>
      </c>
      <c r="B3652" s="3" t="s">
        <v>2867</v>
      </c>
      <c r="C3652" s="3" t="s">
        <v>7762</v>
      </c>
      <c r="D3652">
        <v>300</v>
      </c>
      <c r="E3652">
        <v>752</v>
      </c>
      <c r="F3652" t="s">
        <v>8219</v>
      </c>
      <c r="G3652" t="s">
        <v>8229</v>
      </c>
      <c r="H3652" t="s">
        <v>8251</v>
      </c>
      <c r="I3652">
        <v>1472097540</v>
      </c>
      <c r="J3652">
        <v>1471188502</v>
      </c>
      <c r="K3652" s="11">
        <f t="shared" si="400"/>
        <v>42606.957638888889</v>
      </c>
      <c r="L3652" s="11">
        <f t="shared" si="401"/>
        <v>42596.436365740738</v>
      </c>
      <c r="M3652" t="b">
        <v>0</v>
      </c>
      <c r="N3652">
        <v>17</v>
      </c>
      <c r="O3652" t="b">
        <v>1</v>
      </c>
      <c r="P3652" s="8" t="s">
        <v>8269</v>
      </c>
      <c r="Q3652" s="13" t="str">
        <f t="shared" si="406"/>
        <v>theater</v>
      </c>
      <c r="R3652" s="13" t="str">
        <f t="shared" si="405"/>
        <v>plays</v>
      </c>
      <c r="S3652" s="6">
        <f t="shared" si="402"/>
        <v>0.39893617021276595</v>
      </c>
      <c r="T3652" s="10">
        <f t="shared" si="403"/>
        <v>44.235294117647058</v>
      </c>
    </row>
    <row r="3653" spans="1:20" ht="43.2" x14ac:dyDescent="0.3">
      <c r="A3653">
        <v>3653</v>
      </c>
      <c r="B3653" s="3" t="s">
        <v>3650</v>
      </c>
      <c r="C3653" s="3" t="s">
        <v>7763</v>
      </c>
      <c r="D3653">
        <v>2000</v>
      </c>
      <c r="E3653">
        <v>2010</v>
      </c>
      <c r="F3653" t="s">
        <v>8219</v>
      </c>
      <c r="G3653" t="s">
        <v>8225</v>
      </c>
      <c r="H3653" t="s">
        <v>8247</v>
      </c>
      <c r="I3653">
        <v>1438764207</v>
      </c>
      <c r="J3653">
        <v>1436172207</v>
      </c>
      <c r="K3653" s="11">
        <f t="shared" si="400"/>
        <v>42221.155173611107</v>
      </c>
      <c r="L3653" s="11">
        <f t="shared" si="401"/>
        <v>42191.155173611107</v>
      </c>
      <c r="M3653" t="b">
        <v>0</v>
      </c>
      <c r="N3653">
        <v>33</v>
      </c>
      <c r="O3653" t="b">
        <v>1</v>
      </c>
      <c r="P3653" s="8" t="s">
        <v>8269</v>
      </c>
      <c r="Q3653" s="13" t="str">
        <f t="shared" si="406"/>
        <v>theater</v>
      </c>
      <c r="R3653" s="13" t="str">
        <f t="shared" si="405"/>
        <v>plays</v>
      </c>
      <c r="S3653" s="6">
        <f t="shared" si="402"/>
        <v>0.99502487562189057</v>
      </c>
      <c r="T3653" s="10">
        <f t="shared" si="403"/>
        <v>60.909090909090907</v>
      </c>
    </row>
    <row r="3654" spans="1:20" ht="57.6" x14ac:dyDescent="0.3">
      <c r="A3654">
        <v>3654</v>
      </c>
      <c r="B3654" s="3" t="s">
        <v>3651</v>
      </c>
      <c r="C3654" s="3" t="s">
        <v>7764</v>
      </c>
      <c r="D3654">
        <v>1500</v>
      </c>
      <c r="E3654">
        <v>2616</v>
      </c>
      <c r="F3654" t="s">
        <v>8219</v>
      </c>
      <c r="G3654" t="s">
        <v>8225</v>
      </c>
      <c r="H3654" t="s">
        <v>8247</v>
      </c>
      <c r="I3654">
        <v>1459702800</v>
      </c>
      <c r="J3654">
        <v>1457690386</v>
      </c>
      <c r="K3654" s="11">
        <f t="shared" si="400"/>
        <v>42463.499999999993</v>
      </c>
      <c r="L3654" s="11">
        <f t="shared" si="401"/>
        <v>42440.20817129629</v>
      </c>
      <c r="M3654" t="b">
        <v>0</v>
      </c>
      <c r="N3654">
        <v>38</v>
      </c>
      <c r="O3654" t="b">
        <v>1</v>
      </c>
      <c r="P3654" s="8" t="s">
        <v>8269</v>
      </c>
      <c r="Q3654" s="13" t="str">
        <f t="shared" si="406"/>
        <v>theater</v>
      </c>
      <c r="R3654" s="13" t="str">
        <f t="shared" si="405"/>
        <v>plays</v>
      </c>
      <c r="S3654" s="6">
        <f t="shared" si="402"/>
        <v>0.57339449541284404</v>
      </c>
      <c r="T3654" s="10">
        <f t="shared" si="403"/>
        <v>68.84210526315789</v>
      </c>
    </row>
    <row r="3655" spans="1:20" ht="57.6" x14ac:dyDescent="0.3">
      <c r="A3655">
        <v>3655</v>
      </c>
      <c r="B3655" s="3" t="s">
        <v>3652</v>
      </c>
      <c r="C3655" s="3" t="s">
        <v>7765</v>
      </c>
      <c r="D3655">
        <v>5000</v>
      </c>
      <c r="E3655">
        <v>5813</v>
      </c>
      <c r="F3655" t="s">
        <v>8219</v>
      </c>
      <c r="G3655" t="s">
        <v>8224</v>
      </c>
      <c r="H3655" t="s">
        <v>8246</v>
      </c>
      <c r="I3655">
        <v>1437202740</v>
      </c>
      <c r="J3655">
        <v>1434654998</v>
      </c>
      <c r="K3655" s="11">
        <f t="shared" si="400"/>
        <v>42203.082638888889</v>
      </c>
      <c r="L3655" s="11">
        <f t="shared" si="401"/>
        <v>42173.594884259255</v>
      </c>
      <c r="M3655" t="b">
        <v>0</v>
      </c>
      <c r="N3655">
        <v>79</v>
      </c>
      <c r="O3655" t="b">
        <v>1</v>
      </c>
      <c r="P3655" s="8" t="s">
        <v>8269</v>
      </c>
      <c r="Q3655" s="13" t="str">
        <f t="shared" si="406"/>
        <v>theater</v>
      </c>
      <c r="R3655" s="13" t="str">
        <f t="shared" si="405"/>
        <v>plays</v>
      </c>
      <c r="S3655" s="6">
        <f t="shared" si="402"/>
        <v>0.86014106313435401</v>
      </c>
      <c r="T3655" s="10">
        <f t="shared" si="403"/>
        <v>73.582278481012665</v>
      </c>
    </row>
    <row r="3656" spans="1:20" ht="43.2" x14ac:dyDescent="0.3">
      <c r="A3656">
        <v>3656</v>
      </c>
      <c r="B3656" s="3" t="s">
        <v>3653</v>
      </c>
      <c r="C3656" s="3" t="s">
        <v>7766</v>
      </c>
      <c r="D3656">
        <v>5000</v>
      </c>
      <c r="E3656">
        <v>5291</v>
      </c>
      <c r="F3656" t="s">
        <v>8219</v>
      </c>
      <c r="G3656" t="s">
        <v>8240</v>
      </c>
      <c r="H3656" t="s">
        <v>8257</v>
      </c>
      <c r="I3656">
        <v>1485989940</v>
      </c>
      <c r="J3656">
        <v>1483393836</v>
      </c>
      <c r="K3656" s="11">
        <f t="shared" si="400"/>
        <v>42767.749305555553</v>
      </c>
      <c r="L3656" s="11">
        <f t="shared" si="401"/>
        <v>42737.701805555553</v>
      </c>
      <c r="M3656" t="b">
        <v>0</v>
      </c>
      <c r="N3656">
        <v>46</v>
      </c>
      <c r="O3656" t="b">
        <v>1</v>
      </c>
      <c r="P3656" s="8" t="s">
        <v>8269</v>
      </c>
      <c r="Q3656" s="13" t="str">
        <f t="shared" si="406"/>
        <v>theater</v>
      </c>
      <c r="R3656" s="13" t="str">
        <f t="shared" si="405"/>
        <v>plays</v>
      </c>
      <c r="S3656" s="6">
        <f t="shared" si="402"/>
        <v>0.945000945000945</v>
      </c>
      <c r="T3656" s="10">
        <f t="shared" si="403"/>
        <v>115.02173913043478</v>
      </c>
    </row>
    <row r="3657" spans="1:20" ht="43.2" x14ac:dyDescent="0.3">
      <c r="A3657">
        <v>3657</v>
      </c>
      <c r="B3657" s="3" t="s">
        <v>3654</v>
      </c>
      <c r="C3657" s="3" t="s">
        <v>7767</v>
      </c>
      <c r="D3657">
        <v>2000</v>
      </c>
      <c r="E3657">
        <v>2215</v>
      </c>
      <c r="F3657" t="s">
        <v>8219</v>
      </c>
      <c r="G3657" t="s">
        <v>8232</v>
      </c>
      <c r="H3657" t="s">
        <v>8253</v>
      </c>
      <c r="I3657">
        <v>1464817320</v>
      </c>
      <c r="J3657">
        <v>1462806419</v>
      </c>
      <c r="K3657" s="11">
        <f t="shared" si="400"/>
        <v>42522.695833333331</v>
      </c>
      <c r="L3657" s="11">
        <f t="shared" si="401"/>
        <v>42499.4215162037</v>
      </c>
      <c r="M3657" t="b">
        <v>0</v>
      </c>
      <c r="N3657">
        <v>20</v>
      </c>
      <c r="O3657" t="b">
        <v>1</v>
      </c>
      <c r="P3657" s="8" t="s">
        <v>8269</v>
      </c>
      <c r="Q3657" s="13" t="str">
        <f t="shared" si="406"/>
        <v>theater</v>
      </c>
      <c r="R3657" s="13" t="str">
        <f t="shared" si="405"/>
        <v>plays</v>
      </c>
      <c r="S3657" s="6">
        <f t="shared" si="402"/>
        <v>0.90293453724604966</v>
      </c>
      <c r="T3657" s="10">
        <f t="shared" si="403"/>
        <v>110.75</v>
      </c>
    </row>
    <row r="3658" spans="1:20" ht="28.8" x14ac:dyDescent="0.3">
      <c r="A3658">
        <v>3658</v>
      </c>
      <c r="B3658" s="3" t="s">
        <v>3655</v>
      </c>
      <c r="C3658" s="3" t="s">
        <v>7768</v>
      </c>
      <c r="D3658">
        <v>1500</v>
      </c>
      <c r="E3658">
        <v>1510</v>
      </c>
      <c r="F3658" t="s">
        <v>8219</v>
      </c>
      <c r="G3658" t="s">
        <v>8224</v>
      </c>
      <c r="H3658" t="s">
        <v>8246</v>
      </c>
      <c r="I3658">
        <v>1404273540</v>
      </c>
      <c r="J3658">
        <v>1400272580</v>
      </c>
      <c r="K3658" s="11">
        <f t="shared" ref="K3658:K3721" si="407">(I3658/86400)+25569+(-5/24)</f>
        <v>41821.957638888889</v>
      </c>
      <c r="L3658" s="11">
        <f t="shared" ref="L3658:L3721" si="408">(J3658/86400)+25569+(-5/24)</f>
        <v>41775.650231481479</v>
      </c>
      <c r="M3658" t="b">
        <v>0</v>
      </c>
      <c r="N3658">
        <v>20</v>
      </c>
      <c r="O3658" t="b">
        <v>1</v>
      </c>
      <c r="P3658" s="8" t="s">
        <v>8269</v>
      </c>
      <c r="Q3658" s="13" t="str">
        <f t="shared" si="406"/>
        <v>theater</v>
      </c>
      <c r="R3658" s="13" t="str">
        <f t="shared" si="405"/>
        <v>plays</v>
      </c>
      <c r="S3658" s="6">
        <f t="shared" ref="S3658:S3721" si="409">IFERROR(D3658/E3658,"N/A")</f>
        <v>0.99337748344370858</v>
      </c>
      <c r="T3658" s="10">
        <f t="shared" ref="T3658:T3721" si="410">IFERROR(E3658/N3658,"N/A")</f>
        <v>75.5</v>
      </c>
    </row>
    <row r="3659" spans="1:20" ht="43.2" x14ac:dyDescent="0.3">
      <c r="A3659">
        <v>3659</v>
      </c>
      <c r="B3659" s="3" t="s">
        <v>3656</v>
      </c>
      <c r="C3659" s="3" t="s">
        <v>7769</v>
      </c>
      <c r="D3659">
        <v>3000</v>
      </c>
      <c r="E3659">
        <v>3061</v>
      </c>
      <c r="F3659" t="s">
        <v>8219</v>
      </c>
      <c r="G3659" t="s">
        <v>8224</v>
      </c>
      <c r="H3659" t="s">
        <v>8246</v>
      </c>
      <c r="I3659">
        <v>1426775940</v>
      </c>
      <c r="J3659">
        <v>1424414350</v>
      </c>
      <c r="K3659" s="11">
        <f t="shared" si="407"/>
        <v>42082.402083333327</v>
      </c>
      <c r="L3659" s="11">
        <f t="shared" si="408"/>
        <v>42055.068865740737</v>
      </c>
      <c r="M3659" t="b">
        <v>0</v>
      </c>
      <c r="N3659">
        <v>13</v>
      </c>
      <c r="O3659" t="b">
        <v>1</v>
      </c>
      <c r="P3659" s="8" t="s">
        <v>8269</v>
      </c>
      <c r="Q3659" s="13" t="str">
        <f t="shared" si="406"/>
        <v>theater</v>
      </c>
      <c r="R3659" s="13" t="str">
        <f t="shared" si="405"/>
        <v>plays</v>
      </c>
      <c r="S3659" s="6">
        <f t="shared" si="409"/>
        <v>0.98007187193727541</v>
      </c>
      <c r="T3659" s="10">
        <f t="shared" si="410"/>
        <v>235.46153846153845</v>
      </c>
    </row>
    <row r="3660" spans="1:20" ht="57.6" x14ac:dyDescent="0.3">
      <c r="A3660">
        <v>3660</v>
      </c>
      <c r="B3660" s="3" t="s">
        <v>3657</v>
      </c>
      <c r="C3660" s="3" t="s">
        <v>7770</v>
      </c>
      <c r="D3660">
        <v>250</v>
      </c>
      <c r="E3660">
        <v>250</v>
      </c>
      <c r="F3660" t="s">
        <v>8219</v>
      </c>
      <c r="G3660" t="s">
        <v>8225</v>
      </c>
      <c r="H3660" t="s">
        <v>8247</v>
      </c>
      <c r="I3660">
        <v>1419368925</v>
      </c>
      <c r="J3660">
        <v>1417208925</v>
      </c>
      <c r="K3660" s="11">
        <f t="shared" si="407"/>
        <v>41996.672743055555</v>
      </c>
      <c r="L3660" s="11">
        <f t="shared" si="408"/>
        <v>41971.672743055555</v>
      </c>
      <c r="M3660" t="b">
        <v>0</v>
      </c>
      <c r="N3660">
        <v>22</v>
      </c>
      <c r="O3660" t="b">
        <v>1</v>
      </c>
      <c r="P3660" s="8" t="s">
        <v>8269</v>
      </c>
      <c r="Q3660" s="13" t="str">
        <f t="shared" si="406"/>
        <v>theater</v>
      </c>
      <c r="R3660" s="13" t="str">
        <f t="shared" si="405"/>
        <v>plays</v>
      </c>
      <c r="S3660" s="6">
        <f t="shared" si="409"/>
        <v>1</v>
      </c>
      <c r="T3660" s="10">
        <f t="shared" si="410"/>
        <v>11.363636363636363</v>
      </c>
    </row>
    <row r="3661" spans="1:20" ht="43.2" x14ac:dyDescent="0.3">
      <c r="A3661">
        <v>3661</v>
      </c>
      <c r="B3661" s="3" t="s">
        <v>3658</v>
      </c>
      <c r="C3661" s="3" t="s">
        <v>7771</v>
      </c>
      <c r="D3661">
        <v>3000</v>
      </c>
      <c r="E3661">
        <v>3330</v>
      </c>
      <c r="F3661" t="s">
        <v>8219</v>
      </c>
      <c r="G3661" t="s">
        <v>8224</v>
      </c>
      <c r="H3661" t="s">
        <v>8246</v>
      </c>
      <c r="I3661">
        <v>1460260800</v>
      </c>
      <c r="J3661">
        <v>1458336672</v>
      </c>
      <c r="K3661" s="11">
        <f t="shared" si="407"/>
        <v>42469.958333333336</v>
      </c>
      <c r="L3661" s="11">
        <f t="shared" si="408"/>
        <v>42447.688333333332</v>
      </c>
      <c r="M3661" t="b">
        <v>0</v>
      </c>
      <c r="N3661">
        <v>36</v>
      </c>
      <c r="O3661" t="b">
        <v>1</v>
      </c>
      <c r="P3661" s="8" t="s">
        <v>8269</v>
      </c>
      <c r="Q3661" s="13" t="str">
        <f t="shared" si="406"/>
        <v>theater</v>
      </c>
      <c r="R3661" s="13" t="str">
        <f t="shared" si="405"/>
        <v>plays</v>
      </c>
      <c r="S3661" s="6">
        <f t="shared" si="409"/>
        <v>0.90090090090090091</v>
      </c>
      <c r="T3661" s="10">
        <f t="shared" si="410"/>
        <v>92.5</v>
      </c>
    </row>
    <row r="3662" spans="1:20" ht="57.6" x14ac:dyDescent="0.3">
      <c r="A3662">
        <v>3662</v>
      </c>
      <c r="B3662" s="3" t="s">
        <v>3659</v>
      </c>
      <c r="C3662" s="3" t="s">
        <v>7772</v>
      </c>
      <c r="D3662">
        <v>8000</v>
      </c>
      <c r="E3662">
        <v>8114</v>
      </c>
      <c r="F3662" t="s">
        <v>8219</v>
      </c>
      <c r="G3662" t="s">
        <v>8229</v>
      </c>
      <c r="H3662" t="s">
        <v>8251</v>
      </c>
      <c r="I3662">
        <v>1427775414</v>
      </c>
      <c r="J3662">
        <v>1425187014</v>
      </c>
      <c r="K3662" s="11">
        <f t="shared" si="407"/>
        <v>42093.97006944444</v>
      </c>
      <c r="L3662" s="11">
        <f t="shared" si="408"/>
        <v>42064.011736111112</v>
      </c>
      <c r="M3662" t="b">
        <v>0</v>
      </c>
      <c r="N3662">
        <v>40</v>
      </c>
      <c r="O3662" t="b">
        <v>1</v>
      </c>
      <c r="P3662" s="8" t="s">
        <v>8269</v>
      </c>
      <c r="Q3662" s="13" t="str">
        <f t="shared" si="406"/>
        <v>theater</v>
      </c>
      <c r="R3662" s="13" t="str">
        <f t="shared" si="405"/>
        <v>plays</v>
      </c>
      <c r="S3662" s="6">
        <f t="shared" si="409"/>
        <v>0.98595020951441947</v>
      </c>
      <c r="T3662" s="10">
        <f t="shared" si="410"/>
        <v>202.85</v>
      </c>
    </row>
    <row r="3663" spans="1:20" ht="43.2" x14ac:dyDescent="0.3">
      <c r="A3663">
        <v>3663</v>
      </c>
      <c r="B3663" s="3" t="s">
        <v>3660</v>
      </c>
      <c r="C3663" s="3" t="s">
        <v>7773</v>
      </c>
      <c r="D3663">
        <v>225</v>
      </c>
      <c r="E3663">
        <v>234</v>
      </c>
      <c r="F3663" t="s">
        <v>8219</v>
      </c>
      <c r="G3663" t="s">
        <v>8225</v>
      </c>
      <c r="H3663" t="s">
        <v>8247</v>
      </c>
      <c r="I3663">
        <v>1482321030</v>
      </c>
      <c r="J3663">
        <v>1477133430</v>
      </c>
      <c r="K3663" s="11">
        <f t="shared" si="407"/>
        <v>42725.285069444442</v>
      </c>
      <c r="L3663" s="11">
        <f t="shared" si="408"/>
        <v>42665.243402777771</v>
      </c>
      <c r="M3663" t="b">
        <v>0</v>
      </c>
      <c r="N3663">
        <v>9</v>
      </c>
      <c r="O3663" t="b">
        <v>1</v>
      </c>
      <c r="P3663" s="8" t="s">
        <v>8269</v>
      </c>
      <c r="Q3663" s="13" t="str">
        <f t="shared" si="406"/>
        <v>theater</v>
      </c>
      <c r="R3663" s="13" t="str">
        <f t="shared" si="405"/>
        <v>plays</v>
      </c>
      <c r="S3663" s="6">
        <f t="shared" si="409"/>
        <v>0.96153846153846156</v>
      </c>
      <c r="T3663" s="10">
        <f t="shared" si="410"/>
        <v>26</v>
      </c>
    </row>
    <row r="3664" spans="1:20" ht="43.2" x14ac:dyDescent="0.3">
      <c r="A3664">
        <v>3664</v>
      </c>
      <c r="B3664" s="3" t="s">
        <v>3661</v>
      </c>
      <c r="C3664" s="3" t="s">
        <v>7774</v>
      </c>
      <c r="D3664">
        <v>800</v>
      </c>
      <c r="E3664">
        <v>875</v>
      </c>
      <c r="F3664" t="s">
        <v>8219</v>
      </c>
      <c r="G3664" t="s">
        <v>8224</v>
      </c>
      <c r="H3664" t="s">
        <v>8246</v>
      </c>
      <c r="I3664">
        <v>1466056689</v>
      </c>
      <c r="J3664">
        <v>1464847089</v>
      </c>
      <c r="K3664" s="11">
        <f t="shared" si="407"/>
        <v>42537.04038194444</v>
      </c>
      <c r="L3664" s="11">
        <f t="shared" si="408"/>
        <v>42523.04038194444</v>
      </c>
      <c r="M3664" t="b">
        <v>0</v>
      </c>
      <c r="N3664">
        <v>19</v>
      </c>
      <c r="O3664" t="b">
        <v>1</v>
      </c>
      <c r="P3664" s="8" t="s">
        <v>8269</v>
      </c>
      <c r="Q3664" s="13" t="str">
        <f t="shared" si="406"/>
        <v>theater</v>
      </c>
      <c r="R3664" s="13" t="str">
        <f t="shared" si="405"/>
        <v>plays</v>
      </c>
      <c r="S3664" s="6">
        <f t="shared" si="409"/>
        <v>0.91428571428571426</v>
      </c>
      <c r="T3664" s="10">
        <f t="shared" si="410"/>
        <v>46.05263157894737</v>
      </c>
    </row>
    <row r="3665" spans="1:20" ht="43.2" x14ac:dyDescent="0.3">
      <c r="A3665">
        <v>3665</v>
      </c>
      <c r="B3665" s="3" t="s">
        <v>3662</v>
      </c>
      <c r="C3665" s="3" t="s">
        <v>7775</v>
      </c>
      <c r="D3665">
        <v>620</v>
      </c>
      <c r="E3665">
        <v>714</v>
      </c>
      <c r="F3665" t="s">
        <v>8219</v>
      </c>
      <c r="G3665" t="s">
        <v>8230</v>
      </c>
      <c r="H3665" t="s">
        <v>8249</v>
      </c>
      <c r="I3665">
        <v>1446062040</v>
      </c>
      <c r="J3665">
        <v>1445109822</v>
      </c>
      <c r="K3665" s="11">
        <f t="shared" si="407"/>
        <v>42305.620833333327</v>
      </c>
      <c r="L3665" s="11">
        <f t="shared" si="408"/>
        <v>42294.59979166666</v>
      </c>
      <c r="M3665" t="b">
        <v>0</v>
      </c>
      <c r="N3665">
        <v>14</v>
      </c>
      <c r="O3665" t="b">
        <v>1</v>
      </c>
      <c r="P3665" s="8" t="s">
        <v>8269</v>
      </c>
      <c r="Q3665" s="13" t="str">
        <f t="shared" si="406"/>
        <v>theater</v>
      </c>
      <c r="R3665" s="13" t="str">
        <f t="shared" si="405"/>
        <v>plays</v>
      </c>
      <c r="S3665" s="6">
        <f t="shared" si="409"/>
        <v>0.86834733893557425</v>
      </c>
      <c r="T3665" s="10">
        <f t="shared" si="410"/>
        <v>51</v>
      </c>
    </row>
    <row r="3666" spans="1:20" ht="28.8" x14ac:dyDescent="0.3">
      <c r="A3666">
        <v>3666</v>
      </c>
      <c r="B3666" s="3" t="s">
        <v>3663</v>
      </c>
      <c r="C3666" s="3" t="s">
        <v>7776</v>
      </c>
      <c r="D3666">
        <v>1200</v>
      </c>
      <c r="E3666">
        <v>1200</v>
      </c>
      <c r="F3666" t="s">
        <v>8219</v>
      </c>
      <c r="G3666" t="s">
        <v>8224</v>
      </c>
      <c r="H3666" t="s">
        <v>8246</v>
      </c>
      <c r="I3666">
        <v>1406185200</v>
      </c>
      <c r="J3666">
        <v>1404337382</v>
      </c>
      <c r="K3666" s="11">
        <f t="shared" si="407"/>
        <v>41844.083333333328</v>
      </c>
      <c r="L3666" s="11">
        <f t="shared" si="408"/>
        <v>41822.696550925924</v>
      </c>
      <c r="M3666" t="b">
        <v>0</v>
      </c>
      <c r="N3666">
        <v>38</v>
      </c>
      <c r="O3666" t="b">
        <v>1</v>
      </c>
      <c r="P3666" s="8" t="s">
        <v>8269</v>
      </c>
      <c r="Q3666" s="13" t="str">
        <f t="shared" si="406"/>
        <v>theater</v>
      </c>
      <c r="R3666" s="13" t="str">
        <f t="shared" si="405"/>
        <v>plays</v>
      </c>
      <c r="S3666" s="6">
        <f t="shared" si="409"/>
        <v>1</v>
      </c>
      <c r="T3666" s="10">
        <f t="shared" si="410"/>
        <v>31.578947368421051</v>
      </c>
    </row>
    <row r="3667" spans="1:20" ht="43.2" x14ac:dyDescent="0.3">
      <c r="A3667">
        <v>3667</v>
      </c>
      <c r="B3667" s="3" t="s">
        <v>3664</v>
      </c>
      <c r="C3667" s="3" t="s">
        <v>7777</v>
      </c>
      <c r="D3667">
        <v>3000</v>
      </c>
      <c r="E3667">
        <v>3095.11</v>
      </c>
      <c r="F3667" t="s">
        <v>8219</v>
      </c>
      <c r="G3667" t="s">
        <v>8225</v>
      </c>
      <c r="H3667" t="s">
        <v>8247</v>
      </c>
      <c r="I3667">
        <v>1437261419</v>
      </c>
      <c r="J3667">
        <v>1434669419</v>
      </c>
      <c r="K3667" s="11">
        <f t="shared" si="407"/>
        <v>42203.761793981474</v>
      </c>
      <c r="L3667" s="11">
        <f t="shared" si="408"/>
        <v>42173.761793981474</v>
      </c>
      <c r="M3667" t="b">
        <v>0</v>
      </c>
      <c r="N3667">
        <v>58</v>
      </c>
      <c r="O3667" t="b">
        <v>1</v>
      </c>
      <c r="P3667" s="8" t="s">
        <v>8269</v>
      </c>
      <c r="Q3667" s="13" t="str">
        <f t="shared" si="406"/>
        <v>theater</v>
      </c>
      <c r="R3667" s="13" t="str">
        <f t="shared" si="405"/>
        <v>plays</v>
      </c>
      <c r="S3667" s="6">
        <f t="shared" si="409"/>
        <v>0.96927088213342982</v>
      </c>
      <c r="T3667" s="10">
        <f t="shared" si="410"/>
        <v>53.363965517241382</v>
      </c>
    </row>
    <row r="3668" spans="1:20" ht="43.2" x14ac:dyDescent="0.3">
      <c r="A3668">
        <v>3668</v>
      </c>
      <c r="B3668" s="3" t="s">
        <v>3665</v>
      </c>
      <c r="C3668" s="3" t="s">
        <v>7778</v>
      </c>
      <c r="D3668">
        <v>1000</v>
      </c>
      <c r="E3668">
        <v>1035</v>
      </c>
      <c r="F3668" t="s">
        <v>8219</v>
      </c>
      <c r="G3668" t="s">
        <v>8224</v>
      </c>
      <c r="H3668" t="s">
        <v>8246</v>
      </c>
      <c r="I3668">
        <v>1437676380</v>
      </c>
      <c r="J3668">
        <v>1435670452</v>
      </c>
      <c r="K3668" s="11">
        <f t="shared" si="407"/>
        <v>42208.564583333333</v>
      </c>
      <c r="L3668" s="11">
        <f t="shared" si="408"/>
        <v>42185.347824074073</v>
      </c>
      <c r="M3668" t="b">
        <v>0</v>
      </c>
      <c r="N3668">
        <v>28</v>
      </c>
      <c r="O3668" t="b">
        <v>1</v>
      </c>
      <c r="P3668" s="8" t="s">
        <v>8269</v>
      </c>
      <c r="Q3668" s="13" t="str">
        <f t="shared" si="406"/>
        <v>theater</v>
      </c>
      <c r="R3668" s="13" t="str">
        <f t="shared" si="405"/>
        <v>plays</v>
      </c>
      <c r="S3668" s="6">
        <f t="shared" si="409"/>
        <v>0.96618357487922701</v>
      </c>
      <c r="T3668" s="10">
        <f t="shared" si="410"/>
        <v>36.964285714285715</v>
      </c>
    </row>
    <row r="3669" spans="1:20" ht="43.2" x14ac:dyDescent="0.3">
      <c r="A3669">
        <v>3669</v>
      </c>
      <c r="B3669" s="3" t="s">
        <v>3666</v>
      </c>
      <c r="C3669" s="3" t="s">
        <v>7779</v>
      </c>
      <c r="D3669">
        <v>1000</v>
      </c>
      <c r="E3669">
        <v>1382</v>
      </c>
      <c r="F3669" t="s">
        <v>8219</v>
      </c>
      <c r="G3669" t="s">
        <v>8225</v>
      </c>
      <c r="H3669" t="s">
        <v>8247</v>
      </c>
      <c r="I3669">
        <v>1434039137</v>
      </c>
      <c r="J3669">
        <v>1431447137</v>
      </c>
      <c r="K3669" s="11">
        <f t="shared" si="407"/>
        <v>42166.466863425921</v>
      </c>
      <c r="L3669" s="11">
        <f t="shared" si="408"/>
        <v>42136.466863425921</v>
      </c>
      <c r="M3669" t="b">
        <v>0</v>
      </c>
      <c r="N3669">
        <v>17</v>
      </c>
      <c r="O3669" t="b">
        <v>1</v>
      </c>
      <c r="P3669" s="8" t="s">
        <v>8269</v>
      </c>
      <c r="Q3669" s="13" t="str">
        <f t="shared" si="406"/>
        <v>theater</v>
      </c>
      <c r="R3669" s="13" t="str">
        <f t="shared" si="405"/>
        <v>plays</v>
      </c>
      <c r="S3669" s="6">
        <f t="shared" si="409"/>
        <v>0.72358900144717797</v>
      </c>
      <c r="T3669" s="10">
        <f t="shared" si="410"/>
        <v>81.294117647058826</v>
      </c>
    </row>
    <row r="3670" spans="1:20" ht="43.2" x14ac:dyDescent="0.3">
      <c r="A3670">
        <v>3670</v>
      </c>
      <c r="B3670" s="3" t="s">
        <v>3667</v>
      </c>
      <c r="C3670" s="3" t="s">
        <v>7780</v>
      </c>
      <c r="D3670">
        <v>220</v>
      </c>
      <c r="E3670">
        <v>241</v>
      </c>
      <c r="F3670" t="s">
        <v>8219</v>
      </c>
      <c r="G3670" t="s">
        <v>8225</v>
      </c>
      <c r="H3670" t="s">
        <v>8247</v>
      </c>
      <c r="I3670">
        <v>1433113200</v>
      </c>
      <c r="J3670">
        <v>1431951611</v>
      </c>
      <c r="K3670" s="11">
        <f t="shared" si="407"/>
        <v>42155.749999999993</v>
      </c>
      <c r="L3670" s="11">
        <f t="shared" si="408"/>
        <v>42142.305682870363</v>
      </c>
      <c r="M3670" t="b">
        <v>0</v>
      </c>
      <c r="N3670">
        <v>12</v>
      </c>
      <c r="O3670" t="b">
        <v>1</v>
      </c>
      <c r="P3670" s="8" t="s">
        <v>8269</v>
      </c>
      <c r="Q3670" s="13" t="str">
        <f t="shared" si="406"/>
        <v>theater</v>
      </c>
      <c r="R3670" s="13" t="str">
        <f t="shared" si="405"/>
        <v>plays</v>
      </c>
      <c r="S3670" s="6">
        <f t="shared" si="409"/>
        <v>0.91286307053941906</v>
      </c>
      <c r="T3670" s="10">
        <f t="shared" si="410"/>
        <v>20.083333333333332</v>
      </c>
    </row>
    <row r="3671" spans="1:20" ht="43.2" x14ac:dyDescent="0.3">
      <c r="A3671">
        <v>3671</v>
      </c>
      <c r="B3671" s="3" t="s">
        <v>3668</v>
      </c>
      <c r="C3671" s="3" t="s">
        <v>7781</v>
      </c>
      <c r="D3671">
        <v>3500</v>
      </c>
      <c r="E3671">
        <v>3530</v>
      </c>
      <c r="F3671" t="s">
        <v>8219</v>
      </c>
      <c r="G3671" t="s">
        <v>8224</v>
      </c>
      <c r="H3671" t="s">
        <v>8246</v>
      </c>
      <c r="I3671">
        <v>1405915140</v>
      </c>
      <c r="J3671">
        <v>1404140667</v>
      </c>
      <c r="K3671" s="11">
        <f t="shared" si="407"/>
        <v>41840.957638888889</v>
      </c>
      <c r="L3671" s="11">
        <f t="shared" si="408"/>
        <v>41820.419756944444</v>
      </c>
      <c r="M3671" t="b">
        <v>0</v>
      </c>
      <c r="N3671">
        <v>40</v>
      </c>
      <c r="O3671" t="b">
        <v>1</v>
      </c>
      <c r="P3671" s="8" t="s">
        <v>8269</v>
      </c>
      <c r="Q3671" s="13" t="str">
        <f t="shared" si="406"/>
        <v>theater</v>
      </c>
      <c r="R3671" s="13" t="str">
        <f t="shared" si="405"/>
        <v>plays</v>
      </c>
      <c r="S3671" s="6">
        <f t="shared" si="409"/>
        <v>0.99150141643059486</v>
      </c>
      <c r="T3671" s="10">
        <f t="shared" si="410"/>
        <v>88.25</v>
      </c>
    </row>
    <row r="3672" spans="1:20" ht="57.6" x14ac:dyDescent="0.3">
      <c r="A3672">
        <v>3672</v>
      </c>
      <c r="B3672" s="3" t="s">
        <v>3669</v>
      </c>
      <c r="C3672" s="3" t="s">
        <v>7782</v>
      </c>
      <c r="D3672">
        <v>3000</v>
      </c>
      <c r="E3672">
        <v>3046</v>
      </c>
      <c r="F3672" t="s">
        <v>8219</v>
      </c>
      <c r="G3672" t="s">
        <v>8225</v>
      </c>
      <c r="H3672" t="s">
        <v>8247</v>
      </c>
      <c r="I3672">
        <v>1411771384</v>
      </c>
      <c r="J3672">
        <v>1409179384</v>
      </c>
      <c r="K3672" s="11">
        <f t="shared" si="407"/>
        <v>41908.738240740735</v>
      </c>
      <c r="L3672" s="11">
        <f t="shared" si="408"/>
        <v>41878.738240740735</v>
      </c>
      <c r="M3672" t="b">
        <v>0</v>
      </c>
      <c r="N3672">
        <v>57</v>
      </c>
      <c r="O3672" t="b">
        <v>1</v>
      </c>
      <c r="P3672" s="8" t="s">
        <v>8269</v>
      </c>
      <c r="Q3672" s="13" t="str">
        <f t="shared" si="406"/>
        <v>theater</v>
      </c>
      <c r="R3672" s="13" t="str">
        <f t="shared" si="405"/>
        <v>plays</v>
      </c>
      <c r="S3672" s="6">
        <f t="shared" si="409"/>
        <v>0.98489822718319109</v>
      </c>
      <c r="T3672" s="10">
        <f t="shared" si="410"/>
        <v>53.438596491228068</v>
      </c>
    </row>
    <row r="3673" spans="1:20" ht="43.2" x14ac:dyDescent="0.3">
      <c r="A3673">
        <v>3673</v>
      </c>
      <c r="B3673" s="3" t="s">
        <v>3670</v>
      </c>
      <c r="C3673" s="3" t="s">
        <v>7783</v>
      </c>
      <c r="D3673">
        <v>4000</v>
      </c>
      <c r="E3673">
        <v>4545</v>
      </c>
      <c r="F3673" t="s">
        <v>8219</v>
      </c>
      <c r="G3673" t="s">
        <v>8225</v>
      </c>
      <c r="H3673" t="s">
        <v>8247</v>
      </c>
      <c r="I3673">
        <v>1415191920</v>
      </c>
      <c r="J3673">
        <v>1412233497</v>
      </c>
      <c r="K3673" s="11">
        <f t="shared" si="407"/>
        <v>41948.327777777777</v>
      </c>
      <c r="L3673" s="11">
        <f t="shared" si="408"/>
        <v>41914.086770833332</v>
      </c>
      <c r="M3673" t="b">
        <v>0</v>
      </c>
      <c r="N3673">
        <v>114</v>
      </c>
      <c r="O3673" t="b">
        <v>1</v>
      </c>
      <c r="P3673" s="8" t="s">
        <v>8269</v>
      </c>
      <c r="Q3673" s="13" t="str">
        <f t="shared" si="406"/>
        <v>theater</v>
      </c>
      <c r="R3673" s="13" t="str">
        <f t="shared" si="405"/>
        <v>plays</v>
      </c>
      <c r="S3673" s="6">
        <f t="shared" si="409"/>
        <v>0.88008800880088012</v>
      </c>
      <c r="T3673" s="10">
        <f t="shared" si="410"/>
        <v>39.868421052631582</v>
      </c>
    </row>
    <row r="3674" spans="1:20" ht="43.2" x14ac:dyDescent="0.3">
      <c r="A3674">
        <v>3674</v>
      </c>
      <c r="B3674" s="3" t="s">
        <v>3671</v>
      </c>
      <c r="C3674" s="3" t="s">
        <v>7784</v>
      </c>
      <c r="D3674">
        <v>4500</v>
      </c>
      <c r="E3674">
        <v>4500</v>
      </c>
      <c r="F3674" t="s">
        <v>8219</v>
      </c>
      <c r="G3674" t="s">
        <v>8236</v>
      </c>
      <c r="H3674" t="s">
        <v>8249</v>
      </c>
      <c r="I3674">
        <v>1472936229</v>
      </c>
      <c r="J3674">
        <v>1467752229</v>
      </c>
      <c r="K3674" s="11">
        <f t="shared" si="407"/>
        <v>42616.664687499993</v>
      </c>
      <c r="L3674" s="11">
        <f t="shared" si="408"/>
        <v>42556.664687499993</v>
      </c>
      <c r="M3674" t="b">
        <v>0</v>
      </c>
      <c r="N3674">
        <v>31</v>
      </c>
      <c r="O3674" t="b">
        <v>1</v>
      </c>
      <c r="P3674" s="8" t="s">
        <v>8269</v>
      </c>
      <c r="Q3674" s="13" t="str">
        <f t="shared" si="406"/>
        <v>theater</v>
      </c>
      <c r="R3674" s="13" t="str">
        <f t="shared" si="405"/>
        <v>plays</v>
      </c>
      <c r="S3674" s="6">
        <f t="shared" si="409"/>
        <v>1</v>
      </c>
      <c r="T3674" s="10">
        <f t="shared" si="410"/>
        <v>145.16129032258064</v>
      </c>
    </row>
    <row r="3675" spans="1:20" ht="43.2" x14ac:dyDescent="0.3">
      <c r="A3675">
        <v>3675</v>
      </c>
      <c r="B3675" s="3" t="s">
        <v>3672</v>
      </c>
      <c r="C3675" s="3" t="s">
        <v>7785</v>
      </c>
      <c r="D3675">
        <v>50</v>
      </c>
      <c r="E3675">
        <v>70</v>
      </c>
      <c r="F3675" t="s">
        <v>8219</v>
      </c>
      <c r="G3675" t="s">
        <v>8225</v>
      </c>
      <c r="H3675" t="s">
        <v>8247</v>
      </c>
      <c r="I3675">
        <v>1463353200</v>
      </c>
      <c r="J3675">
        <v>1462285182</v>
      </c>
      <c r="K3675" s="11">
        <f t="shared" si="407"/>
        <v>42505.749999999993</v>
      </c>
      <c r="L3675" s="11">
        <f t="shared" si="408"/>
        <v>42493.388680555552</v>
      </c>
      <c r="M3675" t="b">
        <v>0</v>
      </c>
      <c r="N3675">
        <v>3</v>
      </c>
      <c r="O3675" t="b">
        <v>1</v>
      </c>
      <c r="P3675" s="8" t="s">
        <v>8269</v>
      </c>
      <c r="Q3675" s="13" t="str">
        <f t="shared" si="406"/>
        <v>theater</v>
      </c>
      <c r="R3675" s="13" t="str">
        <f t="shared" si="405"/>
        <v>plays</v>
      </c>
      <c r="S3675" s="6">
        <f t="shared" si="409"/>
        <v>0.7142857142857143</v>
      </c>
      <c r="T3675" s="10">
        <f t="shared" si="410"/>
        <v>23.333333333333332</v>
      </c>
    </row>
    <row r="3676" spans="1:20" ht="43.2" x14ac:dyDescent="0.3">
      <c r="A3676">
        <v>3676</v>
      </c>
      <c r="B3676" s="3" t="s">
        <v>3673</v>
      </c>
      <c r="C3676" s="3" t="s">
        <v>7786</v>
      </c>
      <c r="D3676">
        <v>800</v>
      </c>
      <c r="E3676">
        <v>1030</v>
      </c>
      <c r="F3676" t="s">
        <v>8219</v>
      </c>
      <c r="G3676" t="s">
        <v>8224</v>
      </c>
      <c r="H3676" t="s">
        <v>8246</v>
      </c>
      <c r="I3676">
        <v>1410550484</v>
      </c>
      <c r="J3676">
        <v>1408995284</v>
      </c>
      <c r="K3676" s="11">
        <f t="shared" si="407"/>
        <v>41894.607453703698</v>
      </c>
      <c r="L3676" s="11">
        <f t="shared" si="408"/>
        <v>41876.607453703698</v>
      </c>
      <c r="M3676" t="b">
        <v>0</v>
      </c>
      <c r="N3676">
        <v>16</v>
      </c>
      <c r="O3676" t="b">
        <v>1</v>
      </c>
      <c r="P3676" s="8" t="s">
        <v>8269</v>
      </c>
      <c r="Q3676" s="13" t="str">
        <f t="shared" si="406"/>
        <v>theater</v>
      </c>
      <c r="R3676" s="13" t="str">
        <f t="shared" si="405"/>
        <v>plays</v>
      </c>
      <c r="S3676" s="6">
        <f t="shared" si="409"/>
        <v>0.77669902912621358</v>
      </c>
      <c r="T3676" s="10">
        <f t="shared" si="410"/>
        <v>64.375</v>
      </c>
    </row>
    <row r="3677" spans="1:20" ht="43.2" x14ac:dyDescent="0.3">
      <c r="A3677">
        <v>3677</v>
      </c>
      <c r="B3677" s="3" t="s">
        <v>3674</v>
      </c>
      <c r="C3677" s="3" t="s">
        <v>7787</v>
      </c>
      <c r="D3677">
        <v>12000</v>
      </c>
      <c r="E3677">
        <v>12348.5</v>
      </c>
      <c r="F3677" t="s">
        <v>8219</v>
      </c>
      <c r="G3677" t="s">
        <v>8224</v>
      </c>
      <c r="H3677" t="s">
        <v>8246</v>
      </c>
      <c r="I3677">
        <v>1404359940</v>
      </c>
      <c r="J3677">
        <v>1402580818</v>
      </c>
      <c r="K3677" s="11">
        <f t="shared" si="407"/>
        <v>41822.957638888889</v>
      </c>
      <c r="L3677" s="11">
        <f t="shared" si="408"/>
        <v>41802.365949074076</v>
      </c>
      <c r="M3677" t="b">
        <v>0</v>
      </c>
      <c r="N3677">
        <v>199</v>
      </c>
      <c r="O3677" t="b">
        <v>1</v>
      </c>
      <c r="P3677" s="8" t="s">
        <v>8269</v>
      </c>
      <c r="Q3677" s="13" t="str">
        <f t="shared" si="406"/>
        <v>theater</v>
      </c>
      <c r="R3677" s="13" t="str">
        <f t="shared" si="405"/>
        <v>plays</v>
      </c>
      <c r="S3677" s="6">
        <f t="shared" si="409"/>
        <v>0.97177794873871315</v>
      </c>
      <c r="T3677" s="10">
        <f t="shared" si="410"/>
        <v>62.052763819095475</v>
      </c>
    </row>
    <row r="3678" spans="1:20" ht="43.2" x14ac:dyDescent="0.3">
      <c r="A3678">
        <v>3678</v>
      </c>
      <c r="B3678" s="3" t="s">
        <v>3675</v>
      </c>
      <c r="C3678" s="3" t="s">
        <v>7788</v>
      </c>
      <c r="D3678">
        <v>2000</v>
      </c>
      <c r="E3678">
        <v>2050</v>
      </c>
      <c r="F3678" t="s">
        <v>8219</v>
      </c>
      <c r="G3678" t="s">
        <v>8225</v>
      </c>
      <c r="H3678" t="s">
        <v>8247</v>
      </c>
      <c r="I3678">
        <v>1433076298</v>
      </c>
      <c r="J3678">
        <v>1430052298</v>
      </c>
      <c r="K3678" s="11">
        <f t="shared" si="407"/>
        <v>42155.322893518511</v>
      </c>
      <c r="L3678" s="11">
        <f t="shared" si="408"/>
        <v>42120.322893518511</v>
      </c>
      <c r="M3678" t="b">
        <v>0</v>
      </c>
      <c r="N3678">
        <v>31</v>
      </c>
      <c r="O3678" t="b">
        <v>1</v>
      </c>
      <c r="P3678" s="8" t="s">
        <v>8269</v>
      </c>
      <c r="Q3678" s="13" t="str">
        <f t="shared" si="406"/>
        <v>theater</v>
      </c>
      <c r="R3678" s="13" t="str">
        <f t="shared" si="405"/>
        <v>plays</v>
      </c>
      <c r="S3678" s="6">
        <f t="shared" si="409"/>
        <v>0.97560975609756095</v>
      </c>
      <c r="T3678" s="10">
        <f t="shared" si="410"/>
        <v>66.129032258064512</v>
      </c>
    </row>
    <row r="3679" spans="1:20" ht="43.2" x14ac:dyDescent="0.3">
      <c r="A3679">
        <v>3679</v>
      </c>
      <c r="B3679" s="3" t="s">
        <v>3676</v>
      </c>
      <c r="C3679" s="3" t="s">
        <v>7789</v>
      </c>
      <c r="D3679">
        <v>2000</v>
      </c>
      <c r="E3679">
        <v>2202</v>
      </c>
      <c r="F3679" t="s">
        <v>8219</v>
      </c>
      <c r="G3679" t="s">
        <v>8224</v>
      </c>
      <c r="H3679" t="s">
        <v>8246</v>
      </c>
      <c r="I3679">
        <v>1404190740</v>
      </c>
      <c r="J3679">
        <v>1401214581</v>
      </c>
      <c r="K3679" s="11">
        <f t="shared" si="407"/>
        <v>41820.999305555553</v>
      </c>
      <c r="L3679" s="11">
        <f t="shared" si="408"/>
        <v>41786.553020833329</v>
      </c>
      <c r="M3679" t="b">
        <v>0</v>
      </c>
      <c r="N3679">
        <v>30</v>
      </c>
      <c r="O3679" t="b">
        <v>1</v>
      </c>
      <c r="P3679" s="8" t="s">
        <v>8269</v>
      </c>
      <c r="Q3679" s="13" t="str">
        <f t="shared" si="406"/>
        <v>theater</v>
      </c>
      <c r="R3679" s="13" t="str">
        <f t="shared" si="405"/>
        <v>plays</v>
      </c>
      <c r="S3679" s="6">
        <f t="shared" si="409"/>
        <v>0.90826521344232514</v>
      </c>
      <c r="T3679" s="10">
        <f t="shared" si="410"/>
        <v>73.400000000000006</v>
      </c>
    </row>
    <row r="3680" spans="1:20" ht="43.2" x14ac:dyDescent="0.3">
      <c r="A3680">
        <v>3680</v>
      </c>
      <c r="B3680" s="3" t="s">
        <v>3677</v>
      </c>
      <c r="C3680" s="3" t="s">
        <v>7790</v>
      </c>
      <c r="D3680">
        <v>3000</v>
      </c>
      <c r="E3680">
        <v>3383</v>
      </c>
      <c r="F3680" t="s">
        <v>8219</v>
      </c>
      <c r="G3680" t="s">
        <v>8224</v>
      </c>
      <c r="H3680" t="s">
        <v>8246</v>
      </c>
      <c r="I3680">
        <v>1475664834</v>
      </c>
      <c r="J3680">
        <v>1473850434</v>
      </c>
      <c r="K3680" s="11">
        <f t="shared" si="407"/>
        <v>42648.245763888888</v>
      </c>
      <c r="L3680" s="11">
        <f t="shared" si="408"/>
        <v>42627.245763888888</v>
      </c>
      <c r="M3680" t="b">
        <v>0</v>
      </c>
      <c r="N3680">
        <v>34</v>
      </c>
      <c r="O3680" t="b">
        <v>1</v>
      </c>
      <c r="P3680" s="8" t="s">
        <v>8269</v>
      </c>
      <c r="Q3680" s="13" t="str">
        <f t="shared" si="406"/>
        <v>theater</v>
      </c>
      <c r="R3680" s="13" t="str">
        <f t="shared" ref="R3680:R3711" si="411">RIGHT(P3680,5)</f>
        <v>plays</v>
      </c>
      <c r="S3680" s="6">
        <f t="shared" si="409"/>
        <v>0.88678687555424185</v>
      </c>
      <c r="T3680" s="10">
        <f t="shared" si="410"/>
        <v>99.5</v>
      </c>
    </row>
    <row r="3681" spans="1:20" ht="57.6" x14ac:dyDescent="0.3">
      <c r="A3681">
        <v>3681</v>
      </c>
      <c r="B3681" s="3" t="s">
        <v>3678</v>
      </c>
      <c r="C3681" s="3" t="s">
        <v>7791</v>
      </c>
      <c r="D3681">
        <v>1000</v>
      </c>
      <c r="E3681">
        <v>1119</v>
      </c>
      <c r="F3681" t="s">
        <v>8219</v>
      </c>
      <c r="G3681" t="s">
        <v>8224</v>
      </c>
      <c r="H3681" t="s">
        <v>8246</v>
      </c>
      <c r="I3681">
        <v>1452872290</v>
      </c>
      <c r="J3681">
        <v>1452008290</v>
      </c>
      <c r="K3681" s="11">
        <f t="shared" si="407"/>
        <v>42384.443171296291</v>
      </c>
      <c r="L3681" s="11">
        <f t="shared" si="408"/>
        <v>42374.443171296291</v>
      </c>
      <c r="M3681" t="b">
        <v>0</v>
      </c>
      <c r="N3681">
        <v>18</v>
      </c>
      <c r="O3681" t="b">
        <v>1</v>
      </c>
      <c r="P3681" s="8" t="s">
        <v>8269</v>
      </c>
      <c r="Q3681" s="13" t="str">
        <f t="shared" si="406"/>
        <v>theater</v>
      </c>
      <c r="R3681" s="13" t="str">
        <f t="shared" si="411"/>
        <v>plays</v>
      </c>
      <c r="S3681" s="6">
        <f t="shared" si="409"/>
        <v>0.89365504915102767</v>
      </c>
      <c r="T3681" s="10">
        <f t="shared" si="410"/>
        <v>62.166666666666664</v>
      </c>
    </row>
    <row r="3682" spans="1:20" ht="43.2" x14ac:dyDescent="0.3">
      <c r="A3682">
        <v>3682</v>
      </c>
      <c r="B3682" s="3" t="s">
        <v>3679</v>
      </c>
      <c r="C3682" s="3" t="s">
        <v>7792</v>
      </c>
      <c r="D3682">
        <v>3000</v>
      </c>
      <c r="E3682">
        <v>4176</v>
      </c>
      <c r="F3682" t="s">
        <v>8219</v>
      </c>
      <c r="G3682" t="s">
        <v>8224</v>
      </c>
      <c r="H3682" t="s">
        <v>8246</v>
      </c>
      <c r="I3682">
        <v>1402901940</v>
      </c>
      <c r="J3682">
        <v>1399998418</v>
      </c>
      <c r="K3682" s="11">
        <f t="shared" si="407"/>
        <v>41806.082638888889</v>
      </c>
      <c r="L3682" s="11">
        <f t="shared" si="408"/>
        <v>41772.477060185185</v>
      </c>
      <c r="M3682" t="b">
        <v>0</v>
      </c>
      <c r="N3682">
        <v>67</v>
      </c>
      <c r="O3682" t="b">
        <v>1</v>
      </c>
      <c r="P3682" s="8" t="s">
        <v>8269</v>
      </c>
      <c r="Q3682" s="13" t="str">
        <f t="shared" si="406"/>
        <v>theater</v>
      </c>
      <c r="R3682" s="13" t="str">
        <f t="shared" si="411"/>
        <v>plays</v>
      </c>
      <c r="S3682" s="6">
        <f t="shared" si="409"/>
        <v>0.7183908045977011</v>
      </c>
      <c r="T3682" s="10">
        <f t="shared" si="410"/>
        <v>62.328358208955223</v>
      </c>
    </row>
    <row r="3683" spans="1:20" ht="43.2" x14ac:dyDescent="0.3">
      <c r="A3683">
        <v>3683</v>
      </c>
      <c r="B3683" s="3" t="s">
        <v>3680</v>
      </c>
      <c r="C3683" s="3" t="s">
        <v>7793</v>
      </c>
      <c r="D3683">
        <v>3500</v>
      </c>
      <c r="E3683">
        <v>3880</v>
      </c>
      <c r="F3683" t="s">
        <v>8219</v>
      </c>
      <c r="G3683" t="s">
        <v>8224</v>
      </c>
      <c r="H3683" t="s">
        <v>8246</v>
      </c>
      <c r="I3683">
        <v>1476931696</v>
      </c>
      <c r="J3683">
        <v>1474339696</v>
      </c>
      <c r="K3683" s="11">
        <f t="shared" si="407"/>
        <v>42662.908518518518</v>
      </c>
      <c r="L3683" s="11">
        <f t="shared" si="408"/>
        <v>42632.908518518518</v>
      </c>
      <c r="M3683" t="b">
        <v>0</v>
      </c>
      <c r="N3683">
        <v>66</v>
      </c>
      <c r="O3683" t="b">
        <v>1</v>
      </c>
      <c r="P3683" s="8" t="s">
        <v>8269</v>
      </c>
      <c r="Q3683" s="13" t="str">
        <f t="shared" si="406"/>
        <v>theater</v>
      </c>
      <c r="R3683" s="13" t="str">
        <f t="shared" si="411"/>
        <v>plays</v>
      </c>
      <c r="S3683" s="6">
        <f t="shared" si="409"/>
        <v>0.90206185567010311</v>
      </c>
      <c r="T3683" s="10">
        <f t="shared" si="410"/>
        <v>58.787878787878789</v>
      </c>
    </row>
    <row r="3684" spans="1:20" ht="43.2" x14ac:dyDescent="0.3">
      <c r="A3684">
        <v>3684</v>
      </c>
      <c r="B3684" s="3" t="s">
        <v>3681</v>
      </c>
      <c r="C3684" s="3" t="s">
        <v>7794</v>
      </c>
      <c r="D3684">
        <v>750</v>
      </c>
      <c r="E3684">
        <v>1043</v>
      </c>
      <c r="F3684" t="s">
        <v>8219</v>
      </c>
      <c r="G3684" t="s">
        <v>8224</v>
      </c>
      <c r="H3684" t="s">
        <v>8246</v>
      </c>
      <c r="I3684">
        <v>1441167586</v>
      </c>
      <c r="J3684">
        <v>1438575586</v>
      </c>
      <c r="K3684" s="11">
        <f t="shared" si="407"/>
        <v>42248.97206018518</v>
      </c>
      <c r="L3684" s="11">
        <f t="shared" si="408"/>
        <v>42218.97206018518</v>
      </c>
      <c r="M3684" t="b">
        <v>0</v>
      </c>
      <c r="N3684">
        <v>23</v>
      </c>
      <c r="O3684" t="b">
        <v>1</v>
      </c>
      <c r="P3684" s="8" t="s">
        <v>8269</v>
      </c>
      <c r="Q3684" s="13" t="str">
        <f t="shared" si="406"/>
        <v>theater</v>
      </c>
      <c r="R3684" s="13" t="str">
        <f t="shared" si="411"/>
        <v>plays</v>
      </c>
      <c r="S3684" s="6">
        <f t="shared" si="409"/>
        <v>0.7190795781399808</v>
      </c>
      <c r="T3684" s="10">
        <f t="shared" si="410"/>
        <v>45.347826086956523</v>
      </c>
    </row>
    <row r="3685" spans="1:20" ht="43.2" x14ac:dyDescent="0.3">
      <c r="A3685">
        <v>3685</v>
      </c>
      <c r="B3685" s="3" t="s">
        <v>3682</v>
      </c>
      <c r="C3685" s="3" t="s">
        <v>7795</v>
      </c>
      <c r="D3685">
        <v>5000</v>
      </c>
      <c r="E3685">
        <v>5285</v>
      </c>
      <c r="F3685" t="s">
        <v>8219</v>
      </c>
      <c r="G3685" t="s">
        <v>8224</v>
      </c>
      <c r="H3685" t="s">
        <v>8246</v>
      </c>
      <c r="I3685">
        <v>1400533200</v>
      </c>
      <c r="J3685">
        <v>1398348859</v>
      </c>
      <c r="K3685" s="11">
        <f t="shared" si="407"/>
        <v>41778.666666666664</v>
      </c>
      <c r="L3685" s="11">
        <f t="shared" si="408"/>
        <v>41753.384942129625</v>
      </c>
      <c r="M3685" t="b">
        <v>0</v>
      </c>
      <c r="N3685">
        <v>126</v>
      </c>
      <c r="O3685" t="b">
        <v>1</v>
      </c>
      <c r="P3685" s="8" t="s">
        <v>8269</v>
      </c>
      <c r="Q3685" s="13" t="str">
        <f t="shared" si="406"/>
        <v>theater</v>
      </c>
      <c r="R3685" s="13" t="str">
        <f t="shared" si="411"/>
        <v>plays</v>
      </c>
      <c r="S3685" s="6">
        <f t="shared" si="409"/>
        <v>0.94607379375591294</v>
      </c>
      <c r="T3685" s="10">
        <f t="shared" si="410"/>
        <v>41.944444444444443</v>
      </c>
    </row>
    <row r="3686" spans="1:20" ht="43.2" x14ac:dyDescent="0.3">
      <c r="A3686">
        <v>3686</v>
      </c>
      <c r="B3686" s="3" t="s">
        <v>3683</v>
      </c>
      <c r="C3686" s="3" t="s">
        <v>7796</v>
      </c>
      <c r="D3686">
        <v>350</v>
      </c>
      <c r="E3686">
        <v>355</v>
      </c>
      <c r="F3686" t="s">
        <v>8219</v>
      </c>
      <c r="G3686" t="s">
        <v>8224</v>
      </c>
      <c r="H3686" t="s">
        <v>8246</v>
      </c>
      <c r="I3686">
        <v>1440820740</v>
      </c>
      <c r="J3686">
        <v>1439567660</v>
      </c>
      <c r="K3686" s="11">
        <f t="shared" si="407"/>
        <v>42244.957638888889</v>
      </c>
      <c r="L3686" s="11">
        <f t="shared" si="408"/>
        <v>42230.454398148147</v>
      </c>
      <c r="M3686" t="b">
        <v>0</v>
      </c>
      <c r="N3686">
        <v>6</v>
      </c>
      <c r="O3686" t="b">
        <v>1</v>
      </c>
      <c r="P3686" s="8" t="s">
        <v>8269</v>
      </c>
      <c r="Q3686" s="13" t="str">
        <f t="shared" si="406"/>
        <v>theater</v>
      </c>
      <c r="R3686" s="13" t="str">
        <f t="shared" si="411"/>
        <v>plays</v>
      </c>
      <c r="S3686" s="6">
        <f t="shared" si="409"/>
        <v>0.9859154929577465</v>
      </c>
      <c r="T3686" s="10">
        <f t="shared" si="410"/>
        <v>59.166666666666664</v>
      </c>
    </row>
    <row r="3687" spans="1:20" ht="43.2" x14ac:dyDescent="0.3">
      <c r="A3687">
        <v>3687</v>
      </c>
      <c r="B3687" s="3" t="s">
        <v>3684</v>
      </c>
      <c r="C3687" s="3" t="s">
        <v>7797</v>
      </c>
      <c r="D3687">
        <v>5000</v>
      </c>
      <c r="E3687">
        <v>5012.25</v>
      </c>
      <c r="F3687" t="s">
        <v>8219</v>
      </c>
      <c r="G3687" t="s">
        <v>8224</v>
      </c>
      <c r="H3687" t="s">
        <v>8246</v>
      </c>
      <c r="I3687">
        <v>1403846055</v>
      </c>
      <c r="J3687">
        <v>1401254055</v>
      </c>
      <c r="K3687" s="11">
        <f t="shared" si="407"/>
        <v>41817.009895833333</v>
      </c>
      <c r="L3687" s="11">
        <f t="shared" si="408"/>
        <v>41787.009895833333</v>
      </c>
      <c r="M3687" t="b">
        <v>0</v>
      </c>
      <c r="N3687">
        <v>25</v>
      </c>
      <c r="O3687" t="b">
        <v>1</v>
      </c>
      <c r="P3687" s="8" t="s">
        <v>8269</v>
      </c>
      <c r="Q3687" s="13" t="str">
        <f t="shared" si="406"/>
        <v>theater</v>
      </c>
      <c r="R3687" s="13" t="str">
        <f t="shared" si="411"/>
        <v>plays</v>
      </c>
      <c r="S3687" s="6">
        <f t="shared" si="409"/>
        <v>0.99755598782981691</v>
      </c>
      <c r="T3687" s="10">
        <f t="shared" si="410"/>
        <v>200.49</v>
      </c>
    </row>
    <row r="3688" spans="1:20" ht="43.2" x14ac:dyDescent="0.3">
      <c r="A3688">
        <v>3688</v>
      </c>
      <c r="B3688" s="3" t="s">
        <v>3685</v>
      </c>
      <c r="C3688" s="3" t="s">
        <v>7798</v>
      </c>
      <c r="D3688">
        <v>3000</v>
      </c>
      <c r="E3688">
        <v>3275</v>
      </c>
      <c r="F3688" t="s">
        <v>8219</v>
      </c>
      <c r="G3688" t="s">
        <v>8225</v>
      </c>
      <c r="H3688" t="s">
        <v>8247</v>
      </c>
      <c r="I3688">
        <v>1407524004</v>
      </c>
      <c r="J3688">
        <v>1404932004</v>
      </c>
      <c r="K3688" s="11">
        <f t="shared" si="407"/>
        <v>41859.578749999993</v>
      </c>
      <c r="L3688" s="11">
        <f t="shared" si="408"/>
        <v>41829.578749999993</v>
      </c>
      <c r="M3688" t="b">
        <v>0</v>
      </c>
      <c r="N3688">
        <v>39</v>
      </c>
      <c r="O3688" t="b">
        <v>1</v>
      </c>
      <c r="P3688" s="8" t="s">
        <v>8269</v>
      </c>
      <c r="Q3688" s="13" t="str">
        <f t="shared" si="406"/>
        <v>theater</v>
      </c>
      <c r="R3688" s="13" t="str">
        <f t="shared" si="411"/>
        <v>plays</v>
      </c>
      <c r="S3688" s="6">
        <f t="shared" si="409"/>
        <v>0.91603053435114501</v>
      </c>
      <c r="T3688" s="10">
        <f t="shared" si="410"/>
        <v>83.974358974358978</v>
      </c>
    </row>
    <row r="3689" spans="1:20" ht="43.2" x14ac:dyDescent="0.3">
      <c r="A3689">
        <v>3689</v>
      </c>
      <c r="B3689" s="3" t="s">
        <v>3686</v>
      </c>
      <c r="C3689" s="3" t="s">
        <v>7799</v>
      </c>
      <c r="D3689">
        <v>3000</v>
      </c>
      <c r="E3689">
        <v>3550</v>
      </c>
      <c r="F3689" t="s">
        <v>8219</v>
      </c>
      <c r="G3689" t="s">
        <v>8224</v>
      </c>
      <c r="H3689" t="s">
        <v>8246</v>
      </c>
      <c r="I3689">
        <v>1434925500</v>
      </c>
      <c r="J3689">
        <v>1432410639</v>
      </c>
      <c r="K3689" s="11">
        <f t="shared" si="407"/>
        <v>42176.725694444445</v>
      </c>
      <c r="L3689" s="11">
        <f t="shared" si="408"/>
        <v>42147.61850694444</v>
      </c>
      <c r="M3689" t="b">
        <v>0</v>
      </c>
      <c r="N3689">
        <v>62</v>
      </c>
      <c r="O3689" t="b">
        <v>1</v>
      </c>
      <c r="P3689" s="8" t="s">
        <v>8269</v>
      </c>
      <c r="Q3689" s="13" t="str">
        <f t="shared" si="406"/>
        <v>theater</v>
      </c>
      <c r="R3689" s="13" t="str">
        <f t="shared" si="411"/>
        <v>plays</v>
      </c>
      <c r="S3689" s="6">
        <f t="shared" si="409"/>
        <v>0.84507042253521125</v>
      </c>
      <c r="T3689" s="10">
        <f t="shared" si="410"/>
        <v>57.258064516129032</v>
      </c>
    </row>
    <row r="3690" spans="1:20" ht="43.2" x14ac:dyDescent="0.3">
      <c r="A3690">
        <v>3690</v>
      </c>
      <c r="B3690" s="3" t="s">
        <v>3687</v>
      </c>
      <c r="C3690" s="3" t="s">
        <v>7800</v>
      </c>
      <c r="D3690">
        <v>1500</v>
      </c>
      <c r="E3690">
        <v>1800</v>
      </c>
      <c r="F3690" t="s">
        <v>8219</v>
      </c>
      <c r="G3690" t="s">
        <v>8224</v>
      </c>
      <c r="H3690" t="s">
        <v>8246</v>
      </c>
      <c r="I3690">
        <v>1417101683</v>
      </c>
      <c r="J3690">
        <v>1414506083</v>
      </c>
      <c r="K3690" s="11">
        <f t="shared" si="407"/>
        <v>41970.431516203702</v>
      </c>
      <c r="L3690" s="11">
        <f t="shared" si="408"/>
        <v>41940.38984953703</v>
      </c>
      <c r="M3690" t="b">
        <v>0</v>
      </c>
      <c r="N3690">
        <v>31</v>
      </c>
      <c r="O3690" t="b">
        <v>1</v>
      </c>
      <c r="P3690" s="8" t="s">
        <v>8269</v>
      </c>
      <c r="Q3690" s="13" t="str">
        <f t="shared" si="406"/>
        <v>theater</v>
      </c>
      <c r="R3690" s="13" t="str">
        <f t="shared" si="411"/>
        <v>plays</v>
      </c>
      <c r="S3690" s="6">
        <f t="shared" si="409"/>
        <v>0.83333333333333337</v>
      </c>
      <c r="T3690" s="10">
        <f t="shared" si="410"/>
        <v>58.064516129032256</v>
      </c>
    </row>
    <row r="3691" spans="1:20" ht="28.8" x14ac:dyDescent="0.3">
      <c r="A3691">
        <v>3691</v>
      </c>
      <c r="B3691" s="3" t="s">
        <v>3688</v>
      </c>
      <c r="C3691" s="3" t="s">
        <v>7801</v>
      </c>
      <c r="D3691">
        <v>40000</v>
      </c>
      <c r="E3691">
        <v>51184</v>
      </c>
      <c r="F3691" t="s">
        <v>8219</v>
      </c>
      <c r="G3691" t="s">
        <v>8224</v>
      </c>
      <c r="H3691" t="s">
        <v>8246</v>
      </c>
      <c r="I3691">
        <v>1425272340</v>
      </c>
      <c r="J3691">
        <v>1421426929</v>
      </c>
      <c r="K3691" s="11">
        <f t="shared" si="407"/>
        <v>42064.999305555553</v>
      </c>
      <c r="L3691" s="11">
        <f t="shared" si="408"/>
        <v>42020.492233796293</v>
      </c>
      <c r="M3691" t="b">
        <v>0</v>
      </c>
      <c r="N3691">
        <v>274</v>
      </c>
      <c r="O3691" t="b">
        <v>1</v>
      </c>
      <c r="P3691" s="8" t="s">
        <v>8269</v>
      </c>
      <c r="Q3691" s="13" t="str">
        <f t="shared" si="406"/>
        <v>theater</v>
      </c>
      <c r="R3691" s="13" t="str">
        <f t="shared" si="411"/>
        <v>plays</v>
      </c>
      <c r="S3691" s="6">
        <f t="shared" si="409"/>
        <v>0.78149421694279464</v>
      </c>
      <c r="T3691" s="10">
        <f t="shared" si="410"/>
        <v>186.80291970802921</v>
      </c>
    </row>
    <row r="3692" spans="1:20" ht="28.8" x14ac:dyDescent="0.3">
      <c r="A3692">
        <v>3692</v>
      </c>
      <c r="B3692" s="3" t="s">
        <v>3689</v>
      </c>
      <c r="C3692" s="3" t="s">
        <v>7802</v>
      </c>
      <c r="D3692">
        <v>1000</v>
      </c>
      <c r="E3692">
        <v>1260</v>
      </c>
      <c r="F3692" t="s">
        <v>8219</v>
      </c>
      <c r="G3692" t="s">
        <v>8224</v>
      </c>
      <c r="H3692" t="s">
        <v>8246</v>
      </c>
      <c r="I3692">
        <v>1411084800</v>
      </c>
      <c r="J3692">
        <v>1410304179</v>
      </c>
      <c r="K3692" s="11">
        <f t="shared" si="407"/>
        <v>41900.791666666664</v>
      </c>
      <c r="L3692" s="11">
        <f t="shared" si="408"/>
        <v>41891.756701388884</v>
      </c>
      <c r="M3692" t="b">
        <v>0</v>
      </c>
      <c r="N3692">
        <v>17</v>
      </c>
      <c r="O3692" t="b">
        <v>1</v>
      </c>
      <c r="P3692" s="8" t="s">
        <v>8269</v>
      </c>
      <c r="Q3692" s="13" t="str">
        <f t="shared" si="406"/>
        <v>theater</v>
      </c>
      <c r="R3692" s="13" t="str">
        <f t="shared" si="411"/>
        <v>plays</v>
      </c>
      <c r="S3692" s="6">
        <f t="shared" si="409"/>
        <v>0.79365079365079361</v>
      </c>
      <c r="T3692" s="10">
        <f t="shared" si="410"/>
        <v>74.117647058823536</v>
      </c>
    </row>
    <row r="3693" spans="1:20" ht="43.2" x14ac:dyDescent="0.3">
      <c r="A3693">
        <v>3693</v>
      </c>
      <c r="B3693" s="3" t="s">
        <v>3690</v>
      </c>
      <c r="C3693" s="3" t="s">
        <v>7803</v>
      </c>
      <c r="D3693">
        <v>333</v>
      </c>
      <c r="E3693">
        <v>430</v>
      </c>
      <c r="F3693" t="s">
        <v>8219</v>
      </c>
      <c r="G3693" t="s">
        <v>8225</v>
      </c>
      <c r="H3693" t="s">
        <v>8247</v>
      </c>
      <c r="I3693">
        <v>1448922600</v>
      </c>
      <c r="J3693">
        <v>1446352529</v>
      </c>
      <c r="K3693" s="11">
        <f t="shared" si="407"/>
        <v>42338.729166666664</v>
      </c>
      <c r="L3693" s="11">
        <f t="shared" si="408"/>
        <v>42308.98297453703</v>
      </c>
      <c r="M3693" t="b">
        <v>0</v>
      </c>
      <c r="N3693">
        <v>14</v>
      </c>
      <c r="O3693" t="b">
        <v>1</v>
      </c>
      <c r="P3693" s="8" t="s">
        <v>8269</v>
      </c>
      <c r="Q3693" s="13" t="str">
        <f t="shared" si="406"/>
        <v>theater</v>
      </c>
      <c r="R3693" s="13" t="str">
        <f t="shared" si="411"/>
        <v>plays</v>
      </c>
      <c r="S3693" s="6">
        <f t="shared" si="409"/>
        <v>0.77441860465116275</v>
      </c>
      <c r="T3693" s="10">
        <f t="shared" si="410"/>
        <v>30.714285714285715</v>
      </c>
    </row>
    <row r="3694" spans="1:20" ht="57.6" x14ac:dyDescent="0.3">
      <c r="A3694">
        <v>3694</v>
      </c>
      <c r="B3694" s="3" t="s">
        <v>3691</v>
      </c>
      <c r="C3694" s="3" t="s">
        <v>7804</v>
      </c>
      <c r="D3694">
        <v>3500</v>
      </c>
      <c r="E3694">
        <v>3760</v>
      </c>
      <c r="F3694" t="s">
        <v>8219</v>
      </c>
      <c r="G3694" t="s">
        <v>8224</v>
      </c>
      <c r="H3694" t="s">
        <v>8246</v>
      </c>
      <c r="I3694">
        <v>1465178400</v>
      </c>
      <c r="J3694">
        <v>1461985967</v>
      </c>
      <c r="K3694" s="11">
        <f t="shared" si="407"/>
        <v>42526.874999999993</v>
      </c>
      <c r="L3694" s="11">
        <f t="shared" si="408"/>
        <v>42489.925543981481</v>
      </c>
      <c r="M3694" t="b">
        <v>0</v>
      </c>
      <c r="N3694">
        <v>60</v>
      </c>
      <c r="O3694" t="b">
        <v>1</v>
      </c>
      <c r="P3694" s="8" t="s">
        <v>8269</v>
      </c>
      <c r="Q3694" s="13" t="str">
        <f t="shared" si="406"/>
        <v>theater</v>
      </c>
      <c r="R3694" s="13" t="str">
        <f t="shared" si="411"/>
        <v>plays</v>
      </c>
      <c r="S3694" s="6">
        <f t="shared" si="409"/>
        <v>0.93085106382978722</v>
      </c>
      <c r="T3694" s="10">
        <f t="shared" si="410"/>
        <v>62.666666666666664</v>
      </c>
    </row>
    <row r="3695" spans="1:20" ht="57.6" x14ac:dyDescent="0.3">
      <c r="A3695">
        <v>3695</v>
      </c>
      <c r="B3695" s="3" t="s">
        <v>3692</v>
      </c>
      <c r="C3695" s="3" t="s">
        <v>7805</v>
      </c>
      <c r="D3695">
        <v>4000</v>
      </c>
      <c r="E3695">
        <v>4005</v>
      </c>
      <c r="F3695" t="s">
        <v>8219</v>
      </c>
      <c r="G3695" t="s">
        <v>8224</v>
      </c>
      <c r="H3695" t="s">
        <v>8246</v>
      </c>
      <c r="I3695">
        <v>1421009610</v>
      </c>
      <c r="J3695">
        <v>1419281610</v>
      </c>
      <c r="K3695" s="11">
        <f t="shared" si="407"/>
        <v>42015.662152777775</v>
      </c>
      <c r="L3695" s="11">
        <f t="shared" si="408"/>
        <v>41995.662152777775</v>
      </c>
      <c r="M3695" t="b">
        <v>0</v>
      </c>
      <c r="N3695">
        <v>33</v>
      </c>
      <c r="O3695" t="b">
        <v>1</v>
      </c>
      <c r="P3695" s="8" t="s">
        <v>8269</v>
      </c>
      <c r="Q3695" s="13" t="str">
        <f t="shared" si="406"/>
        <v>theater</v>
      </c>
      <c r="R3695" s="13" t="str">
        <f t="shared" si="411"/>
        <v>plays</v>
      </c>
      <c r="S3695" s="6">
        <f t="shared" si="409"/>
        <v>0.99875156054931336</v>
      </c>
      <c r="T3695" s="10">
        <f t="shared" si="410"/>
        <v>121.36363636363636</v>
      </c>
    </row>
    <row r="3696" spans="1:20" ht="43.2" x14ac:dyDescent="0.3">
      <c r="A3696">
        <v>3696</v>
      </c>
      <c r="B3696" s="3" t="s">
        <v>3693</v>
      </c>
      <c r="C3696" s="3" t="s">
        <v>7806</v>
      </c>
      <c r="D3696">
        <v>2000</v>
      </c>
      <c r="E3696">
        <v>3100</v>
      </c>
      <c r="F3696" t="s">
        <v>8219</v>
      </c>
      <c r="G3696" t="s">
        <v>8225</v>
      </c>
      <c r="H3696" t="s">
        <v>8247</v>
      </c>
      <c r="I3696">
        <v>1423838916</v>
      </c>
      <c r="J3696">
        <v>1418654916</v>
      </c>
      <c r="K3696" s="11">
        <f t="shared" si="407"/>
        <v>42048.408749999995</v>
      </c>
      <c r="L3696" s="11">
        <f t="shared" si="408"/>
        <v>41988.408749999995</v>
      </c>
      <c r="M3696" t="b">
        <v>0</v>
      </c>
      <c r="N3696">
        <v>78</v>
      </c>
      <c r="O3696" t="b">
        <v>1</v>
      </c>
      <c r="P3696" s="8" t="s">
        <v>8269</v>
      </c>
      <c r="Q3696" s="13" t="str">
        <f t="shared" si="406"/>
        <v>theater</v>
      </c>
      <c r="R3696" s="13" t="str">
        <f t="shared" si="411"/>
        <v>plays</v>
      </c>
      <c r="S3696" s="6">
        <f t="shared" si="409"/>
        <v>0.64516129032258063</v>
      </c>
      <c r="T3696" s="10">
        <f t="shared" si="410"/>
        <v>39.743589743589745</v>
      </c>
    </row>
    <row r="3697" spans="1:20" ht="43.2" x14ac:dyDescent="0.3">
      <c r="A3697">
        <v>3697</v>
      </c>
      <c r="B3697" s="3" t="s">
        <v>3694</v>
      </c>
      <c r="C3697" s="3" t="s">
        <v>7807</v>
      </c>
      <c r="D3697">
        <v>2000</v>
      </c>
      <c r="E3697">
        <v>2160</v>
      </c>
      <c r="F3697" t="s">
        <v>8219</v>
      </c>
      <c r="G3697" t="s">
        <v>8225</v>
      </c>
      <c r="H3697" t="s">
        <v>8247</v>
      </c>
      <c r="I3697">
        <v>1462878648</v>
      </c>
      <c r="J3697">
        <v>1461064248</v>
      </c>
      <c r="K3697" s="11">
        <f t="shared" si="407"/>
        <v>42500.2575</v>
      </c>
      <c r="L3697" s="11">
        <f t="shared" si="408"/>
        <v>42479.2575</v>
      </c>
      <c r="M3697" t="b">
        <v>0</v>
      </c>
      <c r="N3697">
        <v>30</v>
      </c>
      <c r="O3697" t="b">
        <v>1</v>
      </c>
      <c r="P3697" s="8" t="s">
        <v>8269</v>
      </c>
      <c r="Q3697" s="13" t="str">
        <f t="shared" si="406"/>
        <v>theater</v>
      </c>
      <c r="R3697" s="13" t="str">
        <f t="shared" si="411"/>
        <v>plays</v>
      </c>
      <c r="S3697" s="6">
        <f t="shared" si="409"/>
        <v>0.92592592592592593</v>
      </c>
      <c r="T3697" s="10">
        <f t="shared" si="410"/>
        <v>72</v>
      </c>
    </row>
    <row r="3698" spans="1:20" ht="43.2" x14ac:dyDescent="0.3">
      <c r="A3698">
        <v>3698</v>
      </c>
      <c r="B3698" s="3" t="s">
        <v>3695</v>
      </c>
      <c r="C3698" s="3" t="s">
        <v>7808</v>
      </c>
      <c r="D3698">
        <v>5000</v>
      </c>
      <c r="E3698">
        <v>5526</v>
      </c>
      <c r="F3698" t="s">
        <v>8219</v>
      </c>
      <c r="G3698" t="s">
        <v>8224</v>
      </c>
      <c r="H3698" t="s">
        <v>8246</v>
      </c>
      <c r="I3698">
        <v>1456946487</v>
      </c>
      <c r="J3698">
        <v>1454354487</v>
      </c>
      <c r="K3698" s="11">
        <f t="shared" si="407"/>
        <v>42431.598229166666</v>
      </c>
      <c r="L3698" s="11">
        <f t="shared" si="408"/>
        <v>42401.598229166666</v>
      </c>
      <c r="M3698" t="b">
        <v>0</v>
      </c>
      <c r="N3698">
        <v>136</v>
      </c>
      <c r="O3698" t="b">
        <v>1</v>
      </c>
      <c r="P3698" s="8" t="s">
        <v>8269</v>
      </c>
      <c r="Q3698" s="13" t="str">
        <f t="shared" si="406"/>
        <v>theater</v>
      </c>
      <c r="R3698" s="13" t="str">
        <f t="shared" si="411"/>
        <v>plays</v>
      </c>
      <c r="S3698" s="6">
        <f t="shared" si="409"/>
        <v>0.90481360839667024</v>
      </c>
      <c r="T3698" s="10">
        <f t="shared" si="410"/>
        <v>40.632352941176471</v>
      </c>
    </row>
    <row r="3699" spans="1:20" ht="43.2" x14ac:dyDescent="0.3">
      <c r="A3699">
        <v>3699</v>
      </c>
      <c r="B3699" s="3" t="s">
        <v>3696</v>
      </c>
      <c r="C3699" s="3" t="s">
        <v>7809</v>
      </c>
      <c r="D3699">
        <v>2500</v>
      </c>
      <c r="E3699">
        <v>2520</v>
      </c>
      <c r="F3699" t="s">
        <v>8219</v>
      </c>
      <c r="G3699" t="s">
        <v>8224</v>
      </c>
      <c r="H3699" t="s">
        <v>8246</v>
      </c>
      <c r="I3699">
        <v>1413383216</v>
      </c>
      <c r="J3699">
        <v>1410791216</v>
      </c>
      <c r="K3699" s="11">
        <f t="shared" si="407"/>
        <v>41927.393703703703</v>
      </c>
      <c r="L3699" s="11">
        <f t="shared" si="408"/>
        <v>41897.393703703703</v>
      </c>
      <c r="M3699" t="b">
        <v>0</v>
      </c>
      <c r="N3699">
        <v>40</v>
      </c>
      <c r="O3699" t="b">
        <v>1</v>
      </c>
      <c r="P3699" s="8" t="s">
        <v>8269</v>
      </c>
      <c r="Q3699" s="13" t="str">
        <f t="shared" si="406"/>
        <v>theater</v>
      </c>
      <c r="R3699" s="13" t="str">
        <f t="shared" si="411"/>
        <v>plays</v>
      </c>
      <c r="S3699" s="6">
        <f t="shared" si="409"/>
        <v>0.99206349206349209</v>
      </c>
      <c r="T3699" s="10">
        <f t="shared" si="410"/>
        <v>63</v>
      </c>
    </row>
    <row r="3700" spans="1:20" ht="28.8" x14ac:dyDescent="0.3">
      <c r="A3700">
        <v>3700</v>
      </c>
      <c r="B3700" s="3" t="s">
        <v>3697</v>
      </c>
      <c r="C3700" s="3" t="s">
        <v>7810</v>
      </c>
      <c r="D3700">
        <v>500</v>
      </c>
      <c r="E3700">
        <v>606</v>
      </c>
      <c r="F3700" t="s">
        <v>8219</v>
      </c>
      <c r="G3700" t="s">
        <v>8224</v>
      </c>
      <c r="H3700" t="s">
        <v>8246</v>
      </c>
      <c r="I3700">
        <v>1412092800</v>
      </c>
      <c r="J3700">
        <v>1409493800</v>
      </c>
      <c r="K3700" s="11">
        <f t="shared" si="407"/>
        <v>41912.458333333328</v>
      </c>
      <c r="L3700" s="11">
        <f t="shared" si="408"/>
        <v>41882.37731481481</v>
      </c>
      <c r="M3700" t="b">
        <v>0</v>
      </c>
      <c r="N3700">
        <v>18</v>
      </c>
      <c r="O3700" t="b">
        <v>1</v>
      </c>
      <c r="P3700" s="8" t="s">
        <v>8269</v>
      </c>
      <c r="Q3700" s="13" t="str">
        <f t="shared" si="406"/>
        <v>theater</v>
      </c>
      <c r="R3700" s="13" t="str">
        <f t="shared" si="411"/>
        <v>plays</v>
      </c>
      <c r="S3700" s="6">
        <f t="shared" si="409"/>
        <v>0.82508250825082508</v>
      </c>
      <c r="T3700" s="10">
        <f t="shared" si="410"/>
        <v>33.666666666666664</v>
      </c>
    </row>
    <row r="3701" spans="1:20" ht="43.2" x14ac:dyDescent="0.3">
      <c r="A3701">
        <v>3701</v>
      </c>
      <c r="B3701" s="3" t="s">
        <v>3698</v>
      </c>
      <c r="C3701" s="3" t="s">
        <v>7811</v>
      </c>
      <c r="D3701">
        <v>1500</v>
      </c>
      <c r="E3701">
        <v>1505</v>
      </c>
      <c r="F3701" t="s">
        <v>8219</v>
      </c>
      <c r="G3701" t="s">
        <v>8225</v>
      </c>
      <c r="H3701" t="s">
        <v>8247</v>
      </c>
      <c r="I3701">
        <v>1433422793</v>
      </c>
      <c r="J3701">
        <v>1430830793</v>
      </c>
      <c r="K3701" s="11">
        <f t="shared" si="407"/>
        <v>42159.333252314813</v>
      </c>
      <c r="L3701" s="11">
        <f t="shared" si="408"/>
        <v>42129.333252314813</v>
      </c>
      <c r="M3701" t="b">
        <v>0</v>
      </c>
      <c r="N3701">
        <v>39</v>
      </c>
      <c r="O3701" t="b">
        <v>1</v>
      </c>
      <c r="P3701" s="8" t="s">
        <v>8269</v>
      </c>
      <c r="Q3701" s="13" t="str">
        <f t="shared" si="406"/>
        <v>theater</v>
      </c>
      <c r="R3701" s="13" t="str">
        <f t="shared" si="411"/>
        <v>plays</v>
      </c>
      <c r="S3701" s="6">
        <f t="shared" si="409"/>
        <v>0.99667774086378735</v>
      </c>
      <c r="T3701" s="10">
        <f t="shared" si="410"/>
        <v>38.589743589743591</v>
      </c>
    </row>
    <row r="3702" spans="1:20" ht="57.6" x14ac:dyDescent="0.3">
      <c r="A3702">
        <v>3702</v>
      </c>
      <c r="B3702" s="3" t="s">
        <v>3699</v>
      </c>
      <c r="C3702" s="3" t="s">
        <v>7812</v>
      </c>
      <c r="D3702">
        <v>3000</v>
      </c>
      <c r="E3702">
        <v>3275</v>
      </c>
      <c r="F3702" t="s">
        <v>8219</v>
      </c>
      <c r="G3702" t="s">
        <v>8225</v>
      </c>
      <c r="H3702" t="s">
        <v>8247</v>
      </c>
      <c r="I3702">
        <v>1468191540</v>
      </c>
      <c r="J3702">
        <v>1464958484</v>
      </c>
      <c r="K3702" s="11">
        <f t="shared" si="407"/>
        <v>42561.749305555553</v>
      </c>
      <c r="L3702" s="11">
        <f t="shared" si="408"/>
        <v>42524.329675925925</v>
      </c>
      <c r="M3702" t="b">
        <v>0</v>
      </c>
      <c r="N3702">
        <v>21</v>
      </c>
      <c r="O3702" t="b">
        <v>1</v>
      </c>
      <c r="P3702" s="8" t="s">
        <v>8269</v>
      </c>
      <c r="Q3702" s="13" t="str">
        <f t="shared" si="406"/>
        <v>theater</v>
      </c>
      <c r="R3702" s="13" t="str">
        <f t="shared" si="411"/>
        <v>plays</v>
      </c>
      <c r="S3702" s="6">
        <f t="shared" si="409"/>
        <v>0.91603053435114501</v>
      </c>
      <c r="T3702" s="10">
        <f t="shared" si="410"/>
        <v>155.95238095238096</v>
      </c>
    </row>
    <row r="3703" spans="1:20" ht="43.2" x14ac:dyDescent="0.3">
      <c r="A3703">
        <v>3703</v>
      </c>
      <c r="B3703" s="3" t="s">
        <v>3700</v>
      </c>
      <c r="C3703" s="3" t="s">
        <v>7813</v>
      </c>
      <c r="D3703">
        <v>1050</v>
      </c>
      <c r="E3703">
        <v>1296</v>
      </c>
      <c r="F3703" t="s">
        <v>8219</v>
      </c>
      <c r="G3703" t="s">
        <v>8224</v>
      </c>
      <c r="H3703" t="s">
        <v>8246</v>
      </c>
      <c r="I3703">
        <v>1471071540</v>
      </c>
      <c r="J3703">
        <v>1467720388</v>
      </c>
      <c r="K3703" s="11">
        <f t="shared" si="407"/>
        <v>42595.082638888889</v>
      </c>
      <c r="L3703" s="11">
        <f t="shared" si="408"/>
        <v>42556.296157407407</v>
      </c>
      <c r="M3703" t="b">
        <v>0</v>
      </c>
      <c r="N3703">
        <v>30</v>
      </c>
      <c r="O3703" t="b">
        <v>1</v>
      </c>
      <c r="P3703" s="8" t="s">
        <v>8269</v>
      </c>
      <c r="Q3703" s="13" t="str">
        <f t="shared" si="406"/>
        <v>theater</v>
      </c>
      <c r="R3703" s="13" t="str">
        <f t="shared" si="411"/>
        <v>plays</v>
      </c>
      <c r="S3703" s="6">
        <f t="shared" si="409"/>
        <v>0.81018518518518523</v>
      </c>
      <c r="T3703" s="10">
        <f t="shared" si="410"/>
        <v>43.2</v>
      </c>
    </row>
    <row r="3704" spans="1:20" ht="43.2" x14ac:dyDescent="0.3">
      <c r="A3704">
        <v>3704</v>
      </c>
      <c r="B3704" s="3" t="s">
        <v>3701</v>
      </c>
      <c r="C3704" s="3" t="s">
        <v>7814</v>
      </c>
      <c r="D3704">
        <v>300</v>
      </c>
      <c r="E3704">
        <v>409.01</v>
      </c>
      <c r="F3704" t="s">
        <v>8219</v>
      </c>
      <c r="G3704" t="s">
        <v>8225</v>
      </c>
      <c r="H3704" t="s">
        <v>8247</v>
      </c>
      <c r="I3704">
        <v>1464712394</v>
      </c>
      <c r="J3704">
        <v>1459528394</v>
      </c>
      <c r="K3704" s="11">
        <f t="shared" si="407"/>
        <v>42521.481412037036</v>
      </c>
      <c r="L3704" s="11">
        <f t="shared" si="408"/>
        <v>42461.481412037036</v>
      </c>
      <c r="M3704" t="b">
        <v>0</v>
      </c>
      <c r="N3704">
        <v>27</v>
      </c>
      <c r="O3704" t="b">
        <v>1</v>
      </c>
      <c r="P3704" s="8" t="s">
        <v>8269</v>
      </c>
      <c r="Q3704" s="13" t="str">
        <f t="shared" si="406"/>
        <v>theater</v>
      </c>
      <c r="R3704" s="13" t="str">
        <f t="shared" si="411"/>
        <v>plays</v>
      </c>
      <c r="S3704" s="6">
        <f t="shared" si="409"/>
        <v>0.73347839906114765</v>
      </c>
      <c r="T3704" s="10">
        <f t="shared" si="410"/>
        <v>15.148518518518518</v>
      </c>
    </row>
    <row r="3705" spans="1:20" ht="43.2" x14ac:dyDescent="0.3">
      <c r="A3705">
        <v>3705</v>
      </c>
      <c r="B3705" s="3" t="s">
        <v>3702</v>
      </c>
      <c r="C3705" s="3" t="s">
        <v>7815</v>
      </c>
      <c r="D3705">
        <v>2827</v>
      </c>
      <c r="E3705">
        <v>2925</v>
      </c>
      <c r="F3705" t="s">
        <v>8219</v>
      </c>
      <c r="G3705" t="s">
        <v>8224</v>
      </c>
      <c r="H3705" t="s">
        <v>8246</v>
      </c>
      <c r="I3705">
        <v>1403546400</v>
      </c>
      <c r="J3705">
        <v>1401714114</v>
      </c>
      <c r="K3705" s="11">
        <f t="shared" si="407"/>
        <v>41813.541666666664</v>
      </c>
      <c r="L3705" s="11">
        <f t="shared" si="408"/>
        <v>41792.334652777776</v>
      </c>
      <c r="M3705" t="b">
        <v>0</v>
      </c>
      <c r="N3705">
        <v>35</v>
      </c>
      <c r="O3705" t="b">
        <v>1</v>
      </c>
      <c r="P3705" s="8" t="s">
        <v>8269</v>
      </c>
      <c r="Q3705" s="13" t="str">
        <f t="shared" si="406"/>
        <v>theater</v>
      </c>
      <c r="R3705" s="13" t="str">
        <f t="shared" si="411"/>
        <v>plays</v>
      </c>
      <c r="S3705" s="6">
        <f t="shared" si="409"/>
        <v>0.96649572649572646</v>
      </c>
      <c r="T3705" s="10">
        <f t="shared" si="410"/>
        <v>83.571428571428569</v>
      </c>
    </row>
    <row r="3706" spans="1:20" ht="43.2" x14ac:dyDescent="0.3">
      <c r="A3706">
        <v>3706</v>
      </c>
      <c r="B3706" s="3" t="s">
        <v>3703</v>
      </c>
      <c r="C3706" s="3" t="s">
        <v>7816</v>
      </c>
      <c r="D3706">
        <v>1500</v>
      </c>
      <c r="E3706">
        <v>1820</v>
      </c>
      <c r="F3706" t="s">
        <v>8219</v>
      </c>
      <c r="G3706" t="s">
        <v>8224</v>
      </c>
      <c r="H3706" t="s">
        <v>8246</v>
      </c>
      <c r="I3706">
        <v>1410558949</v>
      </c>
      <c r="J3706">
        <v>1409262949</v>
      </c>
      <c r="K3706" s="11">
        <f t="shared" si="407"/>
        <v>41894.705428240741</v>
      </c>
      <c r="L3706" s="11">
        <f t="shared" si="408"/>
        <v>41879.705428240741</v>
      </c>
      <c r="M3706" t="b">
        <v>0</v>
      </c>
      <c r="N3706">
        <v>13</v>
      </c>
      <c r="O3706" t="b">
        <v>1</v>
      </c>
      <c r="P3706" s="8" t="s">
        <v>8269</v>
      </c>
      <c r="Q3706" s="13" t="str">
        <f t="shared" si="406"/>
        <v>theater</v>
      </c>
      <c r="R3706" s="13" t="str">
        <f t="shared" si="411"/>
        <v>plays</v>
      </c>
      <c r="S3706" s="6">
        <f t="shared" si="409"/>
        <v>0.82417582417582413</v>
      </c>
      <c r="T3706" s="10">
        <f t="shared" si="410"/>
        <v>140</v>
      </c>
    </row>
    <row r="3707" spans="1:20" ht="43.2" x14ac:dyDescent="0.3">
      <c r="A3707">
        <v>3707</v>
      </c>
      <c r="B3707" s="3" t="s">
        <v>3704</v>
      </c>
      <c r="C3707" s="3" t="s">
        <v>7817</v>
      </c>
      <c r="D3707">
        <v>1000</v>
      </c>
      <c r="E3707">
        <v>1860</v>
      </c>
      <c r="F3707" t="s">
        <v>8219</v>
      </c>
      <c r="G3707" t="s">
        <v>8224</v>
      </c>
      <c r="H3707" t="s">
        <v>8246</v>
      </c>
      <c r="I3707">
        <v>1469165160</v>
      </c>
      <c r="J3707">
        <v>1467335378</v>
      </c>
      <c r="K3707" s="11">
        <f t="shared" si="407"/>
        <v>42573.018055555549</v>
      </c>
      <c r="L3707" s="11">
        <f t="shared" si="408"/>
        <v>42551.840023148143</v>
      </c>
      <c r="M3707" t="b">
        <v>0</v>
      </c>
      <c r="N3707">
        <v>23</v>
      </c>
      <c r="O3707" t="b">
        <v>1</v>
      </c>
      <c r="P3707" s="8" t="s">
        <v>8269</v>
      </c>
      <c r="Q3707" s="13" t="str">
        <f t="shared" si="406"/>
        <v>theater</v>
      </c>
      <c r="R3707" s="13" t="str">
        <f t="shared" si="411"/>
        <v>plays</v>
      </c>
      <c r="S3707" s="6">
        <f t="shared" si="409"/>
        <v>0.5376344086021505</v>
      </c>
      <c r="T3707" s="10">
        <f t="shared" si="410"/>
        <v>80.869565217391298</v>
      </c>
    </row>
    <row r="3708" spans="1:20" ht="57.6" x14ac:dyDescent="0.3">
      <c r="A3708">
        <v>3708</v>
      </c>
      <c r="B3708" s="3" t="s">
        <v>3705</v>
      </c>
      <c r="C3708" s="3" t="s">
        <v>7818</v>
      </c>
      <c r="D3708">
        <v>700</v>
      </c>
      <c r="E3708">
        <v>2100</v>
      </c>
      <c r="F3708" t="s">
        <v>8219</v>
      </c>
      <c r="G3708" t="s">
        <v>8224</v>
      </c>
      <c r="H3708" t="s">
        <v>8246</v>
      </c>
      <c r="I3708">
        <v>1404444286</v>
      </c>
      <c r="J3708">
        <v>1403234686</v>
      </c>
      <c r="K3708" s="11">
        <f t="shared" si="407"/>
        <v>41823.933865740742</v>
      </c>
      <c r="L3708" s="11">
        <f t="shared" si="408"/>
        <v>41809.933865740742</v>
      </c>
      <c r="M3708" t="b">
        <v>0</v>
      </c>
      <c r="N3708">
        <v>39</v>
      </c>
      <c r="O3708" t="b">
        <v>1</v>
      </c>
      <c r="P3708" s="8" t="s">
        <v>8269</v>
      </c>
      <c r="Q3708" s="13" t="str">
        <f t="shared" si="406"/>
        <v>theater</v>
      </c>
      <c r="R3708" s="13" t="str">
        <f t="shared" si="411"/>
        <v>plays</v>
      </c>
      <c r="S3708" s="6">
        <f t="shared" si="409"/>
        <v>0.33333333333333331</v>
      </c>
      <c r="T3708" s="10">
        <f t="shared" si="410"/>
        <v>53.846153846153847</v>
      </c>
    </row>
    <row r="3709" spans="1:20" ht="43.2" x14ac:dyDescent="0.3">
      <c r="A3709">
        <v>3709</v>
      </c>
      <c r="B3709" s="3" t="s">
        <v>3706</v>
      </c>
      <c r="C3709" s="3" t="s">
        <v>7819</v>
      </c>
      <c r="D3709">
        <v>1000</v>
      </c>
      <c r="E3709">
        <v>1082.5</v>
      </c>
      <c r="F3709" t="s">
        <v>8219</v>
      </c>
      <c r="G3709" t="s">
        <v>8225</v>
      </c>
      <c r="H3709" t="s">
        <v>8247</v>
      </c>
      <c r="I3709">
        <v>1403715546</v>
      </c>
      <c r="J3709">
        <v>1401123546</v>
      </c>
      <c r="K3709" s="11">
        <f t="shared" si="407"/>
        <v>41815.499374999999</v>
      </c>
      <c r="L3709" s="11">
        <f t="shared" si="408"/>
        <v>41785.499374999999</v>
      </c>
      <c r="M3709" t="b">
        <v>0</v>
      </c>
      <c r="N3709">
        <v>35</v>
      </c>
      <c r="O3709" t="b">
        <v>1</v>
      </c>
      <c r="P3709" s="8" t="s">
        <v>8269</v>
      </c>
      <c r="Q3709" s="13" t="str">
        <f t="shared" si="406"/>
        <v>theater</v>
      </c>
      <c r="R3709" s="13" t="str">
        <f t="shared" si="411"/>
        <v>plays</v>
      </c>
      <c r="S3709" s="6">
        <f t="shared" si="409"/>
        <v>0.92378752886836024</v>
      </c>
      <c r="T3709" s="10">
        <f t="shared" si="410"/>
        <v>30.928571428571427</v>
      </c>
    </row>
    <row r="3710" spans="1:20" ht="28.8" x14ac:dyDescent="0.3">
      <c r="A3710">
        <v>3710</v>
      </c>
      <c r="B3710" s="3" t="s">
        <v>3707</v>
      </c>
      <c r="C3710" s="3" t="s">
        <v>7820</v>
      </c>
      <c r="D3710">
        <v>1300</v>
      </c>
      <c r="E3710">
        <v>1835</v>
      </c>
      <c r="F3710" t="s">
        <v>8219</v>
      </c>
      <c r="G3710" t="s">
        <v>8224</v>
      </c>
      <c r="H3710" t="s">
        <v>8246</v>
      </c>
      <c r="I3710">
        <v>1428068988</v>
      </c>
      <c r="J3710">
        <v>1425908988</v>
      </c>
      <c r="K3710" s="11">
        <f t="shared" si="407"/>
        <v>42097.367916666662</v>
      </c>
      <c r="L3710" s="11">
        <f t="shared" si="408"/>
        <v>42072.367916666662</v>
      </c>
      <c r="M3710" t="b">
        <v>0</v>
      </c>
      <c r="N3710">
        <v>27</v>
      </c>
      <c r="O3710" t="b">
        <v>1</v>
      </c>
      <c r="P3710" s="8" t="s">
        <v>8269</v>
      </c>
      <c r="Q3710" s="13" t="str">
        <f t="shared" si="406"/>
        <v>theater</v>
      </c>
      <c r="R3710" s="13" t="str">
        <f t="shared" si="411"/>
        <v>plays</v>
      </c>
      <c r="S3710" s="6">
        <f t="shared" si="409"/>
        <v>0.70844686648501365</v>
      </c>
      <c r="T3710" s="10">
        <f t="shared" si="410"/>
        <v>67.962962962962962</v>
      </c>
    </row>
    <row r="3711" spans="1:20" ht="28.8" x14ac:dyDescent="0.3">
      <c r="A3711">
        <v>3711</v>
      </c>
      <c r="B3711" s="3" t="s">
        <v>3708</v>
      </c>
      <c r="C3711" s="3" t="s">
        <v>7821</v>
      </c>
      <c r="D3711">
        <v>500</v>
      </c>
      <c r="E3711">
        <v>570</v>
      </c>
      <c r="F3711" t="s">
        <v>8219</v>
      </c>
      <c r="G3711" t="s">
        <v>8224</v>
      </c>
      <c r="H3711" t="s">
        <v>8246</v>
      </c>
      <c r="I3711">
        <v>1402848000</v>
      </c>
      <c r="J3711">
        <v>1400606573</v>
      </c>
      <c r="K3711" s="11">
        <f t="shared" si="407"/>
        <v>41805.458333333328</v>
      </c>
      <c r="L3711" s="11">
        <f t="shared" si="408"/>
        <v>41779.5158912037</v>
      </c>
      <c r="M3711" t="b">
        <v>0</v>
      </c>
      <c r="N3711">
        <v>21</v>
      </c>
      <c r="O3711" t="b">
        <v>1</v>
      </c>
      <c r="P3711" s="8" t="s">
        <v>8269</v>
      </c>
      <c r="Q3711" s="13" t="str">
        <f t="shared" si="406"/>
        <v>theater</v>
      </c>
      <c r="R3711" s="13" t="str">
        <f t="shared" si="411"/>
        <v>plays</v>
      </c>
      <c r="S3711" s="6">
        <f t="shared" si="409"/>
        <v>0.8771929824561403</v>
      </c>
      <c r="T3711" s="10">
        <f t="shared" si="410"/>
        <v>27.142857142857142</v>
      </c>
    </row>
    <row r="3712" spans="1:20" ht="57.6" x14ac:dyDescent="0.3">
      <c r="A3712">
        <v>3712</v>
      </c>
      <c r="B3712" s="3" t="s">
        <v>3709</v>
      </c>
      <c r="C3712" s="3" t="s">
        <v>7822</v>
      </c>
      <c r="D3712">
        <v>7500</v>
      </c>
      <c r="E3712">
        <v>11530</v>
      </c>
      <c r="F3712" t="s">
        <v>8219</v>
      </c>
      <c r="G3712" t="s">
        <v>8224</v>
      </c>
      <c r="H3712" t="s">
        <v>8246</v>
      </c>
      <c r="I3712">
        <v>1433055540</v>
      </c>
      <c r="J3712">
        <v>1431230867</v>
      </c>
      <c r="K3712" s="11">
        <f t="shared" si="407"/>
        <v>42155.082638888889</v>
      </c>
      <c r="L3712" s="11">
        <f t="shared" si="408"/>
        <v>42133.963738425919</v>
      </c>
      <c r="M3712" t="b">
        <v>0</v>
      </c>
      <c r="N3712">
        <v>104</v>
      </c>
      <c r="O3712" t="b">
        <v>1</v>
      </c>
      <c r="P3712" s="8" t="s">
        <v>8269</v>
      </c>
      <c r="Q3712" s="13" t="str">
        <f t="shared" si="406"/>
        <v>theater</v>
      </c>
      <c r="R3712" s="13" t="str">
        <f t="shared" ref="R3712:R3747" si="412">RIGHT(P3712,5)</f>
        <v>plays</v>
      </c>
      <c r="S3712" s="6">
        <f t="shared" si="409"/>
        <v>0.65047701647875111</v>
      </c>
      <c r="T3712" s="10">
        <f t="shared" si="410"/>
        <v>110.86538461538461</v>
      </c>
    </row>
    <row r="3713" spans="1:20" ht="43.2" x14ac:dyDescent="0.3">
      <c r="A3713">
        <v>3713</v>
      </c>
      <c r="B3713" s="3" t="s">
        <v>3710</v>
      </c>
      <c r="C3713" s="3" t="s">
        <v>7823</v>
      </c>
      <c r="D3713">
        <v>2000</v>
      </c>
      <c r="E3713">
        <v>2030</v>
      </c>
      <c r="F3713" t="s">
        <v>8219</v>
      </c>
      <c r="G3713" t="s">
        <v>8224</v>
      </c>
      <c r="H3713" t="s">
        <v>8246</v>
      </c>
      <c r="I3713">
        <v>1465062166</v>
      </c>
      <c r="J3713">
        <v>1463334166</v>
      </c>
      <c r="K3713" s="11">
        <f t="shared" si="407"/>
        <v>42525.529699074068</v>
      </c>
      <c r="L3713" s="11">
        <f t="shared" si="408"/>
        <v>42505.529699074068</v>
      </c>
      <c r="M3713" t="b">
        <v>0</v>
      </c>
      <c r="N3713">
        <v>19</v>
      </c>
      <c r="O3713" t="b">
        <v>1</v>
      </c>
      <c r="P3713" s="8" t="s">
        <v>8269</v>
      </c>
      <c r="Q3713" s="13" t="str">
        <f t="shared" si="406"/>
        <v>theater</v>
      </c>
      <c r="R3713" s="13" t="str">
        <f t="shared" si="412"/>
        <v>plays</v>
      </c>
      <c r="S3713" s="6">
        <f t="shared" si="409"/>
        <v>0.98522167487684731</v>
      </c>
      <c r="T3713" s="10">
        <f t="shared" si="410"/>
        <v>106.84210526315789</v>
      </c>
    </row>
    <row r="3714" spans="1:20" ht="43.2" x14ac:dyDescent="0.3">
      <c r="A3714">
        <v>3714</v>
      </c>
      <c r="B3714" s="3" t="s">
        <v>3711</v>
      </c>
      <c r="C3714" s="3" t="s">
        <v>7824</v>
      </c>
      <c r="D3714">
        <v>10000</v>
      </c>
      <c r="E3714">
        <v>10235</v>
      </c>
      <c r="F3714" t="s">
        <v>8219</v>
      </c>
      <c r="G3714" t="s">
        <v>8224</v>
      </c>
      <c r="H3714" t="s">
        <v>8246</v>
      </c>
      <c r="I3714">
        <v>1432612740</v>
      </c>
      <c r="J3714">
        <v>1429881667</v>
      </c>
      <c r="K3714" s="11">
        <f t="shared" si="407"/>
        <v>42149.957638888889</v>
      </c>
      <c r="L3714" s="11">
        <f t="shared" si="408"/>
        <v>42118.347997685181</v>
      </c>
      <c r="M3714" t="b">
        <v>0</v>
      </c>
      <c r="N3714">
        <v>97</v>
      </c>
      <c r="O3714" t="b">
        <v>1</v>
      </c>
      <c r="P3714" s="8" t="s">
        <v>8269</v>
      </c>
      <c r="Q3714" s="13" t="str">
        <f t="shared" si="406"/>
        <v>theater</v>
      </c>
      <c r="R3714" s="13" t="str">
        <f t="shared" si="412"/>
        <v>plays</v>
      </c>
      <c r="S3714" s="6">
        <f t="shared" si="409"/>
        <v>0.97703957010258913</v>
      </c>
      <c r="T3714" s="10">
        <f t="shared" si="410"/>
        <v>105.51546391752578</v>
      </c>
    </row>
    <row r="3715" spans="1:20" ht="43.2" x14ac:dyDescent="0.3">
      <c r="A3715">
        <v>3715</v>
      </c>
      <c r="B3715" s="3" t="s">
        <v>3712</v>
      </c>
      <c r="C3715" s="3" t="s">
        <v>7825</v>
      </c>
      <c r="D3715">
        <v>3500</v>
      </c>
      <c r="E3715">
        <v>3590</v>
      </c>
      <c r="F3715" t="s">
        <v>8219</v>
      </c>
      <c r="G3715" t="s">
        <v>8225</v>
      </c>
      <c r="H3715" t="s">
        <v>8247</v>
      </c>
      <c r="I3715">
        <v>1427806320</v>
      </c>
      <c r="J3715">
        <v>1422834819</v>
      </c>
      <c r="K3715" s="11">
        <f t="shared" si="407"/>
        <v>42094.327777777777</v>
      </c>
      <c r="L3715" s="11">
        <f t="shared" si="408"/>
        <v>42036.787256944437</v>
      </c>
      <c r="M3715" t="b">
        <v>0</v>
      </c>
      <c r="N3715">
        <v>27</v>
      </c>
      <c r="O3715" t="b">
        <v>1</v>
      </c>
      <c r="P3715" s="8" t="s">
        <v>8269</v>
      </c>
      <c r="Q3715" s="13" t="str">
        <f t="shared" ref="Q3715:Q3778" si="413">LEFT(P3715, SEARCH("/", P3715)-1)</f>
        <v>theater</v>
      </c>
      <c r="R3715" s="13" t="str">
        <f t="shared" si="412"/>
        <v>plays</v>
      </c>
      <c r="S3715" s="6">
        <f t="shared" si="409"/>
        <v>0.97493036211699169</v>
      </c>
      <c r="T3715" s="10">
        <f t="shared" si="410"/>
        <v>132.96296296296296</v>
      </c>
    </row>
    <row r="3716" spans="1:20" ht="43.2" x14ac:dyDescent="0.3">
      <c r="A3716">
        <v>3716</v>
      </c>
      <c r="B3716" s="3" t="s">
        <v>3713</v>
      </c>
      <c r="C3716" s="3" t="s">
        <v>7826</v>
      </c>
      <c r="D3716">
        <v>800</v>
      </c>
      <c r="E3716">
        <v>1246</v>
      </c>
      <c r="F3716" t="s">
        <v>8219</v>
      </c>
      <c r="G3716" t="s">
        <v>8224</v>
      </c>
      <c r="H3716" t="s">
        <v>8246</v>
      </c>
      <c r="I3716">
        <v>1453411109</v>
      </c>
      <c r="J3716">
        <v>1450819109</v>
      </c>
      <c r="K3716" s="11">
        <f t="shared" si="407"/>
        <v>42390.679502314808</v>
      </c>
      <c r="L3716" s="11">
        <f t="shared" si="408"/>
        <v>42360.679502314808</v>
      </c>
      <c r="M3716" t="b">
        <v>0</v>
      </c>
      <c r="N3716">
        <v>24</v>
      </c>
      <c r="O3716" t="b">
        <v>1</v>
      </c>
      <c r="P3716" s="8" t="s">
        <v>8269</v>
      </c>
      <c r="Q3716" s="13" t="str">
        <f t="shared" si="413"/>
        <v>theater</v>
      </c>
      <c r="R3716" s="13" t="str">
        <f t="shared" si="412"/>
        <v>plays</v>
      </c>
      <c r="S3716" s="6">
        <f t="shared" si="409"/>
        <v>0.6420545746388443</v>
      </c>
      <c r="T3716" s="10">
        <f t="shared" si="410"/>
        <v>51.916666666666664</v>
      </c>
    </row>
    <row r="3717" spans="1:20" ht="43.2" x14ac:dyDescent="0.3">
      <c r="A3717">
        <v>3717</v>
      </c>
      <c r="B3717" s="3" t="s">
        <v>3714</v>
      </c>
      <c r="C3717" s="3" t="s">
        <v>7827</v>
      </c>
      <c r="D3717">
        <v>4000</v>
      </c>
      <c r="E3717">
        <v>4030</v>
      </c>
      <c r="F3717" t="s">
        <v>8219</v>
      </c>
      <c r="G3717" t="s">
        <v>8225</v>
      </c>
      <c r="H3717" t="s">
        <v>8247</v>
      </c>
      <c r="I3717">
        <v>1431204449</v>
      </c>
      <c r="J3717">
        <v>1428526049</v>
      </c>
      <c r="K3717" s="11">
        <f t="shared" si="407"/>
        <v>42133.657974537033</v>
      </c>
      <c r="L3717" s="11">
        <f t="shared" si="408"/>
        <v>42102.657974537033</v>
      </c>
      <c r="M3717" t="b">
        <v>0</v>
      </c>
      <c r="N3717">
        <v>13</v>
      </c>
      <c r="O3717" t="b">
        <v>1</v>
      </c>
      <c r="P3717" s="8" t="s">
        <v>8269</v>
      </c>
      <c r="Q3717" s="13" t="str">
        <f t="shared" si="413"/>
        <v>theater</v>
      </c>
      <c r="R3717" s="13" t="str">
        <f t="shared" si="412"/>
        <v>plays</v>
      </c>
      <c r="S3717" s="6">
        <f t="shared" si="409"/>
        <v>0.99255583126550873</v>
      </c>
      <c r="T3717" s="10">
        <f t="shared" si="410"/>
        <v>310</v>
      </c>
    </row>
    <row r="3718" spans="1:20" ht="43.2" x14ac:dyDescent="0.3">
      <c r="A3718">
        <v>3718</v>
      </c>
      <c r="B3718" s="3" t="s">
        <v>3715</v>
      </c>
      <c r="C3718" s="3" t="s">
        <v>7828</v>
      </c>
      <c r="D3718">
        <v>500</v>
      </c>
      <c r="E3718">
        <v>1197</v>
      </c>
      <c r="F3718" t="s">
        <v>8219</v>
      </c>
      <c r="G3718" t="s">
        <v>8225</v>
      </c>
      <c r="H3718" t="s">
        <v>8247</v>
      </c>
      <c r="I3718">
        <v>1425057075</v>
      </c>
      <c r="J3718">
        <v>1422465075</v>
      </c>
      <c r="K3718" s="11">
        <f t="shared" si="407"/>
        <v>42062.507812499993</v>
      </c>
      <c r="L3718" s="11">
        <f t="shared" si="408"/>
        <v>42032.507812499993</v>
      </c>
      <c r="M3718" t="b">
        <v>0</v>
      </c>
      <c r="N3718">
        <v>46</v>
      </c>
      <c r="O3718" t="b">
        <v>1</v>
      </c>
      <c r="P3718" s="8" t="s">
        <v>8269</v>
      </c>
      <c r="Q3718" s="13" t="str">
        <f t="shared" si="413"/>
        <v>theater</v>
      </c>
      <c r="R3718" s="13" t="str">
        <f t="shared" si="412"/>
        <v>plays</v>
      </c>
      <c r="S3718" s="6">
        <f t="shared" si="409"/>
        <v>0.41771094402673348</v>
      </c>
      <c r="T3718" s="10">
        <f t="shared" si="410"/>
        <v>26.021739130434781</v>
      </c>
    </row>
    <row r="3719" spans="1:20" ht="28.8" x14ac:dyDescent="0.3">
      <c r="A3719">
        <v>3719</v>
      </c>
      <c r="B3719" s="3" t="s">
        <v>3716</v>
      </c>
      <c r="C3719" s="3" t="s">
        <v>7829</v>
      </c>
      <c r="D3719">
        <v>200</v>
      </c>
      <c r="E3719">
        <v>420</v>
      </c>
      <c r="F3719" t="s">
        <v>8219</v>
      </c>
      <c r="G3719" t="s">
        <v>8225</v>
      </c>
      <c r="H3719" t="s">
        <v>8247</v>
      </c>
      <c r="I3719">
        <v>1434994266</v>
      </c>
      <c r="J3719">
        <v>1432402266</v>
      </c>
      <c r="K3719" s="11">
        <f t="shared" si="407"/>
        <v>42177.521597222221</v>
      </c>
      <c r="L3719" s="11">
        <f t="shared" si="408"/>
        <v>42147.521597222221</v>
      </c>
      <c r="M3719" t="b">
        <v>0</v>
      </c>
      <c r="N3719">
        <v>4</v>
      </c>
      <c r="O3719" t="b">
        <v>1</v>
      </c>
      <c r="P3719" s="8" t="s">
        <v>8269</v>
      </c>
      <c r="Q3719" s="13" t="str">
        <f t="shared" si="413"/>
        <v>theater</v>
      </c>
      <c r="R3719" s="13" t="str">
        <f t="shared" si="412"/>
        <v>plays</v>
      </c>
      <c r="S3719" s="6">
        <f t="shared" si="409"/>
        <v>0.47619047619047616</v>
      </c>
      <c r="T3719" s="10">
        <f t="shared" si="410"/>
        <v>105</v>
      </c>
    </row>
    <row r="3720" spans="1:20" ht="28.8" x14ac:dyDescent="0.3">
      <c r="A3720">
        <v>3720</v>
      </c>
      <c r="B3720" s="3" t="s">
        <v>3717</v>
      </c>
      <c r="C3720" s="3" t="s">
        <v>7830</v>
      </c>
      <c r="D3720">
        <v>3300</v>
      </c>
      <c r="E3720">
        <v>3449</v>
      </c>
      <c r="F3720" t="s">
        <v>8219</v>
      </c>
      <c r="G3720" t="s">
        <v>8224</v>
      </c>
      <c r="H3720" t="s">
        <v>8246</v>
      </c>
      <c r="I3720">
        <v>1435881006</v>
      </c>
      <c r="J3720">
        <v>1433980206</v>
      </c>
      <c r="K3720" s="11">
        <f t="shared" si="407"/>
        <v>42187.784791666665</v>
      </c>
      <c r="L3720" s="11">
        <f t="shared" si="408"/>
        <v>42165.784791666665</v>
      </c>
      <c r="M3720" t="b">
        <v>0</v>
      </c>
      <c r="N3720">
        <v>40</v>
      </c>
      <c r="O3720" t="b">
        <v>1</v>
      </c>
      <c r="P3720" s="8" t="s">
        <v>8269</v>
      </c>
      <c r="Q3720" s="13" t="str">
        <f t="shared" si="413"/>
        <v>theater</v>
      </c>
      <c r="R3720" s="13" t="str">
        <f t="shared" si="412"/>
        <v>plays</v>
      </c>
      <c r="S3720" s="6">
        <f t="shared" si="409"/>
        <v>0.95679907219483906</v>
      </c>
      <c r="T3720" s="10">
        <f t="shared" si="410"/>
        <v>86.224999999999994</v>
      </c>
    </row>
    <row r="3721" spans="1:20" ht="57.6" x14ac:dyDescent="0.3">
      <c r="A3721">
        <v>3721</v>
      </c>
      <c r="B3721" s="3" t="s">
        <v>3718</v>
      </c>
      <c r="C3721" s="3" t="s">
        <v>7831</v>
      </c>
      <c r="D3721">
        <v>5000</v>
      </c>
      <c r="E3721">
        <v>5040</v>
      </c>
      <c r="F3721" t="s">
        <v>8219</v>
      </c>
      <c r="G3721" t="s">
        <v>8224</v>
      </c>
      <c r="H3721" t="s">
        <v>8246</v>
      </c>
      <c r="I3721">
        <v>1415230084</v>
      </c>
      <c r="J3721">
        <v>1413412084</v>
      </c>
      <c r="K3721" s="11">
        <f t="shared" si="407"/>
        <v>41948.769490740735</v>
      </c>
      <c r="L3721" s="11">
        <f t="shared" si="408"/>
        <v>41927.727824074071</v>
      </c>
      <c r="M3721" t="b">
        <v>0</v>
      </c>
      <c r="N3721">
        <v>44</v>
      </c>
      <c r="O3721" t="b">
        <v>1</v>
      </c>
      <c r="P3721" s="8" t="s">
        <v>8269</v>
      </c>
      <c r="Q3721" s="13" t="str">
        <f t="shared" si="413"/>
        <v>theater</v>
      </c>
      <c r="R3721" s="13" t="str">
        <f t="shared" si="412"/>
        <v>plays</v>
      </c>
      <c r="S3721" s="6">
        <f t="shared" si="409"/>
        <v>0.99206349206349209</v>
      </c>
      <c r="T3721" s="10">
        <f t="shared" si="410"/>
        <v>114.54545454545455</v>
      </c>
    </row>
    <row r="3722" spans="1:20" ht="57.6" x14ac:dyDescent="0.3">
      <c r="A3722">
        <v>3722</v>
      </c>
      <c r="B3722" s="3" t="s">
        <v>3719</v>
      </c>
      <c r="C3722" s="3" t="s">
        <v>7832</v>
      </c>
      <c r="D3722">
        <v>1500</v>
      </c>
      <c r="E3722">
        <v>1668</v>
      </c>
      <c r="F3722" t="s">
        <v>8219</v>
      </c>
      <c r="G3722" t="s">
        <v>8229</v>
      </c>
      <c r="H3722" t="s">
        <v>8251</v>
      </c>
      <c r="I3722">
        <v>1455231540</v>
      </c>
      <c r="J3722">
        <v>1452614847</v>
      </c>
      <c r="K3722" s="11">
        <f t="shared" ref="K3722:K3785" si="414">(I3722/86400)+25569+(-5/24)</f>
        <v>42411.749305555553</v>
      </c>
      <c r="L3722" s="11">
        <f t="shared" ref="L3722:L3785" si="415">(J3722/86400)+25569+(-5/24)</f>
        <v>42381.463506944441</v>
      </c>
      <c r="M3722" t="b">
        <v>0</v>
      </c>
      <c r="N3722">
        <v>35</v>
      </c>
      <c r="O3722" t="b">
        <v>1</v>
      </c>
      <c r="P3722" s="8" t="s">
        <v>8269</v>
      </c>
      <c r="Q3722" s="13" t="str">
        <f t="shared" si="413"/>
        <v>theater</v>
      </c>
      <c r="R3722" s="13" t="str">
        <f t="shared" si="412"/>
        <v>plays</v>
      </c>
      <c r="S3722" s="6">
        <f t="shared" ref="S3722:S3785" si="416">IFERROR(D3722/E3722,"N/A")</f>
        <v>0.89928057553956831</v>
      </c>
      <c r="T3722" s="10">
        <f t="shared" ref="T3722:T3785" si="417">IFERROR(E3722/N3722,"N/A")</f>
        <v>47.657142857142858</v>
      </c>
    </row>
    <row r="3723" spans="1:20" ht="28.8" x14ac:dyDescent="0.3">
      <c r="A3723">
        <v>3723</v>
      </c>
      <c r="B3723" s="3" t="s">
        <v>3720</v>
      </c>
      <c r="C3723" s="3" t="s">
        <v>7833</v>
      </c>
      <c r="D3723">
        <v>4500</v>
      </c>
      <c r="E3723">
        <v>4592</v>
      </c>
      <c r="F3723" t="s">
        <v>8219</v>
      </c>
      <c r="G3723" t="s">
        <v>8225</v>
      </c>
      <c r="H3723" t="s">
        <v>8247</v>
      </c>
      <c r="I3723">
        <v>1417374262</v>
      </c>
      <c r="J3723">
        <v>1414778662</v>
      </c>
      <c r="K3723" s="11">
        <f t="shared" si="414"/>
        <v>41973.586365740739</v>
      </c>
      <c r="L3723" s="11">
        <f t="shared" si="415"/>
        <v>41943.544699074067</v>
      </c>
      <c r="M3723" t="b">
        <v>0</v>
      </c>
      <c r="N3723">
        <v>63</v>
      </c>
      <c r="O3723" t="b">
        <v>1</v>
      </c>
      <c r="P3723" s="8" t="s">
        <v>8269</v>
      </c>
      <c r="Q3723" s="13" t="str">
        <f t="shared" si="413"/>
        <v>theater</v>
      </c>
      <c r="R3723" s="13" t="str">
        <f t="shared" si="412"/>
        <v>plays</v>
      </c>
      <c r="S3723" s="6">
        <f t="shared" si="416"/>
        <v>0.97996515679442509</v>
      </c>
      <c r="T3723" s="10">
        <f t="shared" si="417"/>
        <v>72.888888888888886</v>
      </c>
    </row>
    <row r="3724" spans="1:20" ht="43.2" x14ac:dyDescent="0.3">
      <c r="A3724">
        <v>3724</v>
      </c>
      <c r="B3724" s="3" t="s">
        <v>3721</v>
      </c>
      <c r="C3724" s="3" t="s">
        <v>7834</v>
      </c>
      <c r="D3724">
        <v>4300</v>
      </c>
      <c r="E3724">
        <v>4409.55</v>
      </c>
      <c r="F3724" t="s">
        <v>8219</v>
      </c>
      <c r="G3724" t="s">
        <v>8225</v>
      </c>
      <c r="H3724" t="s">
        <v>8247</v>
      </c>
      <c r="I3724">
        <v>1462402800</v>
      </c>
      <c r="J3724">
        <v>1459856860</v>
      </c>
      <c r="K3724" s="11">
        <f t="shared" si="414"/>
        <v>42494.749999999993</v>
      </c>
      <c r="L3724" s="11">
        <f t="shared" si="415"/>
        <v>42465.283101851848</v>
      </c>
      <c r="M3724" t="b">
        <v>0</v>
      </c>
      <c r="N3724">
        <v>89</v>
      </c>
      <c r="O3724" t="b">
        <v>1</v>
      </c>
      <c r="P3724" s="8" t="s">
        <v>8269</v>
      </c>
      <c r="Q3724" s="13" t="str">
        <f t="shared" si="413"/>
        <v>theater</v>
      </c>
      <c r="R3724" s="13" t="str">
        <f t="shared" si="412"/>
        <v>plays</v>
      </c>
      <c r="S3724" s="6">
        <f t="shared" si="416"/>
        <v>0.97515619507659512</v>
      </c>
      <c r="T3724" s="10">
        <f t="shared" si="417"/>
        <v>49.545505617977533</v>
      </c>
    </row>
    <row r="3725" spans="1:20" ht="43.2" x14ac:dyDescent="0.3">
      <c r="A3725">
        <v>3725</v>
      </c>
      <c r="B3725" s="3" t="s">
        <v>3722</v>
      </c>
      <c r="C3725" s="3" t="s">
        <v>7835</v>
      </c>
      <c r="D3725">
        <v>300</v>
      </c>
      <c r="E3725">
        <v>381</v>
      </c>
      <c r="F3725" t="s">
        <v>8219</v>
      </c>
      <c r="G3725" t="s">
        <v>8225</v>
      </c>
      <c r="H3725" t="s">
        <v>8247</v>
      </c>
      <c r="I3725">
        <v>1455831000</v>
      </c>
      <c r="J3725">
        <v>1454366467</v>
      </c>
      <c r="K3725" s="11">
        <f t="shared" si="414"/>
        <v>42418.687499999993</v>
      </c>
      <c r="L3725" s="11">
        <f t="shared" si="415"/>
        <v>42401.736886574072</v>
      </c>
      <c r="M3725" t="b">
        <v>0</v>
      </c>
      <c r="N3725">
        <v>15</v>
      </c>
      <c r="O3725" t="b">
        <v>1</v>
      </c>
      <c r="P3725" s="8" t="s">
        <v>8269</v>
      </c>
      <c r="Q3725" s="13" t="str">
        <f t="shared" si="413"/>
        <v>theater</v>
      </c>
      <c r="R3725" s="13" t="str">
        <f t="shared" si="412"/>
        <v>plays</v>
      </c>
      <c r="S3725" s="6">
        <f t="shared" si="416"/>
        <v>0.78740157480314965</v>
      </c>
      <c r="T3725" s="10">
        <f t="shared" si="417"/>
        <v>25.4</v>
      </c>
    </row>
    <row r="3726" spans="1:20" ht="43.2" x14ac:dyDescent="0.3">
      <c r="A3726">
        <v>3726</v>
      </c>
      <c r="B3726" s="3" t="s">
        <v>3723</v>
      </c>
      <c r="C3726" s="3" t="s">
        <v>7836</v>
      </c>
      <c r="D3726">
        <v>850</v>
      </c>
      <c r="E3726">
        <v>2879</v>
      </c>
      <c r="F3726" t="s">
        <v>8219</v>
      </c>
      <c r="G3726" t="s">
        <v>8224</v>
      </c>
      <c r="H3726" t="s">
        <v>8246</v>
      </c>
      <c r="I3726">
        <v>1461963600</v>
      </c>
      <c r="J3726">
        <v>1459567371</v>
      </c>
      <c r="K3726" s="11">
        <f t="shared" si="414"/>
        <v>42489.666666666664</v>
      </c>
      <c r="L3726" s="11">
        <f t="shared" si="415"/>
        <v>42461.932534722218</v>
      </c>
      <c r="M3726" t="b">
        <v>0</v>
      </c>
      <c r="N3726">
        <v>46</v>
      </c>
      <c r="O3726" t="b">
        <v>1</v>
      </c>
      <c r="P3726" s="8" t="s">
        <v>8269</v>
      </c>
      <c r="Q3726" s="13" t="str">
        <f t="shared" si="413"/>
        <v>theater</v>
      </c>
      <c r="R3726" s="13" t="str">
        <f t="shared" si="412"/>
        <v>plays</v>
      </c>
      <c r="S3726" s="6">
        <f t="shared" si="416"/>
        <v>0.29524140326502257</v>
      </c>
      <c r="T3726" s="10">
        <f t="shared" si="417"/>
        <v>62.586956521739133</v>
      </c>
    </row>
    <row r="3727" spans="1:20" ht="43.2" x14ac:dyDescent="0.3">
      <c r="A3727">
        <v>3727</v>
      </c>
      <c r="B3727" s="3" t="s">
        <v>3724</v>
      </c>
      <c r="C3727" s="3" t="s">
        <v>7837</v>
      </c>
      <c r="D3727">
        <v>2000</v>
      </c>
      <c r="E3727">
        <v>2015</v>
      </c>
      <c r="F3727" t="s">
        <v>8219</v>
      </c>
      <c r="G3727" t="s">
        <v>8224</v>
      </c>
      <c r="H3727" t="s">
        <v>8246</v>
      </c>
      <c r="I3727">
        <v>1476939300</v>
      </c>
      <c r="J3727">
        <v>1474273294</v>
      </c>
      <c r="K3727" s="11">
        <f t="shared" si="414"/>
        <v>42662.996527777774</v>
      </c>
      <c r="L3727" s="11">
        <f t="shared" si="415"/>
        <v>42632.139976851853</v>
      </c>
      <c r="M3727" t="b">
        <v>0</v>
      </c>
      <c r="N3727">
        <v>33</v>
      </c>
      <c r="O3727" t="b">
        <v>1</v>
      </c>
      <c r="P3727" s="8" t="s">
        <v>8269</v>
      </c>
      <c r="Q3727" s="13" t="str">
        <f t="shared" si="413"/>
        <v>theater</v>
      </c>
      <c r="R3727" s="13" t="str">
        <f t="shared" si="412"/>
        <v>plays</v>
      </c>
      <c r="S3727" s="6">
        <f t="shared" si="416"/>
        <v>0.99255583126550873</v>
      </c>
      <c r="T3727" s="10">
        <f t="shared" si="417"/>
        <v>61.060606060606062</v>
      </c>
    </row>
    <row r="3728" spans="1:20" ht="43.2" x14ac:dyDescent="0.3">
      <c r="A3728">
        <v>3728</v>
      </c>
      <c r="B3728" s="3" t="s">
        <v>3725</v>
      </c>
      <c r="C3728" s="3" t="s">
        <v>7838</v>
      </c>
      <c r="D3728">
        <v>20000</v>
      </c>
      <c r="E3728">
        <v>1862</v>
      </c>
      <c r="F3728" t="s">
        <v>8221</v>
      </c>
      <c r="G3728" t="s">
        <v>8224</v>
      </c>
      <c r="H3728" t="s">
        <v>8246</v>
      </c>
      <c r="I3728">
        <v>1439957176</v>
      </c>
      <c r="J3728">
        <v>1437365176</v>
      </c>
      <c r="K3728" s="11">
        <f t="shared" si="414"/>
        <v>42234.962685185186</v>
      </c>
      <c r="L3728" s="11">
        <f t="shared" si="415"/>
        <v>42204.962685185186</v>
      </c>
      <c r="M3728" t="b">
        <v>0</v>
      </c>
      <c r="N3728">
        <v>31</v>
      </c>
      <c r="O3728" t="b">
        <v>0</v>
      </c>
      <c r="P3728" s="8" t="s">
        <v>8269</v>
      </c>
      <c r="Q3728" s="13" t="str">
        <f t="shared" si="413"/>
        <v>theater</v>
      </c>
      <c r="R3728" s="13" t="str">
        <f t="shared" si="412"/>
        <v>plays</v>
      </c>
      <c r="S3728" s="6">
        <f t="shared" si="416"/>
        <v>10.741138560687434</v>
      </c>
      <c r="T3728" s="10">
        <f t="shared" si="417"/>
        <v>60.064516129032256</v>
      </c>
    </row>
    <row r="3729" spans="1:20" ht="43.2" x14ac:dyDescent="0.3">
      <c r="A3729">
        <v>3729</v>
      </c>
      <c r="B3729" s="3" t="s">
        <v>3726</v>
      </c>
      <c r="C3729" s="3" t="s">
        <v>7839</v>
      </c>
      <c r="D3729">
        <v>5000</v>
      </c>
      <c r="E3729">
        <v>362</v>
      </c>
      <c r="F3729" t="s">
        <v>8221</v>
      </c>
      <c r="G3729" t="s">
        <v>8224</v>
      </c>
      <c r="H3729" t="s">
        <v>8246</v>
      </c>
      <c r="I3729">
        <v>1427082912</v>
      </c>
      <c r="J3729">
        <v>1423198512</v>
      </c>
      <c r="K3729" s="11">
        <f t="shared" si="414"/>
        <v>42085.954999999994</v>
      </c>
      <c r="L3729" s="11">
        <f t="shared" si="415"/>
        <v>42040.996666666666</v>
      </c>
      <c r="M3729" t="b">
        <v>0</v>
      </c>
      <c r="N3729">
        <v>5</v>
      </c>
      <c r="O3729" t="b">
        <v>0</v>
      </c>
      <c r="P3729" s="8" t="s">
        <v>8269</v>
      </c>
      <c r="Q3729" s="13" t="str">
        <f t="shared" si="413"/>
        <v>theater</v>
      </c>
      <c r="R3729" s="13" t="str">
        <f t="shared" si="412"/>
        <v>plays</v>
      </c>
      <c r="S3729" s="6">
        <f t="shared" si="416"/>
        <v>13.812154696132596</v>
      </c>
      <c r="T3729" s="10">
        <f t="shared" si="417"/>
        <v>72.400000000000006</v>
      </c>
    </row>
    <row r="3730" spans="1:20" ht="43.2" x14ac:dyDescent="0.3">
      <c r="A3730">
        <v>3730</v>
      </c>
      <c r="B3730" s="3" t="s">
        <v>3727</v>
      </c>
      <c r="C3730" s="3" t="s">
        <v>7840</v>
      </c>
      <c r="D3730">
        <v>1000</v>
      </c>
      <c r="E3730">
        <v>100</v>
      </c>
      <c r="F3730" t="s">
        <v>8221</v>
      </c>
      <c r="G3730" t="s">
        <v>8224</v>
      </c>
      <c r="H3730" t="s">
        <v>8246</v>
      </c>
      <c r="I3730">
        <v>1439828159</v>
      </c>
      <c r="J3730">
        <v>1437236159</v>
      </c>
      <c r="K3730" s="11">
        <f t="shared" si="414"/>
        <v>42233.46943287037</v>
      </c>
      <c r="L3730" s="11">
        <f t="shared" si="415"/>
        <v>42203.46943287037</v>
      </c>
      <c r="M3730" t="b">
        <v>0</v>
      </c>
      <c r="N3730">
        <v>1</v>
      </c>
      <c r="O3730" t="b">
        <v>0</v>
      </c>
      <c r="P3730" s="8" t="s">
        <v>8269</v>
      </c>
      <c r="Q3730" s="13" t="str">
        <f t="shared" si="413"/>
        <v>theater</v>
      </c>
      <c r="R3730" s="13" t="str">
        <f t="shared" si="412"/>
        <v>plays</v>
      </c>
      <c r="S3730" s="6">
        <f t="shared" si="416"/>
        <v>10</v>
      </c>
      <c r="T3730" s="10">
        <f t="shared" si="417"/>
        <v>100</v>
      </c>
    </row>
    <row r="3731" spans="1:20" ht="43.2" x14ac:dyDescent="0.3">
      <c r="A3731">
        <v>3731</v>
      </c>
      <c r="B3731" s="3" t="s">
        <v>3728</v>
      </c>
      <c r="C3731" s="3" t="s">
        <v>7841</v>
      </c>
      <c r="D3731">
        <v>5500</v>
      </c>
      <c r="E3731">
        <v>620</v>
      </c>
      <c r="F3731" t="s">
        <v>8221</v>
      </c>
      <c r="G3731" t="s">
        <v>8224</v>
      </c>
      <c r="H3731" t="s">
        <v>8246</v>
      </c>
      <c r="I3731">
        <v>1420860180</v>
      </c>
      <c r="J3731">
        <v>1418234646</v>
      </c>
      <c r="K3731" s="11">
        <f t="shared" si="414"/>
        <v>42013.932638888888</v>
      </c>
      <c r="L3731" s="11">
        <f t="shared" si="415"/>
        <v>41983.544513888883</v>
      </c>
      <c r="M3731" t="b">
        <v>0</v>
      </c>
      <c r="N3731">
        <v>12</v>
      </c>
      <c r="O3731" t="b">
        <v>0</v>
      </c>
      <c r="P3731" s="8" t="s">
        <v>8269</v>
      </c>
      <c r="Q3731" s="13" t="str">
        <f t="shared" si="413"/>
        <v>theater</v>
      </c>
      <c r="R3731" s="13" t="str">
        <f t="shared" si="412"/>
        <v>plays</v>
      </c>
      <c r="S3731" s="6">
        <f t="shared" si="416"/>
        <v>8.870967741935484</v>
      </c>
      <c r="T3731" s="10">
        <f t="shared" si="417"/>
        <v>51.666666666666664</v>
      </c>
    </row>
    <row r="3732" spans="1:20" ht="43.2" x14ac:dyDescent="0.3">
      <c r="A3732">
        <v>3732</v>
      </c>
      <c r="B3732" s="3" t="s">
        <v>3729</v>
      </c>
      <c r="C3732" s="3" t="s">
        <v>7842</v>
      </c>
      <c r="D3732">
        <v>850</v>
      </c>
      <c r="E3732">
        <v>131</v>
      </c>
      <c r="F3732" t="s">
        <v>8221</v>
      </c>
      <c r="G3732" t="s">
        <v>8233</v>
      </c>
      <c r="H3732" t="s">
        <v>8249</v>
      </c>
      <c r="I3732">
        <v>1422100800</v>
      </c>
      <c r="J3732">
        <v>1416932133</v>
      </c>
      <c r="K3732" s="11">
        <f t="shared" si="414"/>
        <v>42028.291666666664</v>
      </c>
      <c r="L3732" s="11">
        <f t="shared" si="415"/>
        <v>41968.469131944446</v>
      </c>
      <c r="M3732" t="b">
        <v>0</v>
      </c>
      <c r="N3732">
        <v>4</v>
      </c>
      <c r="O3732" t="b">
        <v>0</v>
      </c>
      <c r="P3732" s="8" t="s">
        <v>8269</v>
      </c>
      <c r="Q3732" s="13" t="str">
        <f t="shared" si="413"/>
        <v>theater</v>
      </c>
      <c r="R3732" s="13" t="str">
        <f t="shared" si="412"/>
        <v>plays</v>
      </c>
      <c r="S3732" s="6">
        <f t="shared" si="416"/>
        <v>6.4885496183206106</v>
      </c>
      <c r="T3732" s="10">
        <f t="shared" si="417"/>
        <v>32.75</v>
      </c>
    </row>
    <row r="3733" spans="1:20" ht="43.2" x14ac:dyDescent="0.3">
      <c r="A3733">
        <v>3733</v>
      </c>
      <c r="B3733" s="3" t="s">
        <v>3730</v>
      </c>
      <c r="C3733" s="3" t="s">
        <v>7843</v>
      </c>
      <c r="D3733">
        <v>1500</v>
      </c>
      <c r="E3733">
        <v>0</v>
      </c>
      <c r="F3733" t="s">
        <v>8221</v>
      </c>
      <c r="G3733" t="s">
        <v>8224</v>
      </c>
      <c r="H3733" t="s">
        <v>8246</v>
      </c>
      <c r="I3733">
        <v>1429396200</v>
      </c>
      <c r="J3733">
        <v>1428539708</v>
      </c>
      <c r="K3733" s="11">
        <f t="shared" si="414"/>
        <v>42112.729166666664</v>
      </c>
      <c r="L3733" s="11">
        <f t="shared" si="415"/>
        <v>42102.816064814811</v>
      </c>
      <c r="M3733" t="b">
        <v>0</v>
      </c>
      <c r="N3733">
        <v>0</v>
      </c>
      <c r="O3733" t="b">
        <v>0</v>
      </c>
      <c r="P3733" s="8" t="s">
        <v>8269</v>
      </c>
      <c r="Q3733" s="13" t="str">
        <f t="shared" si="413"/>
        <v>theater</v>
      </c>
      <c r="R3733" s="13" t="str">
        <f t="shared" si="412"/>
        <v>plays</v>
      </c>
      <c r="S3733" s="6" t="str">
        <f t="shared" si="416"/>
        <v>N/A</v>
      </c>
      <c r="T3733" s="10" t="str">
        <f t="shared" si="417"/>
        <v>N/A</v>
      </c>
    </row>
    <row r="3734" spans="1:20" ht="57.6" x14ac:dyDescent="0.3">
      <c r="A3734">
        <v>3734</v>
      </c>
      <c r="B3734" s="3" t="s">
        <v>3731</v>
      </c>
      <c r="C3734" s="3" t="s">
        <v>7844</v>
      </c>
      <c r="D3734">
        <v>1500</v>
      </c>
      <c r="E3734">
        <v>427</v>
      </c>
      <c r="F3734" t="s">
        <v>8221</v>
      </c>
      <c r="G3734" t="s">
        <v>8224</v>
      </c>
      <c r="H3734" t="s">
        <v>8246</v>
      </c>
      <c r="I3734">
        <v>1432589896</v>
      </c>
      <c r="J3734">
        <v>1427405896</v>
      </c>
      <c r="K3734" s="11">
        <f t="shared" si="414"/>
        <v>42149.693240740737</v>
      </c>
      <c r="L3734" s="11">
        <f t="shared" si="415"/>
        <v>42089.693240740737</v>
      </c>
      <c r="M3734" t="b">
        <v>0</v>
      </c>
      <c r="N3734">
        <v>7</v>
      </c>
      <c r="O3734" t="b">
        <v>0</v>
      </c>
      <c r="P3734" s="8" t="s">
        <v>8269</v>
      </c>
      <c r="Q3734" s="13" t="str">
        <f t="shared" si="413"/>
        <v>theater</v>
      </c>
      <c r="R3734" s="13" t="str">
        <f t="shared" si="412"/>
        <v>plays</v>
      </c>
      <c r="S3734" s="6">
        <f t="shared" si="416"/>
        <v>3.5128805620608898</v>
      </c>
      <c r="T3734" s="10">
        <f t="shared" si="417"/>
        <v>61</v>
      </c>
    </row>
    <row r="3735" spans="1:20" ht="28.8" x14ac:dyDescent="0.3">
      <c r="A3735">
        <v>3735</v>
      </c>
      <c r="B3735" s="3" t="s">
        <v>3732</v>
      </c>
      <c r="C3735" s="3" t="s">
        <v>7845</v>
      </c>
      <c r="D3735">
        <v>150</v>
      </c>
      <c r="E3735">
        <v>20</v>
      </c>
      <c r="F3735" t="s">
        <v>8221</v>
      </c>
      <c r="G3735" t="s">
        <v>8225</v>
      </c>
      <c r="H3735" t="s">
        <v>8247</v>
      </c>
      <c r="I3735">
        <v>1432831089</v>
      </c>
      <c r="J3735">
        <v>1430239089</v>
      </c>
      <c r="K3735" s="11">
        <f t="shared" si="414"/>
        <v>42152.484826388885</v>
      </c>
      <c r="L3735" s="11">
        <f t="shared" si="415"/>
        <v>42122.484826388885</v>
      </c>
      <c r="M3735" t="b">
        <v>0</v>
      </c>
      <c r="N3735">
        <v>2</v>
      </c>
      <c r="O3735" t="b">
        <v>0</v>
      </c>
      <c r="P3735" s="8" t="s">
        <v>8269</v>
      </c>
      <c r="Q3735" s="13" t="str">
        <f t="shared" si="413"/>
        <v>theater</v>
      </c>
      <c r="R3735" s="13" t="str">
        <f t="shared" si="412"/>
        <v>plays</v>
      </c>
      <c r="S3735" s="6">
        <f t="shared" si="416"/>
        <v>7.5</v>
      </c>
      <c r="T3735" s="10">
        <f t="shared" si="417"/>
        <v>10</v>
      </c>
    </row>
    <row r="3736" spans="1:20" ht="43.2" x14ac:dyDescent="0.3">
      <c r="A3736">
        <v>3736</v>
      </c>
      <c r="B3736" s="3" t="s">
        <v>3733</v>
      </c>
      <c r="C3736" s="3" t="s">
        <v>7846</v>
      </c>
      <c r="D3736">
        <v>1500</v>
      </c>
      <c r="E3736">
        <v>10</v>
      </c>
      <c r="F3736" t="s">
        <v>8221</v>
      </c>
      <c r="G3736" t="s">
        <v>8225</v>
      </c>
      <c r="H3736" t="s">
        <v>8247</v>
      </c>
      <c r="I3736">
        <v>1427133600</v>
      </c>
      <c r="J3736">
        <v>1423847093</v>
      </c>
      <c r="K3736" s="11">
        <f t="shared" si="414"/>
        <v>42086.541666666664</v>
      </c>
      <c r="L3736" s="11">
        <f t="shared" si="415"/>
        <v>42048.503391203696</v>
      </c>
      <c r="M3736" t="b">
        <v>0</v>
      </c>
      <c r="N3736">
        <v>1</v>
      </c>
      <c r="O3736" t="b">
        <v>0</v>
      </c>
      <c r="P3736" s="8" t="s">
        <v>8269</v>
      </c>
      <c r="Q3736" s="13" t="str">
        <f t="shared" si="413"/>
        <v>theater</v>
      </c>
      <c r="R3736" s="13" t="str">
        <f t="shared" si="412"/>
        <v>plays</v>
      </c>
      <c r="S3736" s="6">
        <f t="shared" si="416"/>
        <v>150</v>
      </c>
      <c r="T3736" s="10">
        <f t="shared" si="417"/>
        <v>10</v>
      </c>
    </row>
    <row r="3737" spans="1:20" ht="43.2" x14ac:dyDescent="0.3">
      <c r="A3737">
        <v>3737</v>
      </c>
      <c r="B3737" s="3" t="s">
        <v>3734</v>
      </c>
      <c r="C3737" s="3" t="s">
        <v>7847</v>
      </c>
      <c r="D3737">
        <v>700</v>
      </c>
      <c r="E3737">
        <v>150</v>
      </c>
      <c r="F3737" t="s">
        <v>8221</v>
      </c>
      <c r="G3737" t="s">
        <v>8224</v>
      </c>
      <c r="H3737" t="s">
        <v>8246</v>
      </c>
      <c r="I3737">
        <v>1447311540</v>
      </c>
      <c r="J3737">
        <v>1445358903</v>
      </c>
      <c r="K3737" s="11">
        <f t="shared" si="414"/>
        <v>42320.082638888889</v>
      </c>
      <c r="L3737" s="11">
        <f t="shared" si="415"/>
        <v>42297.482673611106</v>
      </c>
      <c r="M3737" t="b">
        <v>0</v>
      </c>
      <c r="N3737">
        <v>4</v>
      </c>
      <c r="O3737" t="b">
        <v>0</v>
      </c>
      <c r="P3737" s="8" t="s">
        <v>8269</v>
      </c>
      <c r="Q3737" s="13" t="str">
        <f t="shared" si="413"/>
        <v>theater</v>
      </c>
      <c r="R3737" s="13" t="str">
        <f t="shared" si="412"/>
        <v>plays</v>
      </c>
      <c r="S3737" s="6">
        <f t="shared" si="416"/>
        <v>4.666666666666667</v>
      </c>
      <c r="T3737" s="10">
        <f t="shared" si="417"/>
        <v>37.5</v>
      </c>
    </row>
    <row r="3738" spans="1:20" ht="28.8" x14ac:dyDescent="0.3">
      <c r="A3738">
        <v>3738</v>
      </c>
      <c r="B3738" s="3" t="s">
        <v>3735</v>
      </c>
      <c r="C3738" s="3" t="s">
        <v>7848</v>
      </c>
      <c r="D3738">
        <v>1500</v>
      </c>
      <c r="E3738">
        <v>270</v>
      </c>
      <c r="F3738" t="s">
        <v>8221</v>
      </c>
      <c r="G3738" t="s">
        <v>8225</v>
      </c>
      <c r="H3738" t="s">
        <v>8247</v>
      </c>
      <c r="I3738">
        <v>1405461600</v>
      </c>
      <c r="J3738">
        <v>1403562705</v>
      </c>
      <c r="K3738" s="11">
        <f t="shared" si="414"/>
        <v>41835.708333333328</v>
      </c>
      <c r="L3738" s="11">
        <f t="shared" si="415"/>
        <v>41813.730381944442</v>
      </c>
      <c r="M3738" t="b">
        <v>0</v>
      </c>
      <c r="N3738">
        <v>6</v>
      </c>
      <c r="O3738" t="b">
        <v>0</v>
      </c>
      <c r="P3738" s="8" t="s">
        <v>8269</v>
      </c>
      <c r="Q3738" s="13" t="str">
        <f t="shared" si="413"/>
        <v>theater</v>
      </c>
      <c r="R3738" s="13" t="str">
        <f t="shared" si="412"/>
        <v>plays</v>
      </c>
      <c r="S3738" s="6">
        <f t="shared" si="416"/>
        <v>5.5555555555555554</v>
      </c>
      <c r="T3738" s="10">
        <f t="shared" si="417"/>
        <v>45</v>
      </c>
    </row>
    <row r="3739" spans="1:20" ht="43.2" x14ac:dyDescent="0.3">
      <c r="A3739">
        <v>3739</v>
      </c>
      <c r="B3739" s="3" t="s">
        <v>3736</v>
      </c>
      <c r="C3739" s="3" t="s">
        <v>7849</v>
      </c>
      <c r="D3739">
        <v>4000</v>
      </c>
      <c r="E3739">
        <v>805</v>
      </c>
      <c r="F3739" t="s">
        <v>8221</v>
      </c>
      <c r="G3739" t="s">
        <v>8225</v>
      </c>
      <c r="H3739" t="s">
        <v>8247</v>
      </c>
      <c r="I3739">
        <v>1468752468</v>
      </c>
      <c r="J3739">
        <v>1467024468</v>
      </c>
      <c r="K3739" s="11">
        <f t="shared" si="414"/>
        <v>42568.241527777776</v>
      </c>
      <c r="L3739" s="11">
        <f t="shared" si="415"/>
        <v>42548.241527777776</v>
      </c>
      <c r="M3739" t="b">
        <v>0</v>
      </c>
      <c r="N3739">
        <v>8</v>
      </c>
      <c r="O3739" t="b">
        <v>0</v>
      </c>
      <c r="P3739" s="8" t="s">
        <v>8269</v>
      </c>
      <c r="Q3739" s="13" t="str">
        <f t="shared" si="413"/>
        <v>theater</v>
      </c>
      <c r="R3739" s="13" t="str">
        <f t="shared" si="412"/>
        <v>plays</v>
      </c>
      <c r="S3739" s="6">
        <f t="shared" si="416"/>
        <v>4.9689440993788816</v>
      </c>
      <c r="T3739" s="10">
        <f t="shared" si="417"/>
        <v>100.625</v>
      </c>
    </row>
    <row r="3740" spans="1:20" ht="43.2" x14ac:dyDescent="0.3">
      <c r="A3740">
        <v>3740</v>
      </c>
      <c r="B3740" s="3" t="s">
        <v>3737</v>
      </c>
      <c r="C3740" s="3" t="s">
        <v>7850</v>
      </c>
      <c r="D3740">
        <v>2000</v>
      </c>
      <c r="E3740">
        <v>358</v>
      </c>
      <c r="F3740" t="s">
        <v>8221</v>
      </c>
      <c r="G3740" t="s">
        <v>8224</v>
      </c>
      <c r="H3740" t="s">
        <v>8246</v>
      </c>
      <c r="I3740">
        <v>1407808438</v>
      </c>
      <c r="J3740">
        <v>1405217355</v>
      </c>
      <c r="K3740" s="11">
        <f t="shared" si="414"/>
        <v>41862.870810185181</v>
      </c>
      <c r="L3740" s="11">
        <f t="shared" si="415"/>
        <v>41832.881423611107</v>
      </c>
      <c r="M3740" t="b">
        <v>0</v>
      </c>
      <c r="N3740">
        <v>14</v>
      </c>
      <c r="O3740" t="b">
        <v>0</v>
      </c>
      <c r="P3740" s="8" t="s">
        <v>8269</v>
      </c>
      <c r="Q3740" s="13" t="str">
        <f t="shared" si="413"/>
        <v>theater</v>
      </c>
      <c r="R3740" s="13" t="str">
        <f t="shared" si="412"/>
        <v>plays</v>
      </c>
      <c r="S3740" s="6">
        <f t="shared" si="416"/>
        <v>5.5865921787709496</v>
      </c>
      <c r="T3740" s="10">
        <f t="shared" si="417"/>
        <v>25.571428571428573</v>
      </c>
    </row>
    <row r="3741" spans="1:20" ht="43.2" x14ac:dyDescent="0.3">
      <c r="A3741">
        <v>3741</v>
      </c>
      <c r="B3741" s="3" t="s">
        <v>3738</v>
      </c>
      <c r="C3741" s="3" t="s">
        <v>7851</v>
      </c>
      <c r="D3741">
        <v>20000</v>
      </c>
      <c r="E3741">
        <v>0</v>
      </c>
      <c r="F3741" t="s">
        <v>8221</v>
      </c>
      <c r="G3741" t="s">
        <v>8224</v>
      </c>
      <c r="H3741" t="s">
        <v>8246</v>
      </c>
      <c r="I3741">
        <v>1450389950</v>
      </c>
      <c r="J3741">
        <v>1447797950</v>
      </c>
      <c r="K3741" s="11">
        <f t="shared" si="414"/>
        <v>42355.712384259255</v>
      </c>
      <c r="L3741" s="11">
        <f t="shared" si="415"/>
        <v>42325.712384259255</v>
      </c>
      <c r="M3741" t="b">
        <v>0</v>
      </c>
      <c r="N3741">
        <v>0</v>
      </c>
      <c r="O3741" t="b">
        <v>0</v>
      </c>
      <c r="P3741" s="8" t="s">
        <v>8269</v>
      </c>
      <c r="Q3741" s="13" t="str">
        <f t="shared" si="413"/>
        <v>theater</v>
      </c>
      <c r="R3741" s="13" t="str">
        <f t="shared" si="412"/>
        <v>plays</v>
      </c>
      <c r="S3741" s="6" t="str">
        <f t="shared" si="416"/>
        <v>N/A</v>
      </c>
      <c r="T3741" s="10" t="str">
        <f t="shared" si="417"/>
        <v>N/A</v>
      </c>
    </row>
    <row r="3742" spans="1:20" ht="43.2" x14ac:dyDescent="0.3">
      <c r="A3742">
        <v>3742</v>
      </c>
      <c r="B3742" s="3" t="s">
        <v>3739</v>
      </c>
      <c r="C3742" s="3" t="s">
        <v>7852</v>
      </c>
      <c r="D3742">
        <v>5000</v>
      </c>
      <c r="E3742">
        <v>100</v>
      </c>
      <c r="F3742" t="s">
        <v>8221</v>
      </c>
      <c r="G3742" t="s">
        <v>8224</v>
      </c>
      <c r="H3742" t="s">
        <v>8246</v>
      </c>
      <c r="I3742">
        <v>1409980144</v>
      </c>
      <c r="J3742">
        <v>1407388144</v>
      </c>
      <c r="K3742" s="11">
        <f t="shared" si="414"/>
        <v>41888.006296296291</v>
      </c>
      <c r="L3742" s="11">
        <f t="shared" si="415"/>
        <v>41858.006296296291</v>
      </c>
      <c r="M3742" t="b">
        <v>0</v>
      </c>
      <c r="N3742">
        <v>4</v>
      </c>
      <c r="O3742" t="b">
        <v>0</v>
      </c>
      <c r="P3742" s="8" t="s">
        <v>8269</v>
      </c>
      <c r="Q3742" s="13" t="str">
        <f t="shared" si="413"/>
        <v>theater</v>
      </c>
      <c r="R3742" s="13" t="str">
        <f t="shared" si="412"/>
        <v>plays</v>
      </c>
      <c r="S3742" s="6">
        <f t="shared" si="416"/>
        <v>50</v>
      </c>
      <c r="T3742" s="10">
        <f t="shared" si="417"/>
        <v>25</v>
      </c>
    </row>
    <row r="3743" spans="1:20" ht="28.8" x14ac:dyDescent="0.3">
      <c r="A3743">
        <v>3743</v>
      </c>
      <c r="B3743" s="3" t="s">
        <v>3740</v>
      </c>
      <c r="C3743" s="3" t="s">
        <v>7853</v>
      </c>
      <c r="D3743">
        <v>2200</v>
      </c>
      <c r="E3743">
        <v>0</v>
      </c>
      <c r="F3743" t="s">
        <v>8221</v>
      </c>
      <c r="G3743" t="s">
        <v>8224</v>
      </c>
      <c r="H3743" t="s">
        <v>8246</v>
      </c>
      <c r="I3743">
        <v>1404406964</v>
      </c>
      <c r="J3743">
        <v>1401814964</v>
      </c>
      <c r="K3743" s="11">
        <f t="shared" si="414"/>
        <v>41823.501898148148</v>
      </c>
      <c r="L3743" s="11">
        <f t="shared" si="415"/>
        <v>41793.501898148148</v>
      </c>
      <c r="M3743" t="b">
        <v>0</v>
      </c>
      <c r="N3743">
        <v>0</v>
      </c>
      <c r="O3743" t="b">
        <v>0</v>
      </c>
      <c r="P3743" s="8" t="s">
        <v>8269</v>
      </c>
      <c r="Q3743" s="13" t="str">
        <f t="shared" si="413"/>
        <v>theater</v>
      </c>
      <c r="R3743" s="13" t="str">
        <f t="shared" si="412"/>
        <v>plays</v>
      </c>
      <c r="S3743" s="6" t="str">
        <f t="shared" si="416"/>
        <v>N/A</v>
      </c>
      <c r="T3743" s="10" t="str">
        <f t="shared" si="417"/>
        <v>N/A</v>
      </c>
    </row>
    <row r="3744" spans="1:20" ht="57.6" x14ac:dyDescent="0.3">
      <c r="A3744">
        <v>3744</v>
      </c>
      <c r="B3744" s="3" t="s">
        <v>3741</v>
      </c>
      <c r="C3744" s="3" t="s">
        <v>7854</v>
      </c>
      <c r="D3744">
        <v>1200</v>
      </c>
      <c r="E3744">
        <v>0</v>
      </c>
      <c r="F3744" t="s">
        <v>8221</v>
      </c>
      <c r="G3744" t="s">
        <v>8224</v>
      </c>
      <c r="H3744" t="s">
        <v>8246</v>
      </c>
      <c r="I3744">
        <v>1404532740</v>
      </c>
      <c r="J3744">
        <v>1401823952</v>
      </c>
      <c r="K3744" s="11">
        <f t="shared" si="414"/>
        <v>41824.957638888889</v>
      </c>
      <c r="L3744" s="11">
        <f t="shared" si="415"/>
        <v>41793.605925925927</v>
      </c>
      <c r="M3744" t="b">
        <v>0</v>
      </c>
      <c r="N3744">
        <v>0</v>
      </c>
      <c r="O3744" t="b">
        <v>0</v>
      </c>
      <c r="P3744" s="8" t="s">
        <v>8269</v>
      </c>
      <c r="Q3744" s="13" t="str">
        <f t="shared" si="413"/>
        <v>theater</v>
      </c>
      <c r="R3744" s="13" t="str">
        <f t="shared" si="412"/>
        <v>plays</v>
      </c>
      <c r="S3744" s="6" t="str">
        <f t="shared" si="416"/>
        <v>N/A</v>
      </c>
      <c r="T3744" s="10" t="str">
        <f t="shared" si="417"/>
        <v>N/A</v>
      </c>
    </row>
    <row r="3745" spans="1:20" ht="43.2" x14ac:dyDescent="0.3">
      <c r="A3745">
        <v>3745</v>
      </c>
      <c r="B3745" s="3" t="s">
        <v>3742</v>
      </c>
      <c r="C3745" s="3" t="s">
        <v>7855</v>
      </c>
      <c r="D3745">
        <v>100</v>
      </c>
      <c r="E3745">
        <v>10</v>
      </c>
      <c r="F3745" t="s">
        <v>8221</v>
      </c>
      <c r="G3745" t="s">
        <v>8224</v>
      </c>
      <c r="H3745" t="s">
        <v>8246</v>
      </c>
      <c r="I3745">
        <v>1407689102</v>
      </c>
      <c r="J3745">
        <v>1405097102</v>
      </c>
      <c r="K3745" s="11">
        <f t="shared" si="414"/>
        <v>41861.489606481475</v>
      </c>
      <c r="L3745" s="11">
        <f t="shared" si="415"/>
        <v>41831.489606481475</v>
      </c>
      <c r="M3745" t="b">
        <v>0</v>
      </c>
      <c r="N3745">
        <v>1</v>
      </c>
      <c r="O3745" t="b">
        <v>0</v>
      </c>
      <c r="P3745" s="8" t="s">
        <v>8269</v>
      </c>
      <c r="Q3745" s="13" t="str">
        <f t="shared" si="413"/>
        <v>theater</v>
      </c>
      <c r="R3745" s="13" t="str">
        <f t="shared" si="412"/>
        <v>plays</v>
      </c>
      <c r="S3745" s="6">
        <f t="shared" si="416"/>
        <v>10</v>
      </c>
      <c r="T3745" s="10">
        <f t="shared" si="417"/>
        <v>10</v>
      </c>
    </row>
    <row r="3746" spans="1:20" x14ac:dyDescent="0.3">
      <c r="A3746">
        <v>3746</v>
      </c>
      <c r="B3746" s="3" t="s">
        <v>3743</v>
      </c>
      <c r="C3746" s="3" t="s">
        <v>7856</v>
      </c>
      <c r="D3746">
        <v>8500</v>
      </c>
      <c r="E3746">
        <v>202</v>
      </c>
      <c r="F3746" t="s">
        <v>8221</v>
      </c>
      <c r="G3746" t="s">
        <v>8224</v>
      </c>
      <c r="H3746" t="s">
        <v>8246</v>
      </c>
      <c r="I3746">
        <v>1475918439</v>
      </c>
      <c r="J3746">
        <v>1473326439</v>
      </c>
      <c r="K3746" s="11">
        <f t="shared" si="414"/>
        <v>42651.18100694444</v>
      </c>
      <c r="L3746" s="11">
        <f t="shared" si="415"/>
        <v>42621.18100694444</v>
      </c>
      <c r="M3746" t="b">
        <v>0</v>
      </c>
      <c r="N3746">
        <v>1</v>
      </c>
      <c r="O3746" t="b">
        <v>0</v>
      </c>
      <c r="P3746" s="8" t="s">
        <v>8269</v>
      </c>
      <c r="Q3746" s="13" t="str">
        <f t="shared" si="413"/>
        <v>theater</v>
      </c>
      <c r="R3746" s="13" t="str">
        <f t="shared" si="412"/>
        <v>plays</v>
      </c>
      <c r="S3746" s="6">
        <f t="shared" si="416"/>
        <v>42.079207920792079</v>
      </c>
      <c r="T3746" s="10">
        <f t="shared" si="417"/>
        <v>202</v>
      </c>
    </row>
    <row r="3747" spans="1:20" ht="28.8" x14ac:dyDescent="0.3">
      <c r="A3747">
        <v>3747</v>
      </c>
      <c r="B3747" s="3" t="s">
        <v>3744</v>
      </c>
      <c r="C3747" s="3" t="s">
        <v>7857</v>
      </c>
      <c r="D3747">
        <v>2500</v>
      </c>
      <c r="E3747">
        <v>25</v>
      </c>
      <c r="F3747" t="s">
        <v>8221</v>
      </c>
      <c r="G3747" t="s">
        <v>8225</v>
      </c>
      <c r="H3747" t="s">
        <v>8247</v>
      </c>
      <c r="I3747">
        <v>1436137140</v>
      </c>
      <c r="J3747">
        <v>1433833896</v>
      </c>
      <c r="K3747" s="11">
        <f t="shared" si="414"/>
        <v>42190.749305555553</v>
      </c>
      <c r="L3747" s="11">
        <f t="shared" si="415"/>
        <v>42164.091388888883</v>
      </c>
      <c r="M3747" t="b">
        <v>0</v>
      </c>
      <c r="N3747">
        <v>1</v>
      </c>
      <c r="O3747" t="b">
        <v>0</v>
      </c>
      <c r="P3747" s="8" t="s">
        <v>8269</v>
      </c>
      <c r="Q3747" s="13" t="str">
        <f t="shared" si="413"/>
        <v>theater</v>
      </c>
      <c r="R3747" s="13" t="str">
        <f t="shared" si="412"/>
        <v>plays</v>
      </c>
      <c r="S3747" s="6">
        <f t="shared" si="416"/>
        <v>100</v>
      </c>
      <c r="T3747" s="10">
        <f t="shared" si="417"/>
        <v>25</v>
      </c>
    </row>
    <row r="3748" spans="1:20" ht="43.2" x14ac:dyDescent="0.3">
      <c r="A3748">
        <v>3748</v>
      </c>
      <c r="B3748" s="3" t="s">
        <v>3745</v>
      </c>
      <c r="C3748" s="3" t="s">
        <v>7858</v>
      </c>
      <c r="D3748">
        <v>5000</v>
      </c>
      <c r="E3748">
        <v>5176</v>
      </c>
      <c r="F3748" t="s">
        <v>8219</v>
      </c>
      <c r="G3748" t="s">
        <v>8224</v>
      </c>
      <c r="H3748" t="s">
        <v>8246</v>
      </c>
      <c r="I3748">
        <v>1455602340</v>
      </c>
      <c r="J3748">
        <v>1453827436</v>
      </c>
      <c r="K3748" s="11">
        <f t="shared" si="414"/>
        <v>42416.040972222218</v>
      </c>
      <c r="L3748" s="11">
        <f t="shared" si="415"/>
        <v>42395.498101851852</v>
      </c>
      <c r="M3748" t="b">
        <v>0</v>
      </c>
      <c r="N3748">
        <v>52</v>
      </c>
      <c r="O3748" t="b">
        <v>1</v>
      </c>
      <c r="P3748" s="8" t="s">
        <v>8303</v>
      </c>
      <c r="Q3748" s="13" t="str">
        <f t="shared" si="413"/>
        <v>theater</v>
      </c>
      <c r="R3748" s="13" t="str">
        <f t="shared" ref="R3748:R3779" si="418">RIGHT(P3748,7)</f>
        <v>musical</v>
      </c>
      <c r="S3748" s="6">
        <f t="shared" si="416"/>
        <v>0.96599690880989186</v>
      </c>
      <c r="T3748" s="10">
        <f t="shared" si="417"/>
        <v>99.538461538461533</v>
      </c>
    </row>
    <row r="3749" spans="1:20" ht="43.2" x14ac:dyDescent="0.3">
      <c r="A3749">
        <v>3749</v>
      </c>
      <c r="B3749" s="3" t="s">
        <v>3746</v>
      </c>
      <c r="C3749" s="3" t="s">
        <v>7859</v>
      </c>
      <c r="D3749">
        <v>500</v>
      </c>
      <c r="E3749">
        <v>525</v>
      </c>
      <c r="F3749" t="s">
        <v>8219</v>
      </c>
      <c r="G3749" t="s">
        <v>8224</v>
      </c>
      <c r="H3749" t="s">
        <v>8246</v>
      </c>
      <c r="I3749">
        <v>1461902340</v>
      </c>
      <c r="J3749">
        <v>1459220588</v>
      </c>
      <c r="K3749" s="11">
        <f t="shared" si="414"/>
        <v>42488.957638888889</v>
      </c>
      <c r="L3749" s="11">
        <f t="shared" si="415"/>
        <v>42457.918842592589</v>
      </c>
      <c r="M3749" t="b">
        <v>0</v>
      </c>
      <c r="N3749">
        <v>7</v>
      </c>
      <c r="O3749" t="b">
        <v>1</v>
      </c>
      <c r="P3749" s="8" t="s">
        <v>8303</v>
      </c>
      <c r="Q3749" s="13" t="str">
        <f t="shared" si="413"/>
        <v>theater</v>
      </c>
      <c r="R3749" s="13" t="str">
        <f t="shared" si="418"/>
        <v>musical</v>
      </c>
      <c r="S3749" s="6">
        <f t="shared" si="416"/>
        <v>0.95238095238095233</v>
      </c>
      <c r="T3749" s="10">
        <f t="shared" si="417"/>
        <v>75</v>
      </c>
    </row>
    <row r="3750" spans="1:20" ht="86.4" x14ac:dyDescent="0.3">
      <c r="A3750">
        <v>3750</v>
      </c>
      <c r="B3750" s="3" t="s">
        <v>3747</v>
      </c>
      <c r="C3750" s="3" t="s">
        <v>7860</v>
      </c>
      <c r="D3750">
        <v>6000</v>
      </c>
      <c r="E3750">
        <v>6027</v>
      </c>
      <c r="F3750" t="s">
        <v>8219</v>
      </c>
      <c r="G3750" t="s">
        <v>8224</v>
      </c>
      <c r="H3750" t="s">
        <v>8246</v>
      </c>
      <c r="I3750">
        <v>1423555140</v>
      </c>
      <c r="J3750">
        <v>1421105608</v>
      </c>
      <c r="K3750" s="11">
        <f t="shared" si="414"/>
        <v>42045.124305555553</v>
      </c>
      <c r="L3750" s="11">
        <f t="shared" si="415"/>
        <v>42016.773240740738</v>
      </c>
      <c r="M3750" t="b">
        <v>0</v>
      </c>
      <c r="N3750">
        <v>28</v>
      </c>
      <c r="O3750" t="b">
        <v>1</v>
      </c>
      <c r="P3750" s="8" t="s">
        <v>8303</v>
      </c>
      <c r="Q3750" s="13" t="str">
        <f t="shared" si="413"/>
        <v>theater</v>
      </c>
      <c r="R3750" s="13" t="str">
        <f t="shared" si="418"/>
        <v>musical</v>
      </c>
      <c r="S3750" s="6">
        <f t="shared" si="416"/>
        <v>0.99552015928322546</v>
      </c>
      <c r="T3750" s="10">
        <f t="shared" si="417"/>
        <v>215.25</v>
      </c>
    </row>
    <row r="3751" spans="1:20" ht="43.2" x14ac:dyDescent="0.3">
      <c r="A3751">
        <v>3751</v>
      </c>
      <c r="B3751" s="3" t="s">
        <v>3748</v>
      </c>
      <c r="C3751" s="3" t="s">
        <v>7861</v>
      </c>
      <c r="D3751">
        <v>1000</v>
      </c>
      <c r="E3751">
        <v>1326</v>
      </c>
      <c r="F3751" t="s">
        <v>8219</v>
      </c>
      <c r="G3751" t="s">
        <v>8224</v>
      </c>
      <c r="H3751" t="s">
        <v>8246</v>
      </c>
      <c r="I3751">
        <v>1459641073</v>
      </c>
      <c r="J3751">
        <v>1454460673</v>
      </c>
      <c r="K3751" s="11">
        <f t="shared" si="414"/>
        <v>42462.785567129627</v>
      </c>
      <c r="L3751" s="11">
        <f t="shared" si="415"/>
        <v>42402.827233796292</v>
      </c>
      <c r="M3751" t="b">
        <v>0</v>
      </c>
      <c r="N3751">
        <v>11</v>
      </c>
      <c r="O3751" t="b">
        <v>1</v>
      </c>
      <c r="P3751" s="8" t="s">
        <v>8303</v>
      </c>
      <c r="Q3751" s="13" t="str">
        <f t="shared" si="413"/>
        <v>theater</v>
      </c>
      <c r="R3751" s="13" t="str">
        <f t="shared" si="418"/>
        <v>musical</v>
      </c>
      <c r="S3751" s="6">
        <f t="shared" si="416"/>
        <v>0.75414781297134237</v>
      </c>
      <c r="T3751" s="10">
        <f t="shared" si="417"/>
        <v>120.54545454545455</v>
      </c>
    </row>
    <row r="3752" spans="1:20" ht="57.6" x14ac:dyDescent="0.3">
      <c r="A3752">
        <v>3752</v>
      </c>
      <c r="B3752" s="3" t="s">
        <v>3749</v>
      </c>
      <c r="C3752" s="3" t="s">
        <v>7862</v>
      </c>
      <c r="D3752">
        <v>500</v>
      </c>
      <c r="E3752">
        <v>565</v>
      </c>
      <c r="F3752" t="s">
        <v>8219</v>
      </c>
      <c r="G3752" t="s">
        <v>8225</v>
      </c>
      <c r="H3752" t="s">
        <v>8247</v>
      </c>
      <c r="I3752">
        <v>1476651600</v>
      </c>
      <c r="J3752">
        <v>1473189335</v>
      </c>
      <c r="K3752" s="11">
        <f t="shared" si="414"/>
        <v>42659.666666666664</v>
      </c>
      <c r="L3752" s="11">
        <f t="shared" si="415"/>
        <v>42619.594155092585</v>
      </c>
      <c r="M3752" t="b">
        <v>0</v>
      </c>
      <c r="N3752">
        <v>15</v>
      </c>
      <c r="O3752" t="b">
        <v>1</v>
      </c>
      <c r="P3752" s="8" t="s">
        <v>8303</v>
      </c>
      <c r="Q3752" s="13" t="str">
        <f t="shared" si="413"/>
        <v>theater</v>
      </c>
      <c r="R3752" s="13" t="str">
        <f t="shared" si="418"/>
        <v>musical</v>
      </c>
      <c r="S3752" s="6">
        <f t="shared" si="416"/>
        <v>0.88495575221238942</v>
      </c>
      <c r="T3752" s="10">
        <f t="shared" si="417"/>
        <v>37.666666666666664</v>
      </c>
    </row>
    <row r="3753" spans="1:20" ht="43.2" x14ac:dyDescent="0.3">
      <c r="A3753">
        <v>3753</v>
      </c>
      <c r="B3753" s="3" t="s">
        <v>3750</v>
      </c>
      <c r="C3753" s="3" t="s">
        <v>7863</v>
      </c>
      <c r="D3753">
        <v>5000</v>
      </c>
      <c r="E3753">
        <v>5167</v>
      </c>
      <c r="F3753" t="s">
        <v>8219</v>
      </c>
      <c r="G3753" t="s">
        <v>8224</v>
      </c>
      <c r="H3753" t="s">
        <v>8246</v>
      </c>
      <c r="I3753">
        <v>1433289600</v>
      </c>
      <c r="J3753">
        <v>1430768800</v>
      </c>
      <c r="K3753" s="11">
        <f t="shared" si="414"/>
        <v>42157.791666666664</v>
      </c>
      <c r="L3753" s="11">
        <f t="shared" si="415"/>
        <v>42128.615740740737</v>
      </c>
      <c r="M3753" t="b">
        <v>0</v>
      </c>
      <c r="N3753">
        <v>30</v>
      </c>
      <c r="O3753" t="b">
        <v>1</v>
      </c>
      <c r="P3753" s="8" t="s">
        <v>8303</v>
      </c>
      <c r="Q3753" s="13" t="str">
        <f t="shared" si="413"/>
        <v>theater</v>
      </c>
      <c r="R3753" s="13" t="str">
        <f t="shared" si="418"/>
        <v>musical</v>
      </c>
      <c r="S3753" s="6">
        <f t="shared" si="416"/>
        <v>0.96767950454809371</v>
      </c>
      <c r="T3753" s="10">
        <f t="shared" si="417"/>
        <v>172.23333333333332</v>
      </c>
    </row>
    <row r="3754" spans="1:20" ht="43.2" x14ac:dyDescent="0.3">
      <c r="A3754">
        <v>3754</v>
      </c>
      <c r="B3754" s="3" t="s">
        <v>3751</v>
      </c>
      <c r="C3754" s="3" t="s">
        <v>7864</v>
      </c>
      <c r="D3754">
        <v>2500</v>
      </c>
      <c r="E3754">
        <v>3000</v>
      </c>
      <c r="F3754" t="s">
        <v>8219</v>
      </c>
      <c r="G3754" t="s">
        <v>8224</v>
      </c>
      <c r="H3754" t="s">
        <v>8246</v>
      </c>
      <c r="I3754">
        <v>1406350740</v>
      </c>
      <c r="J3754">
        <v>1403125737</v>
      </c>
      <c r="K3754" s="11">
        <f t="shared" si="414"/>
        <v>41845.999305555553</v>
      </c>
      <c r="L3754" s="11">
        <f t="shared" si="415"/>
        <v>41808.67288194444</v>
      </c>
      <c r="M3754" t="b">
        <v>0</v>
      </c>
      <c r="N3754">
        <v>27</v>
      </c>
      <c r="O3754" t="b">
        <v>1</v>
      </c>
      <c r="P3754" s="8" t="s">
        <v>8303</v>
      </c>
      <c r="Q3754" s="13" t="str">
        <f t="shared" si="413"/>
        <v>theater</v>
      </c>
      <c r="R3754" s="13" t="str">
        <f t="shared" si="418"/>
        <v>musical</v>
      </c>
      <c r="S3754" s="6">
        <f t="shared" si="416"/>
        <v>0.83333333333333337</v>
      </c>
      <c r="T3754" s="10">
        <f t="shared" si="417"/>
        <v>111.11111111111111</v>
      </c>
    </row>
    <row r="3755" spans="1:20" ht="43.2" x14ac:dyDescent="0.3">
      <c r="A3755">
        <v>3755</v>
      </c>
      <c r="B3755" s="3" t="s">
        <v>3752</v>
      </c>
      <c r="C3755" s="3" t="s">
        <v>7865</v>
      </c>
      <c r="D3755">
        <v>550</v>
      </c>
      <c r="E3755">
        <v>713</v>
      </c>
      <c r="F3755" t="s">
        <v>8219</v>
      </c>
      <c r="G3755" t="s">
        <v>8225</v>
      </c>
      <c r="H3755" t="s">
        <v>8247</v>
      </c>
      <c r="I3755">
        <v>1460753307</v>
      </c>
      <c r="J3755">
        <v>1458161307</v>
      </c>
      <c r="K3755" s="11">
        <f t="shared" si="414"/>
        <v>42475.658645833326</v>
      </c>
      <c r="L3755" s="11">
        <f t="shared" si="415"/>
        <v>42445.658645833326</v>
      </c>
      <c r="M3755" t="b">
        <v>0</v>
      </c>
      <c r="N3755">
        <v>28</v>
      </c>
      <c r="O3755" t="b">
        <v>1</v>
      </c>
      <c r="P3755" s="8" t="s">
        <v>8303</v>
      </c>
      <c r="Q3755" s="13" t="str">
        <f t="shared" si="413"/>
        <v>theater</v>
      </c>
      <c r="R3755" s="13" t="str">
        <f t="shared" si="418"/>
        <v>musical</v>
      </c>
      <c r="S3755" s="6">
        <f t="shared" si="416"/>
        <v>0.77138849929873776</v>
      </c>
      <c r="T3755" s="10">
        <f t="shared" si="417"/>
        <v>25.464285714285715</v>
      </c>
    </row>
    <row r="3756" spans="1:20" ht="43.2" x14ac:dyDescent="0.3">
      <c r="A3756">
        <v>3756</v>
      </c>
      <c r="B3756" s="3" t="s">
        <v>3753</v>
      </c>
      <c r="C3756" s="3" t="s">
        <v>7866</v>
      </c>
      <c r="D3756">
        <v>4500</v>
      </c>
      <c r="E3756">
        <v>4550</v>
      </c>
      <c r="F3756" t="s">
        <v>8219</v>
      </c>
      <c r="G3756" t="s">
        <v>8224</v>
      </c>
      <c r="H3756" t="s">
        <v>8246</v>
      </c>
      <c r="I3756">
        <v>1402515198</v>
      </c>
      <c r="J3756">
        <v>1399923198</v>
      </c>
      <c r="K3756" s="11">
        <f t="shared" si="414"/>
        <v>41801.606458333328</v>
      </c>
      <c r="L3756" s="11">
        <f t="shared" si="415"/>
        <v>41771.606458333328</v>
      </c>
      <c r="M3756" t="b">
        <v>0</v>
      </c>
      <c r="N3756">
        <v>17</v>
      </c>
      <c r="O3756" t="b">
        <v>1</v>
      </c>
      <c r="P3756" s="8" t="s">
        <v>8303</v>
      </c>
      <c r="Q3756" s="13" t="str">
        <f t="shared" si="413"/>
        <v>theater</v>
      </c>
      <c r="R3756" s="13" t="str">
        <f t="shared" si="418"/>
        <v>musical</v>
      </c>
      <c r="S3756" s="6">
        <f t="shared" si="416"/>
        <v>0.98901098901098905</v>
      </c>
      <c r="T3756" s="10">
        <f t="shared" si="417"/>
        <v>267.64705882352939</v>
      </c>
    </row>
    <row r="3757" spans="1:20" ht="43.2" x14ac:dyDescent="0.3">
      <c r="A3757">
        <v>3757</v>
      </c>
      <c r="B3757" s="3" t="s">
        <v>3754</v>
      </c>
      <c r="C3757" s="3" t="s">
        <v>7867</v>
      </c>
      <c r="D3757">
        <v>3500</v>
      </c>
      <c r="E3757">
        <v>3798</v>
      </c>
      <c r="F3757" t="s">
        <v>8219</v>
      </c>
      <c r="G3757" t="s">
        <v>8224</v>
      </c>
      <c r="H3757" t="s">
        <v>8246</v>
      </c>
      <c r="I3757">
        <v>1417465515</v>
      </c>
      <c r="J3757">
        <v>1415737515</v>
      </c>
      <c r="K3757" s="11">
        <f t="shared" si="414"/>
        <v>41974.642534722218</v>
      </c>
      <c r="L3757" s="11">
        <f t="shared" si="415"/>
        <v>41954.642534722218</v>
      </c>
      <c r="M3757" t="b">
        <v>0</v>
      </c>
      <c r="N3757">
        <v>50</v>
      </c>
      <c r="O3757" t="b">
        <v>1</v>
      </c>
      <c r="P3757" s="8" t="s">
        <v>8303</v>
      </c>
      <c r="Q3757" s="13" t="str">
        <f t="shared" si="413"/>
        <v>theater</v>
      </c>
      <c r="R3757" s="13" t="str">
        <f t="shared" si="418"/>
        <v>musical</v>
      </c>
      <c r="S3757" s="6">
        <f t="shared" si="416"/>
        <v>0.92153765139547128</v>
      </c>
      <c r="T3757" s="10">
        <f t="shared" si="417"/>
        <v>75.959999999999994</v>
      </c>
    </row>
    <row r="3758" spans="1:20" ht="28.8" x14ac:dyDescent="0.3">
      <c r="A3758">
        <v>3758</v>
      </c>
      <c r="B3758" s="3" t="s">
        <v>3755</v>
      </c>
      <c r="C3758" s="3" t="s">
        <v>7868</v>
      </c>
      <c r="D3758">
        <v>1500</v>
      </c>
      <c r="E3758">
        <v>1535</v>
      </c>
      <c r="F3758" t="s">
        <v>8219</v>
      </c>
      <c r="G3758" t="s">
        <v>8224</v>
      </c>
      <c r="H3758" t="s">
        <v>8246</v>
      </c>
      <c r="I3758">
        <v>1400475600</v>
      </c>
      <c r="J3758">
        <v>1397819938</v>
      </c>
      <c r="K3758" s="11">
        <f t="shared" si="414"/>
        <v>41778</v>
      </c>
      <c r="L3758" s="11">
        <f t="shared" si="415"/>
        <v>41747.263171296298</v>
      </c>
      <c r="M3758" t="b">
        <v>0</v>
      </c>
      <c r="N3758">
        <v>26</v>
      </c>
      <c r="O3758" t="b">
        <v>1</v>
      </c>
      <c r="P3758" s="8" t="s">
        <v>8303</v>
      </c>
      <c r="Q3758" s="13" t="str">
        <f t="shared" si="413"/>
        <v>theater</v>
      </c>
      <c r="R3758" s="13" t="str">
        <f t="shared" si="418"/>
        <v>musical</v>
      </c>
      <c r="S3758" s="6">
        <f t="shared" si="416"/>
        <v>0.9771986970684039</v>
      </c>
      <c r="T3758" s="10">
        <f t="shared" si="417"/>
        <v>59.03846153846154</v>
      </c>
    </row>
    <row r="3759" spans="1:20" ht="28.8" x14ac:dyDescent="0.3">
      <c r="A3759">
        <v>3759</v>
      </c>
      <c r="B3759" s="3" t="s">
        <v>3756</v>
      </c>
      <c r="C3759" s="3" t="s">
        <v>7869</v>
      </c>
      <c r="D3759">
        <v>4000</v>
      </c>
      <c r="E3759">
        <v>4409.7700000000004</v>
      </c>
      <c r="F3759" t="s">
        <v>8219</v>
      </c>
      <c r="G3759" t="s">
        <v>8224</v>
      </c>
      <c r="H3759" t="s">
        <v>8246</v>
      </c>
      <c r="I3759">
        <v>1440556553</v>
      </c>
      <c r="J3759">
        <v>1435372553</v>
      </c>
      <c r="K3759" s="11">
        <f t="shared" si="414"/>
        <v>42241.899918981479</v>
      </c>
      <c r="L3759" s="11">
        <f t="shared" si="415"/>
        <v>42181.899918981479</v>
      </c>
      <c r="M3759" t="b">
        <v>0</v>
      </c>
      <c r="N3759">
        <v>88</v>
      </c>
      <c r="O3759" t="b">
        <v>1</v>
      </c>
      <c r="P3759" s="8" t="s">
        <v>8303</v>
      </c>
      <c r="Q3759" s="13" t="str">
        <f t="shared" si="413"/>
        <v>theater</v>
      </c>
      <c r="R3759" s="13" t="str">
        <f t="shared" si="418"/>
        <v>musical</v>
      </c>
      <c r="S3759" s="6">
        <f t="shared" si="416"/>
        <v>0.90707678631765365</v>
      </c>
      <c r="T3759" s="10">
        <f t="shared" si="417"/>
        <v>50.111022727272733</v>
      </c>
    </row>
    <row r="3760" spans="1:20" ht="43.2" x14ac:dyDescent="0.3">
      <c r="A3760">
        <v>3760</v>
      </c>
      <c r="B3760" s="3" t="s">
        <v>3757</v>
      </c>
      <c r="C3760" s="3" t="s">
        <v>7870</v>
      </c>
      <c r="D3760">
        <v>5000</v>
      </c>
      <c r="E3760">
        <v>5050.7700000000004</v>
      </c>
      <c r="F3760" t="s">
        <v>8219</v>
      </c>
      <c r="G3760" t="s">
        <v>8224</v>
      </c>
      <c r="H3760" t="s">
        <v>8246</v>
      </c>
      <c r="I3760">
        <v>1399293386</v>
      </c>
      <c r="J3760">
        <v>1397133386</v>
      </c>
      <c r="K3760" s="11">
        <f t="shared" si="414"/>
        <v>41764.316967592589</v>
      </c>
      <c r="L3760" s="11">
        <f t="shared" si="415"/>
        <v>41739.316967592589</v>
      </c>
      <c r="M3760" t="b">
        <v>0</v>
      </c>
      <c r="N3760">
        <v>91</v>
      </c>
      <c r="O3760" t="b">
        <v>1</v>
      </c>
      <c r="P3760" s="8" t="s">
        <v>8303</v>
      </c>
      <c r="Q3760" s="13" t="str">
        <f t="shared" si="413"/>
        <v>theater</v>
      </c>
      <c r="R3760" s="13" t="str">
        <f t="shared" si="418"/>
        <v>musical</v>
      </c>
      <c r="S3760" s="6">
        <f t="shared" si="416"/>
        <v>0.98994806732438811</v>
      </c>
      <c r="T3760" s="10">
        <f t="shared" si="417"/>
        <v>55.502967032967035</v>
      </c>
    </row>
    <row r="3761" spans="1:20" ht="57.6" x14ac:dyDescent="0.3">
      <c r="A3761">
        <v>3761</v>
      </c>
      <c r="B3761" s="3" t="s">
        <v>3758</v>
      </c>
      <c r="C3761" s="3" t="s">
        <v>7871</v>
      </c>
      <c r="D3761">
        <v>500</v>
      </c>
      <c r="E3761">
        <v>500</v>
      </c>
      <c r="F3761" t="s">
        <v>8219</v>
      </c>
      <c r="G3761" t="s">
        <v>8225</v>
      </c>
      <c r="H3761" t="s">
        <v>8247</v>
      </c>
      <c r="I3761">
        <v>1439247600</v>
      </c>
      <c r="J3761">
        <v>1434625937</v>
      </c>
      <c r="K3761" s="11">
        <f t="shared" si="414"/>
        <v>42226.749999999993</v>
      </c>
      <c r="L3761" s="11">
        <f t="shared" si="415"/>
        <v>42173.258530092593</v>
      </c>
      <c r="M3761" t="b">
        <v>0</v>
      </c>
      <c r="N3761">
        <v>3</v>
      </c>
      <c r="O3761" t="b">
        <v>1</v>
      </c>
      <c r="P3761" s="8" t="s">
        <v>8303</v>
      </c>
      <c r="Q3761" s="13" t="str">
        <f t="shared" si="413"/>
        <v>theater</v>
      </c>
      <c r="R3761" s="13" t="str">
        <f t="shared" si="418"/>
        <v>musical</v>
      </c>
      <c r="S3761" s="6">
        <f t="shared" si="416"/>
        <v>1</v>
      </c>
      <c r="T3761" s="10">
        <f t="shared" si="417"/>
        <v>166.66666666666666</v>
      </c>
    </row>
    <row r="3762" spans="1:20" ht="43.2" x14ac:dyDescent="0.3">
      <c r="A3762">
        <v>3762</v>
      </c>
      <c r="B3762" s="3" t="s">
        <v>3759</v>
      </c>
      <c r="C3762" s="3" t="s">
        <v>7872</v>
      </c>
      <c r="D3762">
        <v>1250</v>
      </c>
      <c r="E3762">
        <v>1328</v>
      </c>
      <c r="F3762" t="s">
        <v>8219</v>
      </c>
      <c r="G3762" t="s">
        <v>8225</v>
      </c>
      <c r="H3762" t="s">
        <v>8247</v>
      </c>
      <c r="I3762">
        <v>1438543889</v>
      </c>
      <c r="J3762">
        <v>1436383889</v>
      </c>
      <c r="K3762" s="11">
        <f t="shared" si="414"/>
        <v>42218.605196759258</v>
      </c>
      <c r="L3762" s="11">
        <f t="shared" si="415"/>
        <v>42193.605196759258</v>
      </c>
      <c r="M3762" t="b">
        <v>0</v>
      </c>
      <c r="N3762">
        <v>28</v>
      </c>
      <c r="O3762" t="b">
        <v>1</v>
      </c>
      <c r="P3762" s="8" t="s">
        <v>8303</v>
      </c>
      <c r="Q3762" s="13" t="str">
        <f t="shared" si="413"/>
        <v>theater</v>
      </c>
      <c r="R3762" s="13" t="str">
        <f t="shared" si="418"/>
        <v>musical</v>
      </c>
      <c r="S3762" s="6">
        <f t="shared" si="416"/>
        <v>0.9412650602409639</v>
      </c>
      <c r="T3762" s="10">
        <f t="shared" si="417"/>
        <v>47.428571428571431</v>
      </c>
    </row>
    <row r="3763" spans="1:20" ht="28.8" x14ac:dyDescent="0.3">
      <c r="A3763">
        <v>3763</v>
      </c>
      <c r="B3763" s="3" t="s">
        <v>3760</v>
      </c>
      <c r="C3763" s="3" t="s">
        <v>7873</v>
      </c>
      <c r="D3763">
        <v>5000</v>
      </c>
      <c r="E3763">
        <v>5000</v>
      </c>
      <c r="F3763" t="s">
        <v>8219</v>
      </c>
      <c r="G3763" t="s">
        <v>8224</v>
      </c>
      <c r="H3763" t="s">
        <v>8246</v>
      </c>
      <c r="I3763">
        <v>1427907626</v>
      </c>
      <c r="J3763">
        <v>1425319226</v>
      </c>
      <c r="K3763" s="11">
        <f t="shared" si="414"/>
        <v>42095.500300925924</v>
      </c>
      <c r="L3763" s="11">
        <f t="shared" si="415"/>
        <v>42065.541967592588</v>
      </c>
      <c r="M3763" t="b">
        <v>0</v>
      </c>
      <c r="N3763">
        <v>77</v>
      </c>
      <c r="O3763" t="b">
        <v>1</v>
      </c>
      <c r="P3763" s="8" t="s">
        <v>8303</v>
      </c>
      <c r="Q3763" s="13" t="str">
        <f t="shared" si="413"/>
        <v>theater</v>
      </c>
      <c r="R3763" s="13" t="str">
        <f t="shared" si="418"/>
        <v>musical</v>
      </c>
      <c r="S3763" s="6">
        <f t="shared" si="416"/>
        <v>1</v>
      </c>
      <c r="T3763" s="10">
        <f t="shared" si="417"/>
        <v>64.935064935064929</v>
      </c>
    </row>
    <row r="3764" spans="1:20" ht="43.2" x14ac:dyDescent="0.3">
      <c r="A3764">
        <v>3764</v>
      </c>
      <c r="B3764" s="3" t="s">
        <v>3761</v>
      </c>
      <c r="C3764" s="3" t="s">
        <v>7874</v>
      </c>
      <c r="D3764">
        <v>1500</v>
      </c>
      <c r="E3764">
        <v>1500</v>
      </c>
      <c r="F3764" t="s">
        <v>8219</v>
      </c>
      <c r="G3764" t="s">
        <v>8224</v>
      </c>
      <c r="H3764" t="s">
        <v>8246</v>
      </c>
      <c r="I3764">
        <v>1464482160</v>
      </c>
      <c r="J3764">
        <v>1462824832</v>
      </c>
      <c r="K3764" s="11">
        <f t="shared" si="414"/>
        <v>42518.816666666666</v>
      </c>
      <c r="L3764" s="11">
        <f t="shared" si="415"/>
        <v>42499.634629629632</v>
      </c>
      <c r="M3764" t="b">
        <v>0</v>
      </c>
      <c r="N3764">
        <v>27</v>
      </c>
      <c r="O3764" t="b">
        <v>1</v>
      </c>
      <c r="P3764" s="8" t="s">
        <v>8303</v>
      </c>
      <c r="Q3764" s="13" t="str">
        <f t="shared" si="413"/>
        <v>theater</v>
      </c>
      <c r="R3764" s="13" t="str">
        <f t="shared" si="418"/>
        <v>musical</v>
      </c>
      <c r="S3764" s="6">
        <f t="shared" si="416"/>
        <v>1</v>
      </c>
      <c r="T3764" s="10">
        <f t="shared" si="417"/>
        <v>55.555555555555557</v>
      </c>
    </row>
    <row r="3765" spans="1:20" ht="43.2" x14ac:dyDescent="0.3">
      <c r="A3765">
        <v>3765</v>
      </c>
      <c r="B3765" s="3" t="s">
        <v>3762</v>
      </c>
      <c r="C3765" s="3" t="s">
        <v>7875</v>
      </c>
      <c r="D3765">
        <v>7000</v>
      </c>
      <c r="E3765">
        <v>7942</v>
      </c>
      <c r="F3765" t="s">
        <v>8219</v>
      </c>
      <c r="G3765" t="s">
        <v>8224</v>
      </c>
      <c r="H3765" t="s">
        <v>8246</v>
      </c>
      <c r="I3765">
        <v>1406745482</v>
      </c>
      <c r="J3765">
        <v>1404153482</v>
      </c>
      <c r="K3765" s="11">
        <f t="shared" si="414"/>
        <v>41850.568078703705</v>
      </c>
      <c r="L3765" s="11">
        <f t="shared" si="415"/>
        <v>41820.568078703705</v>
      </c>
      <c r="M3765" t="b">
        <v>0</v>
      </c>
      <c r="N3765">
        <v>107</v>
      </c>
      <c r="O3765" t="b">
        <v>1</v>
      </c>
      <c r="P3765" s="8" t="s">
        <v>8303</v>
      </c>
      <c r="Q3765" s="13" t="str">
        <f t="shared" si="413"/>
        <v>theater</v>
      </c>
      <c r="R3765" s="13" t="str">
        <f t="shared" si="418"/>
        <v>musical</v>
      </c>
      <c r="S3765" s="6">
        <f t="shared" si="416"/>
        <v>0.88139007806597836</v>
      </c>
      <c r="T3765" s="10">
        <f t="shared" si="417"/>
        <v>74.224299065420567</v>
      </c>
    </row>
    <row r="3766" spans="1:20" ht="43.2" x14ac:dyDescent="0.3">
      <c r="A3766">
        <v>3766</v>
      </c>
      <c r="B3766" s="3" t="s">
        <v>3763</v>
      </c>
      <c r="C3766" s="3" t="s">
        <v>7876</v>
      </c>
      <c r="D3766">
        <v>10000</v>
      </c>
      <c r="E3766">
        <v>10265.01</v>
      </c>
      <c r="F3766" t="s">
        <v>8219</v>
      </c>
      <c r="G3766" t="s">
        <v>8224</v>
      </c>
      <c r="H3766" t="s">
        <v>8246</v>
      </c>
      <c r="I3766">
        <v>1404360045</v>
      </c>
      <c r="J3766">
        <v>1401336045</v>
      </c>
      <c r="K3766" s="11">
        <f t="shared" si="414"/>
        <v>41822.958854166667</v>
      </c>
      <c r="L3766" s="11">
        <f t="shared" si="415"/>
        <v>41787.958854166667</v>
      </c>
      <c r="M3766" t="b">
        <v>0</v>
      </c>
      <c r="N3766">
        <v>96</v>
      </c>
      <c r="O3766" t="b">
        <v>1</v>
      </c>
      <c r="P3766" s="8" t="s">
        <v>8303</v>
      </c>
      <c r="Q3766" s="13" t="str">
        <f t="shared" si="413"/>
        <v>theater</v>
      </c>
      <c r="R3766" s="13" t="str">
        <f t="shared" si="418"/>
        <v>musical</v>
      </c>
      <c r="S3766" s="6">
        <f t="shared" si="416"/>
        <v>0.97418317176505431</v>
      </c>
      <c r="T3766" s="10">
        <f t="shared" si="417"/>
        <v>106.9271875</v>
      </c>
    </row>
    <row r="3767" spans="1:20" ht="43.2" x14ac:dyDescent="0.3">
      <c r="A3767">
        <v>3767</v>
      </c>
      <c r="B3767" s="3" t="s">
        <v>3764</v>
      </c>
      <c r="C3767" s="3" t="s">
        <v>7877</v>
      </c>
      <c r="D3767">
        <v>2000</v>
      </c>
      <c r="E3767">
        <v>2335</v>
      </c>
      <c r="F3767" t="s">
        <v>8219</v>
      </c>
      <c r="G3767" t="s">
        <v>8224</v>
      </c>
      <c r="H3767" t="s">
        <v>8246</v>
      </c>
      <c r="I3767">
        <v>1425185940</v>
      </c>
      <c r="J3767">
        <v>1423960097</v>
      </c>
      <c r="K3767" s="11">
        <f t="shared" si="414"/>
        <v>42063.999305555553</v>
      </c>
      <c r="L3767" s="11">
        <f t="shared" si="415"/>
        <v>42049.811307870368</v>
      </c>
      <c r="M3767" t="b">
        <v>0</v>
      </c>
      <c r="N3767">
        <v>56</v>
      </c>
      <c r="O3767" t="b">
        <v>1</v>
      </c>
      <c r="P3767" s="8" t="s">
        <v>8303</v>
      </c>
      <c r="Q3767" s="13" t="str">
        <f t="shared" si="413"/>
        <v>theater</v>
      </c>
      <c r="R3767" s="13" t="str">
        <f t="shared" si="418"/>
        <v>musical</v>
      </c>
      <c r="S3767" s="6">
        <f t="shared" si="416"/>
        <v>0.85653104925053536</v>
      </c>
      <c r="T3767" s="10">
        <f t="shared" si="417"/>
        <v>41.696428571428569</v>
      </c>
    </row>
    <row r="3768" spans="1:20" ht="43.2" x14ac:dyDescent="0.3">
      <c r="A3768">
        <v>3768</v>
      </c>
      <c r="B3768" s="3" t="s">
        <v>3765</v>
      </c>
      <c r="C3768" s="3" t="s">
        <v>7878</v>
      </c>
      <c r="D3768">
        <v>4000</v>
      </c>
      <c r="E3768">
        <v>4306.1099999999997</v>
      </c>
      <c r="F3768" t="s">
        <v>8219</v>
      </c>
      <c r="G3768" t="s">
        <v>8224</v>
      </c>
      <c r="H3768" t="s">
        <v>8246</v>
      </c>
      <c r="I3768">
        <v>1402594090</v>
      </c>
      <c r="J3768">
        <v>1400002090</v>
      </c>
      <c r="K3768" s="11">
        <f t="shared" si="414"/>
        <v>41802.519560185181</v>
      </c>
      <c r="L3768" s="11">
        <f t="shared" si="415"/>
        <v>41772.519560185181</v>
      </c>
      <c r="M3768" t="b">
        <v>0</v>
      </c>
      <c r="N3768">
        <v>58</v>
      </c>
      <c r="O3768" t="b">
        <v>1</v>
      </c>
      <c r="P3768" s="8" t="s">
        <v>8303</v>
      </c>
      <c r="Q3768" s="13" t="str">
        <f t="shared" si="413"/>
        <v>theater</v>
      </c>
      <c r="R3768" s="13" t="str">
        <f t="shared" si="418"/>
        <v>musical</v>
      </c>
      <c r="S3768" s="6">
        <f t="shared" si="416"/>
        <v>0.92891263808866942</v>
      </c>
      <c r="T3768" s="10">
        <f t="shared" si="417"/>
        <v>74.243275862068955</v>
      </c>
    </row>
    <row r="3769" spans="1:20" ht="43.2" x14ac:dyDescent="0.3">
      <c r="A3769">
        <v>3769</v>
      </c>
      <c r="B3769" s="3" t="s">
        <v>3766</v>
      </c>
      <c r="C3769" s="3" t="s">
        <v>7879</v>
      </c>
      <c r="D3769">
        <v>1100</v>
      </c>
      <c r="E3769">
        <v>1100</v>
      </c>
      <c r="F3769" t="s">
        <v>8219</v>
      </c>
      <c r="G3769" t="s">
        <v>8224</v>
      </c>
      <c r="H3769" t="s">
        <v>8246</v>
      </c>
      <c r="I3769">
        <v>1460730079</v>
      </c>
      <c r="J3769">
        <v>1458138079</v>
      </c>
      <c r="K3769" s="11">
        <f t="shared" si="414"/>
        <v>42475.389803240738</v>
      </c>
      <c r="L3769" s="11">
        <f t="shared" si="415"/>
        <v>42445.389803240738</v>
      </c>
      <c r="M3769" t="b">
        <v>0</v>
      </c>
      <c r="N3769">
        <v>15</v>
      </c>
      <c r="O3769" t="b">
        <v>1</v>
      </c>
      <c r="P3769" s="8" t="s">
        <v>8303</v>
      </c>
      <c r="Q3769" s="13" t="str">
        <f t="shared" si="413"/>
        <v>theater</v>
      </c>
      <c r="R3769" s="13" t="str">
        <f t="shared" si="418"/>
        <v>musical</v>
      </c>
      <c r="S3769" s="6">
        <f t="shared" si="416"/>
        <v>1</v>
      </c>
      <c r="T3769" s="10">
        <f t="shared" si="417"/>
        <v>73.333333333333329</v>
      </c>
    </row>
    <row r="3770" spans="1:20" ht="43.2" x14ac:dyDescent="0.3">
      <c r="A3770">
        <v>3770</v>
      </c>
      <c r="B3770" s="3" t="s">
        <v>3767</v>
      </c>
      <c r="C3770" s="3" t="s">
        <v>7880</v>
      </c>
      <c r="D3770">
        <v>2000</v>
      </c>
      <c r="E3770">
        <v>2000</v>
      </c>
      <c r="F3770" t="s">
        <v>8219</v>
      </c>
      <c r="G3770" t="s">
        <v>8225</v>
      </c>
      <c r="H3770" t="s">
        <v>8247</v>
      </c>
      <c r="I3770">
        <v>1434234010</v>
      </c>
      <c r="J3770">
        <v>1431642010</v>
      </c>
      <c r="K3770" s="11">
        <f t="shared" si="414"/>
        <v>42168.722337962965</v>
      </c>
      <c r="L3770" s="11">
        <f t="shared" si="415"/>
        <v>42138.722337962965</v>
      </c>
      <c r="M3770" t="b">
        <v>0</v>
      </c>
      <c r="N3770">
        <v>20</v>
      </c>
      <c r="O3770" t="b">
        <v>1</v>
      </c>
      <c r="P3770" s="8" t="s">
        <v>8303</v>
      </c>
      <c r="Q3770" s="13" t="str">
        <f t="shared" si="413"/>
        <v>theater</v>
      </c>
      <c r="R3770" s="13" t="str">
        <f t="shared" si="418"/>
        <v>musical</v>
      </c>
      <c r="S3770" s="6">
        <f t="shared" si="416"/>
        <v>1</v>
      </c>
      <c r="T3770" s="10">
        <f t="shared" si="417"/>
        <v>100</v>
      </c>
    </row>
    <row r="3771" spans="1:20" ht="28.8" x14ac:dyDescent="0.3">
      <c r="A3771">
        <v>3771</v>
      </c>
      <c r="B3771" s="3" t="s">
        <v>3768</v>
      </c>
      <c r="C3771" s="3" t="s">
        <v>7881</v>
      </c>
      <c r="D3771">
        <v>1000</v>
      </c>
      <c r="E3771">
        <v>1460</v>
      </c>
      <c r="F3771" t="s">
        <v>8219</v>
      </c>
      <c r="G3771" t="s">
        <v>8224</v>
      </c>
      <c r="H3771" t="s">
        <v>8246</v>
      </c>
      <c r="I3771">
        <v>1463529600</v>
      </c>
      <c r="J3771">
        <v>1462307652</v>
      </c>
      <c r="K3771" s="11">
        <f t="shared" si="414"/>
        <v>42507.791666666664</v>
      </c>
      <c r="L3771" s="11">
        <f t="shared" si="415"/>
        <v>42493.64875</v>
      </c>
      <c r="M3771" t="b">
        <v>0</v>
      </c>
      <c r="N3771">
        <v>38</v>
      </c>
      <c r="O3771" t="b">
        <v>1</v>
      </c>
      <c r="P3771" s="8" t="s">
        <v>8303</v>
      </c>
      <c r="Q3771" s="13" t="str">
        <f t="shared" si="413"/>
        <v>theater</v>
      </c>
      <c r="R3771" s="13" t="str">
        <f t="shared" si="418"/>
        <v>musical</v>
      </c>
      <c r="S3771" s="6">
        <f t="shared" si="416"/>
        <v>0.68493150684931503</v>
      </c>
      <c r="T3771" s="10">
        <f t="shared" si="417"/>
        <v>38.421052631578945</v>
      </c>
    </row>
    <row r="3772" spans="1:20" ht="43.2" x14ac:dyDescent="0.3">
      <c r="A3772">
        <v>3772</v>
      </c>
      <c r="B3772" s="3" t="s">
        <v>3769</v>
      </c>
      <c r="C3772" s="3" t="s">
        <v>7882</v>
      </c>
      <c r="D3772">
        <v>5000</v>
      </c>
      <c r="E3772">
        <v>5510</v>
      </c>
      <c r="F3772" t="s">
        <v>8219</v>
      </c>
      <c r="G3772" t="s">
        <v>8224</v>
      </c>
      <c r="H3772" t="s">
        <v>8246</v>
      </c>
      <c r="I3772">
        <v>1480399200</v>
      </c>
      <c r="J3772">
        <v>1478616506</v>
      </c>
      <c r="K3772" s="11">
        <f t="shared" si="414"/>
        <v>42703.041666666664</v>
      </c>
      <c r="L3772" s="11">
        <f t="shared" si="415"/>
        <v>42682.408634259256</v>
      </c>
      <c r="M3772" t="b">
        <v>0</v>
      </c>
      <c r="N3772">
        <v>33</v>
      </c>
      <c r="O3772" t="b">
        <v>1</v>
      </c>
      <c r="P3772" s="8" t="s">
        <v>8303</v>
      </c>
      <c r="Q3772" s="13" t="str">
        <f t="shared" si="413"/>
        <v>theater</v>
      </c>
      <c r="R3772" s="13" t="str">
        <f t="shared" si="418"/>
        <v>musical</v>
      </c>
      <c r="S3772" s="6">
        <f t="shared" si="416"/>
        <v>0.90744101633393826</v>
      </c>
      <c r="T3772" s="10">
        <f t="shared" si="417"/>
        <v>166.96969696969697</v>
      </c>
    </row>
    <row r="3773" spans="1:20" ht="28.8" x14ac:dyDescent="0.3">
      <c r="A3773">
        <v>3773</v>
      </c>
      <c r="B3773" s="3" t="s">
        <v>3770</v>
      </c>
      <c r="C3773" s="3" t="s">
        <v>7883</v>
      </c>
      <c r="D3773">
        <v>5000</v>
      </c>
      <c r="E3773">
        <v>5410</v>
      </c>
      <c r="F3773" t="s">
        <v>8219</v>
      </c>
      <c r="G3773" t="s">
        <v>8224</v>
      </c>
      <c r="H3773" t="s">
        <v>8246</v>
      </c>
      <c r="I3773">
        <v>1479175680</v>
      </c>
      <c r="J3773">
        <v>1476317247</v>
      </c>
      <c r="K3773" s="11">
        <f t="shared" si="414"/>
        <v>42688.880555555552</v>
      </c>
      <c r="L3773" s="11">
        <f t="shared" si="415"/>
        <v>42655.796840277777</v>
      </c>
      <c r="M3773" t="b">
        <v>0</v>
      </c>
      <c r="N3773">
        <v>57</v>
      </c>
      <c r="O3773" t="b">
        <v>1</v>
      </c>
      <c r="P3773" s="8" t="s">
        <v>8303</v>
      </c>
      <c r="Q3773" s="13" t="str">
        <f t="shared" si="413"/>
        <v>theater</v>
      </c>
      <c r="R3773" s="13" t="str">
        <f t="shared" si="418"/>
        <v>musical</v>
      </c>
      <c r="S3773" s="6">
        <f t="shared" si="416"/>
        <v>0.92421441774491686</v>
      </c>
      <c r="T3773" s="10">
        <f t="shared" si="417"/>
        <v>94.912280701754383</v>
      </c>
    </row>
    <row r="3774" spans="1:20" ht="57.6" x14ac:dyDescent="0.3">
      <c r="A3774">
        <v>3774</v>
      </c>
      <c r="B3774" s="3" t="s">
        <v>3771</v>
      </c>
      <c r="C3774" s="3" t="s">
        <v>7884</v>
      </c>
      <c r="D3774">
        <v>2500</v>
      </c>
      <c r="E3774">
        <v>2500</v>
      </c>
      <c r="F3774" t="s">
        <v>8219</v>
      </c>
      <c r="G3774" t="s">
        <v>8229</v>
      </c>
      <c r="H3774" t="s">
        <v>8251</v>
      </c>
      <c r="I3774">
        <v>1428606055</v>
      </c>
      <c r="J3774">
        <v>1427223655</v>
      </c>
      <c r="K3774" s="11">
        <f t="shared" si="414"/>
        <v>42103.583969907406</v>
      </c>
      <c r="L3774" s="11">
        <f t="shared" si="415"/>
        <v>42087.583969907406</v>
      </c>
      <c r="M3774" t="b">
        <v>0</v>
      </c>
      <c r="N3774">
        <v>25</v>
      </c>
      <c r="O3774" t="b">
        <v>1</v>
      </c>
      <c r="P3774" s="8" t="s">
        <v>8303</v>
      </c>
      <c r="Q3774" s="13" t="str">
        <f t="shared" si="413"/>
        <v>theater</v>
      </c>
      <c r="R3774" s="13" t="str">
        <f t="shared" si="418"/>
        <v>musical</v>
      </c>
      <c r="S3774" s="6">
        <f t="shared" si="416"/>
        <v>1</v>
      </c>
      <c r="T3774" s="10">
        <f t="shared" si="417"/>
        <v>100</v>
      </c>
    </row>
    <row r="3775" spans="1:20" ht="43.2" x14ac:dyDescent="0.3">
      <c r="A3775">
        <v>3775</v>
      </c>
      <c r="B3775" s="3" t="s">
        <v>3772</v>
      </c>
      <c r="C3775" s="3" t="s">
        <v>7885</v>
      </c>
      <c r="D3775">
        <v>2000</v>
      </c>
      <c r="E3775">
        <v>2005</v>
      </c>
      <c r="F3775" t="s">
        <v>8219</v>
      </c>
      <c r="G3775" t="s">
        <v>8224</v>
      </c>
      <c r="H3775" t="s">
        <v>8246</v>
      </c>
      <c r="I3775">
        <v>1428552000</v>
      </c>
      <c r="J3775">
        <v>1426199843</v>
      </c>
      <c r="K3775" s="11">
        <f t="shared" si="414"/>
        <v>42102.958333333336</v>
      </c>
      <c r="L3775" s="11">
        <f t="shared" si="415"/>
        <v>42075.734293981477</v>
      </c>
      <c r="M3775" t="b">
        <v>0</v>
      </c>
      <c r="N3775">
        <v>14</v>
      </c>
      <c r="O3775" t="b">
        <v>1</v>
      </c>
      <c r="P3775" s="8" t="s">
        <v>8303</v>
      </c>
      <c r="Q3775" s="13" t="str">
        <f t="shared" si="413"/>
        <v>theater</v>
      </c>
      <c r="R3775" s="13" t="str">
        <f t="shared" si="418"/>
        <v>musical</v>
      </c>
      <c r="S3775" s="6">
        <f t="shared" si="416"/>
        <v>0.99750623441396513</v>
      </c>
      <c r="T3775" s="10">
        <f t="shared" si="417"/>
        <v>143.21428571428572</v>
      </c>
    </row>
    <row r="3776" spans="1:20" ht="57.6" x14ac:dyDescent="0.3">
      <c r="A3776">
        <v>3776</v>
      </c>
      <c r="B3776" s="3" t="s">
        <v>3773</v>
      </c>
      <c r="C3776" s="3" t="s">
        <v>7886</v>
      </c>
      <c r="D3776">
        <v>8000</v>
      </c>
      <c r="E3776">
        <v>8537</v>
      </c>
      <c r="F3776" t="s">
        <v>8219</v>
      </c>
      <c r="G3776" t="s">
        <v>8224</v>
      </c>
      <c r="H3776" t="s">
        <v>8246</v>
      </c>
      <c r="I3776">
        <v>1406854800</v>
      </c>
      <c r="J3776">
        <v>1403599778</v>
      </c>
      <c r="K3776" s="11">
        <f t="shared" si="414"/>
        <v>41851.833333333328</v>
      </c>
      <c r="L3776" s="11">
        <f t="shared" si="415"/>
        <v>41814.159467592588</v>
      </c>
      <c r="M3776" t="b">
        <v>0</v>
      </c>
      <c r="N3776">
        <v>94</v>
      </c>
      <c r="O3776" t="b">
        <v>1</v>
      </c>
      <c r="P3776" s="8" t="s">
        <v>8303</v>
      </c>
      <c r="Q3776" s="13" t="str">
        <f t="shared" si="413"/>
        <v>theater</v>
      </c>
      <c r="R3776" s="13" t="str">
        <f t="shared" si="418"/>
        <v>musical</v>
      </c>
      <c r="S3776" s="6">
        <f t="shared" si="416"/>
        <v>0.93709734098629494</v>
      </c>
      <c r="T3776" s="10">
        <f t="shared" si="417"/>
        <v>90.819148936170208</v>
      </c>
    </row>
    <row r="3777" spans="1:20" ht="43.2" x14ac:dyDescent="0.3">
      <c r="A3777">
        <v>3777</v>
      </c>
      <c r="B3777" s="3" t="s">
        <v>3774</v>
      </c>
      <c r="C3777" s="3" t="s">
        <v>7887</v>
      </c>
      <c r="D3777">
        <v>2000</v>
      </c>
      <c r="E3777">
        <v>2864</v>
      </c>
      <c r="F3777" t="s">
        <v>8219</v>
      </c>
      <c r="G3777" t="s">
        <v>8224</v>
      </c>
      <c r="H3777" t="s">
        <v>8246</v>
      </c>
      <c r="I3777">
        <v>1411790400</v>
      </c>
      <c r="J3777">
        <v>1409884821</v>
      </c>
      <c r="K3777" s="11">
        <f t="shared" si="414"/>
        <v>41908.958333333328</v>
      </c>
      <c r="L3777" s="11">
        <f t="shared" si="415"/>
        <v>41886.903020833335</v>
      </c>
      <c r="M3777" t="b">
        <v>0</v>
      </c>
      <c r="N3777">
        <v>59</v>
      </c>
      <c r="O3777" t="b">
        <v>1</v>
      </c>
      <c r="P3777" s="8" t="s">
        <v>8303</v>
      </c>
      <c r="Q3777" s="13" t="str">
        <f t="shared" si="413"/>
        <v>theater</v>
      </c>
      <c r="R3777" s="13" t="str">
        <f t="shared" si="418"/>
        <v>musical</v>
      </c>
      <c r="S3777" s="6">
        <f t="shared" si="416"/>
        <v>0.6983240223463687</v>
      </c>
      <c r="T3777" s="10">
        <f t="shared" si="417"/>
        <v>48.542372881355931</v>
      </c>
    </row>
    <row r="3778" spans="1:20" ht="28.8" x14ac:dyDescent="0.3">
      <c r="A3778">
        <v>3778</v>
      </c>
      <c r="B3778" s="3" t="s">
        <v>3775</v>
      </c>
      <c r="C3778" s="3" t="s">
        <v>7888</v>
      </c>
      <c r="D3778">
        <v>2400</v>
      </c>
      <c r="E3778">
        <v>2521</v>
      </c>
      <c r="F3778" t="s">
        <v>8219</v>
      </c>
      <c r="G3778" t="s">
        <v>8224</v>
      </c>
      <c r="H3778" t="s">
        <v>8246</v>
      </c>
      <c r="I3778">
        <v>1423942780</v>
      </c>
      <c r="J3778">
        <v>1418758780</v>
      </c>
      <c r="K3778" s="11">
        <f t="shared" si="414"/>
        <v>42049.610879629625</v>
      </c>
      <c r="L3778" s="11">
        <f t="shared" si="415"/>
        <v>41989.610879629625</v>
      </c>
      <c r="M3778" t="b">
        <v>0</v>
      </c>
      <c r="N3778">
        <v>36</v>
      </c>
      <c r="O3778" t="b">
        <v>1</v>
      </c>
      <c r="P3778" s="8" t="s">
        <v>8303</v>
      </c>
      <c r="Q3778" s="13" t="str">
        <f t="shared" si="413"/>
        <v>theater</v>
      </c>
      <c r="R3778" s="13" t="str">
        <f t="shared" si="418"/>
        <v>musical</v>
      </c>
      <c r="S3778" s="6">
        <f t="shared" si="416"/>
        <v>0.95200317334391116</v>
      </c>
      <c r="T3778" s="10">
        <f t="shared" si="417"/>
        <v>70.027777777777771</v>
      </c>
    </row>
    <row r="3779" spans="1:20" ht="28.8" x14ac:dyDescent="0.3">
      <c r="A3779">
        <v>3779</v>
      </c>
      <c r="B3779" s="3" t="s">
        <v>3776</v>
      </c>
      <c r="C3779" s="3" t="s">
        <v>7889</v>
      </c>
      <c r="D3779">
        <v>15000</v>
      </c>
      <c r="E3779">
        <v>15597</v>
      </c>
      <c r="F3779" t="s">
        <v>8219</v>
      </c>
      <c r="G3779" t="s">
        <v>8224</v>
      </c>
      <c r="H3779" t="s">
        <v>8246</v>
      </c>
      <c r="I3779">
        <v>1459010340</v>
      </c>
      <c r="J3779">
        <v>1456421940</v>
      </c>
      <c r="K3779" s="11">
        <f t="shared" si="414"/>
        <v>42455.485416666663</v>
      </c>
      <c r="L3779" s="11">
        <f t="shared" si="415"/>
        <v>42425.527083333327</v>
      </c>
      <c r="M3779" t="b">
        <v>0</v>
      </c>
      <c r="N3779">
        <v>115</v>
      </c>
      <c r="O3779" t="b">
        <v>1</v>
      </c>
      <c r="P3779" s="8" t="s">
        <v>8303</v>
      </c>
      <c r="Q3779" s="13" t="str">
        <f t="shared" ref="Q3779:Q3842" si="419">LEFT(P3779, SEARCH("/", P3779)-1)</f>
        <v>theater</v>
      </c>
      <c r="R3779" s="13" t="str">
        <f t="shared" si="418"/>
        <v>musical</v>
      </c>
      <c r="S3779" s="6">
        <f t="shared" si="416"/>
        <v>0.96172340834775916</v>
      </c>
      <c r="T3779" s="10">
        <f t="shared" si="417"/>
        <v>135.62608695652173</v>
      </c>
    </row>
    <row r="3780" spans="1:20" ht="43.2" x14ac:dyDescent="0.3">
      <c r="A3780">
        <v>3780</v>
      </c>
      <c r="B3780" s="3" t="s">
        <v>3777</v>
      </c>
      <c r="C3780" s="3" t="s">
        <v>7890</v>
      </c>
      <c r="D3780">
        <v>2500</v>
      </c>
      <c r="E3780">
        <v>3000</v>
      </c>
      <c r="F3780" t="s">
        <v>8219</v>
      </c>
      <c r="G3780" t="s">
        <v>8224</v>
      </c>
      <c r="H3780" t="s">
        <v>8246</v>
      </c>
      <c r="I3780">
        <v>1436817960</v>
      </c>
      <c r="J3780">
        <v>1433999785</v>
      </c>
      <c r="K3780" s="11">
        <f t="shared" si="414"/>
        <v>42198.629166666666</v>
      </c>
      <c r="L3780" s="11">
        <f t="shared" si="415"/>
        <v>42166.011400462965</v>
      </c>
      <c r="M3780" t="b">
        <v>0</v>
      </c>
      <c r="N3780">
        <v>30</v>
      </c>
      <c r="O3780" t="b">
        <v>1</v>
      </c>
      <c r="P3780" s="8" t="s">
        <v>8303</v>
      </c>
      <c r="Q3780" s="13" t="str">
        <f t="shared" si="419"/>
        <v>theater</v>
      </c>
      <c r="R3780" s="13" t="str">
        <f t="shared" ref="R3780:R3807" si="420">RIGHT(P3780,7)</f>
        <v>musical</v>
      </c>
      <c r="S3780" s="6">
        <f t="shared" si="416"/>
        <v>0.83333333333333337</v>
      </c>
      <c r="T3780" s="10">
        <f t="shared" si="417"/>
        <v>100</v>
      </c>
    </row>
    <row r="3781" spans="1:20" ht="57.6" x14ac:dyDescent="0.3">
      <c r="A3781">
        <v>3781</v>
      </c>
      <c r="B3781" s="3" t="s">
        <v>3778</v>
      </c>
      <c r="C3781" s="3" t="s">
        <v>7891</v>
      </c>
      <c r="D3781">
        <v>4500</v>
      </c>
      <c r="E3781">
        <v>4935</v>
      </c>
      <c r="F3781" t="s">
        <v>8219</v>
      </c>
      <c r="G3781" t="s">
        <v>8224</v>
      </c>
      <c r="H3781" t="s">
        <v>8246</v>
      </c>
      <c r="I3781">
        <v>1410210685</v>
      </c>
      <c r="J3781">
        <v>1408050685</v>
      </c>
      <c r="K3781" s="11">
        <f t="shared" si="414"/>
        <v>41890.674594907403</v>
      </c>
      <c r="L3781" s="11">
        <f t="shared" si="415"/>
        <v>41865.674594907403</v>
      </c>
      <c r="M3781" t="b">
        <v>0</v>
      </c>
      <c r="N3781">
        <v>52</v>
      </c>
      <c r="O3781" t="b">
        <v>1</v>
      </c>
      <c r="P3781" s="8" t="s">
        <v>8303</v>
      </c>
      <c r="Q3781" s="13" t="str">
        <f t="shared" si="419"/>
        <v>theater</v>
      </c>
      <c r="R3781" s="13" t="str">
        <f t="shared" si="420"/>
        <v>musical</v>
      </c>
      <c r="S3781" s="6">
        <f t="shared" si="416"/>
        <v>0.91185410334346506</v>
      </c>
      <c r="T3781" s="10">
        <f t="shared" si="417"/>
        <v>94.90384615384616</v>
      </c>
    </row>
    <row r="3782" spans="1:20" ht="43.2" x14ac:dyDescent="0.3">
      <c r="A3782">
        <v>3782</v>
      </c>
      <c r="B3782" s="3" t="s">
        <v>3779</v>
      </c>
      <c r="C3782" s="3" t="s">
        <v>7892</v>
      </c>
      <c r="D3782">
        <v>2000</v>
      </c>
      <c r="E3782">
        <v>2035</v>
      </c>
      <c r="F3782" t="s">
        <v>8219</v>
      </c>
      <c r="G3782" t="s">
        <v>8225</v>
      </c>
      <c r="H3782" t="s">
        <v>8247</v>
      </c>
      <c r="I3782">
        <v>1469401200</v>
      </c>
      <c r="J3782">
        <v>1466887297</v>
      </c>
      <c r="K3782" s="11">
        <f t="shared" si="414"/>
        <v>42575.749999999993</v>
      </c>
      <c r="L3782" s="11">
        <f t="shared" si="415"/>
        <v>42546.653900462959</v>
      </c>
      <c r="M3782" t="b">
        <v>0</v>
      </c>
      <c r="N3782">
        <v>27</v>
      </c>
      <c r="O3782" t="b">
        <v>1</v>
      </c>
      <c r="P3782" s="8" t="s">
        <v>8303</v>
      </c>
      <c r="Q3782" s="13" t="str">
        <f t="shared" si="419"/>
        <v>theater</v>
      </c>
      <c r="R3782" s="13" t="str">
        <f t="shared" si="420"/>
        <v>musical</v>
      </c>
      <c r="S3782" s="6">
        <f t="shared" si="416"/>
        <v>0.98280098280098283</v>
      </c>
      <c r="T3782" s="10">
        <f t="shared" si="417"/>
        <v>75.370370370370367</v>
      </c>
    </row>
    <row r="3783" spans="1:20" ht="43.2" x14ac:dyDescent="0.3">
      <c r="A3783">
        <v>3783</v>
      </c>
      <c r="B3783" s="3" t="s">
        <v>3780</v>
      </c>
      <c r="C3783" s="3" t="s">
        <v>7893</v>
      </c>
      <c r="D3783">
        <v>1200</v>
      </c>
      <c r="E3783">
        <v>1547</v>
      </c>
      <c r="F3783" t="s">
        <v>8219</v>
      </c>
      <c r="G3783" t="s">
        <v>8224</v>
      </c>
      <c r="H3783" t="s">
        <v>8246</v>
      </c>
      <c r="I3783">
        <v>1458057600</v>
      </c>
      <c r="J3783">
        <v>1455938520</v>
      </c>
      <c r="K3783" s="11">
        <f t="shared" si="414"/>
        <v>42444.458333333336</v>
      </c>
      <c r="L3783" s="11">
        <f t="shared" si="415"/>
        <v>42419.931944444441</v>
      </c>
      <c r="M3783" t="b">
        <v>0</v>
      </c>
      <c r="N3783">
        <v>24</v>
      </c>
      <c r="O3783" t="b">
        <v>1</v>
      </c>
      <c r="P3783" s="8" t="s">
        <v>8303</v>
      </c>
      <c r="Q3783" s="13" t="str">
        <f t="shared" si="419"/>
        <v>theater</v>
      </c>
      <c r="R3783" s="13" t="str">
        <f t="shared" si="420"/>
        <v>musical</v>
      </c>
      <c r="S3783" s="6">
        <f t="shared" si="416"/>
        <v>0.77569489334195219</v>
      </c>
      <c r="T3783" s="10">
        <f t="shared" si="417"/>
        <v>64.458333333333329</v>
      </c>
    </row>
    <row r="3784" spans="1:20" ht="43.2" x14ac:dyDescent="0.3">
      <c r="A3784">
        <v>3784</v>
      </c>
      <c r="B3784" s="3" t="s">
        <v>3781</v>
      </c>
      <c r="C3784" s="3" t="s">
        <v>7894</v>
      </c>
      <c r="D3784">
        <v>1000</v>
      </c>
      <c r="E3784">
        <v>1150</v>
      </c>
      <c r="F3784" t="s">
        <v>8219</v>
      </c>
      <c r="G3784" t="s">
        <v>8229</v>
      </c>
      <c r="H3784" t="s">
        <v>8251</v>
      </c>
      <c r="I3784">
        <v>1468193532</v>
      </c>
      <c r="J3784">
        <v>1465601532</v>
      </c>
      <c r="K3784" s="11">
        <f t="shared" si="414"/>
        <v>42561.772361111107</v>
      </c>
      <c r="L3784" s="11">
        <f t="shared" si="415"/>
        <v>42531.772361111107</v>
      </c>
      <c r="M3784" t="b">
        <v>0</v>
      </c>
      <c r="N3784">
        <v>10</v>
      </c>
      <c r="O3784" t="b">
        <v>1</v>
      </c>
      <c r="P3784" s="8" t="s">
        <v>8303</v>
      </c>
      <c r="Q3784" s="13" t="str">
        <f t="shared" si="419"/>
        <v>theater</v>
      </c>
      <c r="R3784" s="13" t="str">
        <f t="shared" si="420"/>
        <v>musical</v>
      </c>
      <c r="S3784" s="6">
        <f t="shared" si="416"/>
        <v>0.86956521739130432</v>
      </c>
      <c r="T3784" s="10">
        <f t="shared" si="417"/>
        <v>115</v>
      </c>
    </row>
    <row r="3785" spans="1:20" ht="43.2" x14ac:dyDescent="0.3">
      <c r="A3785">
        <v>3785</v>
      </c>
      <c r="B3785" s="3" t="s">
        <v>3782</v>
      </c>
      <c r="C3785" s="3" t="s">
        <v>7895</v>
      </c>
      <c r="D3785">
        <v>2000</v>
      </c>
      <c r="E3785">
        <v>3015</v>
      </c>
      <c r="F3785" t="s">
        <v>8219</v>
      </c>
      <c r="G3785" t="s">
        <v>8225</v>
      </c>
      <c r="H3785" t="s">
        <v>8247</v>
      </c>
      <c r="I3785">
        <v>1470132180</v>
      </c>
      <c r="J3785">
        <v>1467040769</v>
      </c>
      <c r="K3785" s="11">
        <f t="shared" si="414"/>
        <v>42584.210416666661</v>
      </c>
      <c r="L3785" s="11">
        <f t="shared" si="415"/>
        <v>42548.430196759255</v>
      </c>
      <c r="M3785" t="b">
        <v>0</v>
      </c>
      <c r="N3785">
        <v>30</v>
      </c>
      <c r="O3785" t="b">
        <v>1</v>
      </c>
      <c r="P3785" s="8" t="s">
        <v>8303</v>
      </c>
      <c r="Q3785" s="13" t="str">
        <f t="shared" si="419"/>
        <v>theater</v>
      </c>
      <c r="R3785" s="13" t="str">
        <f t="shared" si="420"/>
        <v>musical</v>
      </c>
      <c r="S3785" s="6">
        <f t="shared" si="416"/>
        <v>0.66334991708126034</v>
      </c>
      <c r="T3785" s="10">
        <f t="shared" si="417"/>
        <v>100.5</v>
      </c>
    </row>
    <row r="3786" spans="1:20" ht="43.2" x14ac:dyDescent="0.3">
      <c r="A3786">
        <v>3786</v>
      </c>
      <c r="B3786" s="3" t="s">
        <v>3783</v>
      </c>
      <c r="C3786" s="3" t="s">
        <v>7896</v>
      </c>
      <c r="D3786">
        <v>6000</v>
      </c>
      <c r="E3786">
        <v>6658</v>
      </c>
      <c r="F3786" t="s">
        <v>8219</v>
      </c>
      <c r="G3786" t="s">
        <v>8224</v>
      </c>
      <c r="H3786" t="s">
        <v>8246</v>
      </c>
      <c r="I3786">
        <v>1464310475</v>
      </c>
      <c r="J3786">
        <v>1461718475</v>
      </c>
      <c r="K3786" s="11">
        <f t="shared" ref="K3786:K3849" si="421">(I3786/86400)+25569+(-5/24)</f>
        <v>42516.829571759255</v>
      </c>
      <c r="L3786" s="11">
        <f t="shared" ref="L3786:L3849" si="422">(J3786/86400)+25569+(-5/24)</f>
        <v>42486.829571759255</v>
      </c>
      <c r="M3786" t="b">
        <v>0</v>
      </c>
      <c r="N3786">
        <v>71</v>
      </c>
      <c r="O3786" t="b">
        <v>1</v>
      </c>
      <c r="P3786" s="8" t="s">
        <v>8303</v>
      </c>
      <c r="Q3786" s="13" t="str">
        <f t="shared" si="419"/>
        <v>theater</v>
      </c>
      <c r="R3786" s="13" t="str">
        <f t="shared" si="420"/>
        <v>musical</v>
      </c>
      <c r="S3786" s="6">
        <f t="shared" ref="S3786:S3849" si="423">IFERROR(D3786/E3786,"N/A")</f>
        <v>0.9011715229798738</v>
      </c>
      <c r="T3786" s="10">
        <f t="shared" ref="T3786:T3849" si="424">IFERROR(E3786/N3786,"N/A")</f>
        <v>93.774647887323937</v>
      </c>
    </row>
    <row r="3787" spans="1:20" ht="43.2" x14ac:dyDescent="0.3">
      <c r="A3787">
        <v>3787</v>
      </c>
      <c r="B3787" s="3" t="s">
        <v>3784</v>
      </c>
      <c r="C3787" s="3" t="s">
        <v>7897</v>
      </c>
      <c r="D3787">
        <v>350</v>
      </c>
      <c r="E3787">
        <v>351</v>
      </c>
      <c r="F3787" t="s">
        <v>8219</v>
      </c>
      <c r="G3787" t="s">
        <v>8224</v>
      </c>
      <c r="H3787" t="s">
        <v>8246</v>
      </c>
      <c r="I3787">
        <v>1436587140</v>
      </c>
      <c r="J3787">
        <v>1434113406</v>
      </c>
      <c r="K3787" s="11">
        <f t="shared" si="421"/>
        <v>42195.957638888889</v>
      </c>
      <c r="L3787" s="11">
        <f t="shared" si="422"/>
        <v>42167.326458333329</v>
      </c>
      <c r="M3787" t="b">
        <v>0</v>
      </c>
      <c r="N3787">
        <v>10</v>
      </c>
      <c r="O3787" t="b">
        <v>1</v>
      </c>
      <c r="P3787" s="8" t="s">
        <v>8303</v>
      </c>
      <c r="Q3787" s="13" t="str">
        <f t="shared" si="419"/>
        <v>theater</v>
      </c>
      <c r="R3787" s="13" t="str">
        <f t="shared" si="420"/>
        <v>musical</v>
      </c>
      <c r="S3787" s="6">
        <f t="shared" si="423"/>
        <v>0.9971509971509972</v>
      </c>
      <c r="T3787" s="10">
        <f t="shared" si="424"/>
        <v>35.1</v>
      </c>
    </row>
    <row r="3788" spans="1:20" ht="72" x14ac:dyDescent="0.3">
      <c r="A3788">
        <v>3788</v>
      </c>
      <c r="B3788" s="3" t="s">
        <v>3785</v>
      </c>
      <c r="C3788" s="3" t="s">
        <v>7898</v>
      </c>
      <c r="D3788">
        <v>75000</v>
      </c>
      <c r="E3788">
        <v>500</v>
      </c>
      <c r="F3788" t="s">
        <v>8221</v>
      </c>
      <c r="G3788" t="s">
        <v>8224</v>
      </c>
      <c r="H3788" t="s">
        <v>8246</v>
      </c>
      <c r="I3788">
        <v>1450887480</v>
      </c>
      <c r="J3788">
        <v>1448469719</v>
      </c>
      <c r="K3788" s="11">
        <f t="shared" si="421"/>
        <v>42361.470833333333</v>
      </c>
      <c r="L3788" s="11">
        <f t="shared" si="422"/>
        <v>42333.487488425926</v>
      </c>
      <c r="M3788" t="b">
        <v>0</v>
      </c>
      <c r="N3788">
        <v>1</v>
      </c>
      <c r="O3788" t="b">
        <v>0</v>
      </c>
      <c r="P3788" s="8" t="s">
        <v>8303</v>
      </c>
      <c r="Q3788" s="13" t="str">
        <f t="shared" si="419"/>
        <v>theater</v>
      </c>
      <c r="R3788" s="13" t="str">
        <f t="shared" si="420"/>
        <v>musical</v>
      </c>
      <c r="S3788" s="6">
        <f t="shared" si="423"/>
        <v>150</v>
      </c>
      <c r="T3788" s="10">
        <f t="shared" si="424"/>
        <v>500</v>
      </c>
    </row>
    <row r="3789" spans="1:20" ht="43.2" x14ac:dyDescent="0.3">
      <c r="A3789">
        <v>3789</v>
      </c>
      <c r="B3789" s="3" t="s">
        <v>3786</v>
      </c>
      <c r="C3789" s="3" t="s">
        <v>7899</v>
      </c>
      <c r="D3789">
        <v>3550</v>
      </c>
      <c r="E3789">
        <v>116</v>
      </c>
      <c r="F3789" t="s">
        <v>8221</v>
      </c>
      <c r="G3789" t="s">
        <v>8225</v>
      </c>
      <c r="H3789" t="s">
        <v>8247</v>
      </c>
      <c r="I3789">
        <v>1434395418</v>
      </c>
      <c r="J3789">
        <v>1431630618</v>
      </c>
      <c r="K3789" s="11">
        <f t="shared" si="421"/>
        <v>42170.590486111112</v>
      </c>
      <c r="L3789" s="11">
        <f t="shared" si="422"/>
        <v>42138.590486111112</v>
      </c>
      <c r="M3789" t="b">
        <v>0</v>
      </c>
      <c r="N3789">
        <v>4</v>
      </c>
      <c r="O3789" t="b">
        <v>0</v>
      </c>
      <c r="P3789" s="8" t="s">
        <v>8303</v>
      </c>
      <c r="Q3789" s="13" t="str">
        <f t="shared" si="419"/>
        <v>theater</v>
      </c>
      <c r="R3789" s="13" t="str">
        <f t="shared" si="420"/>
        <v>musical</v>
      </c>
      <c r="S3789" s="6">
        <f t="shared" si="423"/>
        <v>30.603448275862068</v>
      </c>
      <c r="T3789" s="10">
        <f t="shared" si="424"/>
        <v>29</v>
      </c>
    </row>
    <row r="3790" spans="1:20" ht="43.2" x14ac:dyDescent="0.3">
      <c r="A3790">
        <v>3790</v>
      </c>
      <c r="B3790" s="3" t="s">
        <v>3787</v>
      </c>
      <c r="C3790" s="3" t="s">
        <v>7900</v>
      </c>
      <c r="D3790">
        <v>15000</v>
      </c>
      <c r="E3790">
        <v>0</v>
      </c>
      <c r="F3790" t="s">
        <v>8221</v>
      </c>
      <c r="G3790" t="s">
        <v>8224</v>
      </c>
      <c r="H3790" t="s">
        <v>8246</v>
      </c>
      <c r="I3790">
        <v>1479834023</v>
      </c>
      <c r="J3790">
        <v>1477238423</v>
      </c>
      <c r="K3790" s="11">
        <f t="shared" si="421"/>
        <v>42696.5002662037</v>
      </c>
      <c r="L3790" s="11">
        <f t="shared" si="422"/>
        <v>42666.458599537036</v>
      </c>
      <c r="M3790" t="b">
        <v>0</v>
      </c>
      <c r="N3790">
        <v>0</v>
      </c>
      <c r="O3790" t="b">
        <v>0</v>
      </c>
      <c r="P3790" s="8" t="s">
        <v>8303</v>
      </c>
      <c r="Q3790" s="13" t="str">
        <f t="shared" si="419"/>
        <v>theater</v>
      </c>
      <c r="R3790" s="13" t="str">
        <f t="shared" si="420"/>
        <v>musical</v>
      </c>
      <c r="S3790" s="6" t="str">
        <f t="shared" si="423"/>
        <v>N/A</v>
      </c>
      <c r="T3790" s="10" t="str">
        <f t="shared" si="424"/>
        <v>N/A</v>
      </c>
    </row>
    <row r="3791" spans="1:20" ht="28.8" x14ac:dyDescent="0.3">
      <c r="A3791">
        <v>3791</v>
      </c>
      <c r="B3791" s="3" t="s">
        <v>3788</v>
      </c>
      <c r="C3791" s="3" t="s">
        <v>7901</v>
      </c>
      <c r="D3791">
        <v>1500</v>
      </c>
      <c r="E3791">
        <v>0</v>
      </c>
      <c r="F3791" t="s">
        <v>8221</v>
      </c>
      <c r="G3791" t="s">
        <v>8224</v>
      </c>
      <c r="H3791" t="s">
        <v>8246</v>
      </c>
      <c r="I3791">
        <v>1404664592</v>
      </c>
      <c r="J3791">
        <v>1399480592</v>
      </c>
      <c r="K3791" s="11">
        <f t="shared" si="421"/>
        <v>41826.4837037037</v>
      </c>
      <c r="L3791" s="11">
        <f t="shared" si="422"/>
        <v>41766.4837037037</v>
      </c>
      <c r="M3791" t="b">
        <v>0</v>
      </c>
      <c r="N3791">
        <v>0</v>
      </c>
      <c r="O3791" t="b">
        <v>0</v>
      </c>
      <c r="P3791" s="8" t="s">
        <v>8303</v>
      </c>
      <c r="Q3791" s="13" t="str">
        <f t="shared" si="419"/>
        <v>theater</v>
      </c>
      <c r="R3791" s="13" t="str">
        <f t="shared" si="420"/>
        <v>musical</v>
      </c>
      <c r="S3791" s="6" t="str">
        <f t="shared" si="423"/>
        <v>N/A</v>
      </c>
      <c r="T3791" s="10" t="str">
        <f t="shared" si="424"/>
        <v>N/A</v>
      </c>
    </row>
    <row r="3792" spans="1:20" ht="28.8" x14ac:dyDescent="0.3">
      <c r="A3792">
        <v>3792</v>
      </c>
      <c r="B3792" s="3" t="s">
        <v>3789</v>
      </c>
      <c r="C3792" s="3" t="s">
        <v>7902</v>
      </c>
      <c r="D3792">
        <v>12500</v>
      </c>
      <c r="E3792">
        <v>35</v>
      </c>
      <c r="F3792" t="s">
        <v>8221</v>
      </c>
      <c r="G3792" t="s">
        <v>8224</v>
      </c>
      <c r="H3792" t="s">
        <v>8246</v>
      </c>
      <c r="I3792">
        <v>1436957022</v>
      </c>
      <c r="J3792">
        <v>1434365022</v>
      </c>
      <c r="K3792" s="11">
        <f t="shared" si="421"/>
        <v>42200.238680555551</v>
      </c>
      <c r="L3792" s="11">
        <f t="shared" si="422"/>
        <v>42170.238680555551</v>
      </c>
      <c r="M3792" t="b">
        <v>0</v>
      </c>
      <c r="N3792">
        <v>2</v>
      </c>
      <c r="O3792" t="b">
        <v>0</v>
      </c>
      <c r="P3792" s="8" t="s">
        <v>8303</v>
      </c>
      <c r="Q3792" s="13" t="str">
        <f t="shared" si="419"/>
        <v>theater</v>
      </c>
      <c r="R3792" s="13" t="str">
        <f t="shared" si="420"/>
        <v>musical</v>
      </c>
      <c r="S3792" s="6">
        <f t="shared" si="423"/>
        <v>357.14285714285717</v>
      </c>
      <c r="T3792" s="10">
        <f t="shared" si="424"/>
        <v>17.5</v>
      </c>
    </row>
    <row r="3793" spans="1:20" ht="43.2" x14ac:dyDescent="0.3">
      <c r="A3793">
        <v>3793</v>
      </c>
      <c r="B3793" s="3" t="s">
        <v>3790</v>
      </c>
      <c r="C3793" s="3" t="s">
        <v>7903</v>
      </c>
      <c r="D3793">
        <v>7000</v>
      </c>
      <c r="E3793">
        <v>4176</v>
      </c>
      <c r="F3793" t="s">
        <v>8221</v>
      </c>
      <c r="G3793" t="s">
        <v>8224</v>
      </c>
      <c r="H3793" t="s">
        <v>8246</v>
      </c>
      <c r="I3793">
        <v>1418769129</v>
      </c>
      <c r="J3793">
        <v>1416954729</v>
      </c>
      <c r="K3793" s="11">
        <f t="shared" si="421"/>
        <v>41989.73065972222</v>
      </c>
      <c r="L3793" s="11">
        <f t="shared" si="422"/>
        <v>41968.73065972222</v>
      </c>
      <c r="M3793" t="b">
        <v>0</v>
      </c>
      <c r="N3793">
        <v>24</v>
      </c>
      <c r="O3793" t="b">
        <v>0</v>
      </c>
      <c r="P3793" s="8" t="s">
        <v>8303</v>
      </c>
      <c r="Q3793" s="13" t="str">
        <f t="shared" si="419"/>
        <v>theater</v>
      </c>
      <c r="R3793" s="13" t="str">
        <f t="shared" si="420"/>
        <v>musical</v>
      </c>
      <c r="S3793" s="6">
        <f t="shared" si="423"/>
        <v>1.6762452107279693</v>
      </c>
      <c r="T3793" s="10">
        <f t="shared" si="424"/>
        <v>174</v>
      </c>
    </row>
    <row r="3794" spans="1:20" ht="43.2" x14ac:dyDescent="0.3">
      <c r="A3794">
        <v>3794</v>
      </c>
      <c r="B3794" s="3" t="s">
        <v>3791</v>
      </c>
      <c r="C3794" s="3" t="s">
        <v>7904</v>
      </c>
      <c r="D3794">
        <v>5000</v>
      </c>
      <c r="E3794">
        <v>50</v>
      </c>
      <c r="F3794" t="s">
        <v>8221</v>
      </c>
      <c r="G3794" t="s">
        <v>8225</v>
      </c>
      <c r="H3794" t="s">
        <v>8247</v>
      </c>
      <c r="I3794">
        <v>1433685354</v>
      </c>
      <c r="J3794">
        <v>1431093354</v>
      </c>
      <c r="K3794" s="11">
        <f t="shared" si="421"/>
        <v>42162.372152777774</v>
      </c>
      <c r="L3794" s="11">
        <f t="shared" si="422"/>
        <v>42132.372152777774</v>
      </c>
      <c r="M3794" t="b">
        <v>0</v>
      </c>
      <c r="N3794">
        <v>1</v>
      </c>
      <c r="O3794" t="b">
        <v>0</v>
      </c>
      <c r="P3794" s="8" t="s">
        <v>8303</v>
      </c>
      <c r="Q3794" s="13" t="str">
        <f t="shared" si="419"/>
        <v>theater</v>
      </c>
      <c r="R3794" s="13" t="str">
        <f t="shared" si="420"/>
        <v>musical</v>
      </c>
      <c r="S3794" s="6">
        <f t="shared" si="423"/>
        <v>100</v>
      </c>
      <c r="T3794" s="10">
        <f t="shared" si="424"/>
        <v>50</v>
      </c>
    </row>
    <row r="3795" spans="1:20" ht="43.2" x14ac:dyDescent="0.3">
      <c r="A3795">
        <v>3795</v>
      </c>
      <c r="B3795" s="3" t="s">
        <v>3792</v>
      </c>
      <c r="C3795" s="3" t="s">
        <v>7905</v>
      </c>
      <c r="D3795">
        <v>600</v>
      </c>
      <c r="E3795">
        <v>10</v>
      </c>
      <c r="F3795" t="s">
        <v>8221</v>
      </c>
      <c r="G3795" t="s">
        <v>8225</v>
      </c>
      <c r="H3795" t="s">
        <v>8247</v>
      </c>
      <c r="I3795">
        <v>1440801000</v>
      </c>
      <c r="J3795">
        <v>1437042490</v>
      </c>
      <c r="K3795" s="11">
        <f t="shared" si="421"/>
        <v>42244.729166666664</v>
      </c>
      <c r="L3795" s="11">
        <f t="shared" si="422"/>
        <v>42201.227893518517</v>
      </c>
      <c r="M3795" t="b">
        <v>0</v>
      </c>
      <c r="N3795">
        <v>2</v>
      </c>
      <c r="O3795" t="b">
        <v>0</v>
      </c>
      <c r="P3795" s="8" t="s">
        <v>8303</v>
      </c>
      <c r="Q3795" s="13" t="str">
        <f t="shared" si="419"/>
        <v>theater</v>
      </c>
      <c r="R3795" s="13" t="str">
        <f t="shared" si="420"/>
        <v>musical</v>
      </c>
      <c r="S3795" s="6">
        <f t="shared" si="423"/>
        <v>60</v>
      </c>
      <c r="T3795" s="10">
        <f t="shared" si="424"/>
        <v>5</v>
      </c>
    </row>
    <row r="3796" spans="1:20" ht="43.2" x14ac:dyDescent="0.3">
      <c r="A3796">
        <v>3796</v>
      </c>
      <c r="B3796" s="3" t="s">
        <v>3793</v>
      </c>
      <c r="C3796" s="3" t="s">
        <v>7906</v>
      </c>
      <c r="D3796">
        <v>22500</v>
      </c>
      <c r="E3796">
        <v>1</v>
      </c>
      <c r="F3796" t="s">
        <v>8221</v>
      </c>
      <c r="G3796" t="s">
        <v>8224</v>
      </c>
      <c r="H3796" t="s">
        <v>8246</v>
      </c>
      <c r="I3796">
        <v>1484354556</v>
      </c>
      <c r="J3796">
        <v>1479170556</v>
      </c>
      <c r="K3796" s="11">
        <f t="shared" si="421"/>
        <v>42748.821250000001</v>
      </c>
      <c r="L3796" s="11">
        <f t="shared" si="422"/>
        <v>42688.821250000001</v>
      </c>
      <c r="M3796" t="b">
        <v>0</v>
      </c>
      <c r="N3796">
        <v>1</v>
      </c>
      <c r="O3796" t="b">
        <v>0</v>
      </c>
      <c r="P3796" s="8" t="s">
        <v>8303</v>
      </c>
      <c r="Q3796" s="13" t="str">
        <f t="shared" si="419"/>
        <v>theater</v>
      </c>
      <c r="R3796" s="13" t="str">
        <f t="shared" si="420"/>
        <v>musical</v>
      </c>
      <c r="S3796" s="6">
        <f t="shared" si="423"/>
        <v>22500</v>
      </c>
      <c r="T3796" s="10">
        <f t="shared" si="424"/>
        <v>1</v>
      </c>
    </row>
    <row r="3797" spans="1:20" ht="57.6" x14ac:dyDescent="0.3">
      <c r="A3797">
        <v>3797</v>
      </c>
      <c r="B3797" s="3" t="s">
        <v>3794</v>
      </c>
      <c r="C3797" s="3" t="s">
        <v>7907</v>
      </c>
      <c r="D3797">
        <v>6000</v>
      </c>
      <c r="E3797">
        <v>5380</v>
      </c>
      <c r="F3797" t="s">
        <v>8221</v>
      </c>
      <c r="G3797" t="s">
        <v>8224</v>
      </c>
      <c r="H3797" t="s">
        <v>8246</v>
      </c>
      <c r="I3797">
        <v>1429564165</v>
      </c>
      <c r="J3797">
        <v>1426972165</v>
      </c>
      <c r="K3797" s="11">
        <f t="shared" si="421"/>
        <v>42114.673206018517</v>
      </c>
      <c r="L3797" s="11">
        <f t="shared" si="422"/>
        <v>42084.673206018517</v>
      </c>
      <c r="M3797" t="b">
        <v>0</v>
      </c>
      <c r="N3797">
        <v>37</v>
      </c>
      <c r="O3797" t="b">
        <v>0</v>
      </c>
      <c r="P3797" s="8" t="s">
        <v>8303</v>
      </c>
      <c r="Q3797" s="13" t="str">
        <f t="shared" si="419"/>
        <v>theater</v>
      </c>
      <c r="R3797" s="13" t="str">
        <f t="shared" si="420"/>
        <v>musical</v>
      </c>
      <c r="S3797" s="6">
        <f t="shared" si="423"/>
        <v>1.1152416356877324</v>
      </c>
      <c r="T3797" s="10">
        <f t="shared" si="424"/>
        <v>145.40540540540542</v>
      </c>
    </row>
    <row r="3798" spans="1:20" ht="43.2" x14ac:dyDescent="0.3">
      <c r="A3798">
        <v>3798</v>
      </c>
      <c r="B3798" s="3" t="s">
        <v>3795</v>
      </c>
      <c r="C3798" s="3" t="s">
        <v>7908</v>
      </c>
      <c r="D3798">
        <v>70000</v>
      </c>
      <c r="E3798">
        <v>1025</v>
      </c>
      <c r="F3798" t="s">
        <v>8221</v>
      </c>
      <c r="G3798" t="s">
        <v>8224</v>
      </c>
      <c r="H3798" t="s">
        <v>8246</v>
      </c>
      <c r="I3798">
        <v>1407691248</v>
      </c>
      <c r="J3798">
        <v>1405099248</v>
      </c>
      <c r="K3798" s="11">
        <f t="shared" si="421"/>
        <v>41861.514444444438</v>
      </c>
      <c r="L3798" s="11">
        <f t="shared" si="422"/>
        <v>41831.514444444438</v>
      </c>
      <c r="M3798" t="b">
        <v>0</v>
      </c>
      <c r="N3798">
        <v>5</v>
      </c>
      <c r="O3798" t="b">
        <v>0</v>
      </c>
      <c r="P3798" s="8" t="s">
        <v>8303</v>
      </c>
      <c r="Q3798" s="13" t="str">
        <f t="shared" si="419"/>
        <v>theater</v>
      </c>
      <c r="R3798" s="13" t="str">
        <f t="shared" si="420"/>
        <v>musical</v>
      </c>
      <c r="S3798" s="6">
        <f t="shared" si="423"/>
        <v>68.292682926829272</v>
      </c>
      <c r="T3798" s="10">
        <f t="shared" si="424"/>
        <v>205</v>
      </c>
    </row>
    <row r="3799" spans="1:20" ht="43.2" x14ac:dyDescent="0.3">
      <c r="A3799">
        <v>3799</v>
      </c>
      <c r="B3799" s="3" t="s">
        <v>3796</v>
      </c>
      <c r="C3799" s="3" t="s">
        <v>7909</v>
      </c>
      <c r="D3799">
        <v>10000</v>
      </c>
      <c r="E3799">
        <v>402</v>
      </c>
      <c r="F3799" t="s">
        <v>8221</v>
      </c>
      <c r="G3799" t="s">
        <v>8224</v>
      </c>
      <c r="H3799" t="s">
        <v>8246</v>
      </c>
      <c r="I3799">
        <v>1457734843</v>
      </c>
      <c r="J3799">
        <v>1455142843</v>
      </c>
      <c r="K3799" s="11">
        <f t="shared" si="421"/>
        <v>42440.722719907404</v>
      </c>
      <c r="L3799" s="11">
        <f t="shared" si="422"/>
        <v>42410.722719907404</v>
      </c>
      <c r="M3799" t="b">
        <v>0</v>
      </c>
      <c r="N3799">
        <v>4</v>
      </c>
      <c r="O3799" t="b">
        <v>0</v>
      </c>
      <c r="P3799" s="8" t="s">
        <v>8303</v>
      </c>
      <c r="Q3799" s="13" t="str">
        <f t="shared" si="419"/>
        <v>theater</v>
      </c>
      <c r="R3799" s="13" t="str">
        <f t="shared" si="420"/>
        <v>musical</v>
      </c>
      <c r="S3799" s="6">
        <f t="shared" si="423"/>
        <v>24.875621890547265</v>
      </c>
      <c r="T3799" s="10">
        <f t="shared" si="424"/>
        <v>100.5</v>
      </c>
    </row>
    <row r="3800" spans="1:20" ht="43.2" x14ac:dyDescent="0.3">
      <c r="A3800">
        <v>3800</v>
      </c>
      <c r="B3800" s="3" t="s">
        <v>3797</v>
      </c>
      <c r="C3800" s="3" t="s">
        <v>7910</v>
      </c>
      <c r="D3800">
        <v>22000</v>
      </c>
      <c r="E3800">
        <v>881</v>
      </c>
      <c r="F3800" t="s">
        <v>8221</v>
      </c>
      <c r="G3800" t="s">
        <v>8224</v>
      </c>
      <c r="H3800" t="s">
        <v>8246</v>
      </c>
      <c r="I3800">
        <v>1420952340</v>
      </c>
      <c r="J3800">
        <v>1418146883</v>
      </c>
      <c r="K3800" s="11">
        <f t="shared" si="421"/>
        <v>42014.999305555553</v>
      </c>
      <c r="L3800" s="11">
        <f t="shared" si="422"/>
        <v>41982.528738425921</v>
      </c>
      <c r="M3800" t="b">
        <v>0</v>
      </c>
      <c r="N3800">
        <v>16</v>
      </c>
      <c r="O3800" t="b">
        <v>0</v>
      </c>
      <c r="P3800" s="8" t="s">
        <v>8303</v>
      </c>
      <c r="Q3800" s="13" t="str">
        <f t="shared" si="419"/>
        <v>theater</v>
      </c>
      <c r="R3800" s="13" t="str">
        <f t="shared" si="420"/>
        <v>musical</v>
      </c>
      <c r="S3800" s="6">
        <f t="shared" si="423"/>
        <v>24.971623155505107</v>
      </c>
      <c r="T3800" s="10">
        <f t="shared" si="424"/>
        <v>55.0625</v>
      </c>
    </row>
    <row r="3801" spans="1:20" ht="43.2" x14ac:dyDescent="0.3">
      <c r="A3801">
        <v>3801</v>
      </c>
      <c r="B3801" s="3" t="s">
        <v>3798</v>
      </c>
      <c r="C3801" s="3" t="s">
        <v>7911</v>
      </c>
      <c r="D3801">
        <v>5000</v>
      </c>
      <c r="E3801">
        <v>426</v>
      </c>
      <c r="F3801" t="s">
        <v>8221</v>
      </c>
      <c r="G3801" t="s">
        <v>8224</v>
      </c>
      <c r="H3801" t="s">
        <v>8246</v>
      </c>
      <c r="I3801">
        <v>1420215216</v>
      </c>
      <c r="J3801">
        <v>1417536816</v>
      </c>
      <c r="K3801" s="11">
        <f t="shared" si="421"/>
        <v>42006.467777777776</v>
      </c>
      <c r="L3801" s="11">
        <f t="shared" si="422"/>
        <v>41975.467777777776</v>
      </c>
      <c r="M3801" t="b">
        <v>0</v>
      </c>
      <c r="N3801">
        <v>9</v>
      </c>
      <c r="O3801" t="b">
        <v>0</v>
      </c>
      <c r="P3801" s="8" t="s">
        <v>8303</v>
      </c>
      <c r="Q3801" s="13" t="str">
        <f t="shared" si="419"/>
        <v>theater</v>
      </c>
      <c r="R3801" s="13" t="str">
        <f t="shared" si="420"/>
        <v>musical</v>
      </c>
      <c r="S3801" s="6">
        <f t="shared" si="423"/>
        <v>11.737089201877934</v>
      </c>
      <c r="T3801" s="10">
        <f t="shared" si="424"/>
        <v>47.333333333333336</v>
      </c>
    </row>
    <row r="3802" spans="1:20" ht="43.2" x14ac:dyDescent="0.3">
      <c r="A3802">
        <v>3802</v>
      </c>
      <c r="B3802" s="3" t="s">
        <v>3799</v>
      </c>
      <c r="C3802" s="3" t="s">
        <v>7912</v>
      </c>
      <c r="D3802">
        <v>3000</v>
      </c>
      <c r="E3802">
        <v>0</v>
      </c>
      <c r="F3802" t="s">
        <v>8221</v>
      </c>
      <c r="G3802" t="s">
        <v>8224</v>
      </c>
      <c r="H3802" t="s">
        <v>8246</v>
      </c>
      <c r="I3802">
        <v>1445482906</v>
      </c>
      <c r="J3802">
        <v>1442890906</v>
      </c>
      <c r="K3802" s="11">
        <f t="shared" si="421"/>
        <v>42298.917893518512</v>
      </c>
      <c r="L3802" s="11">
        <f t="shared" si="422"/>
        <v>42268.917893518512</v>
      </c>
      <c r="M3802" t="b">
        <v>0</v>
      </c>
      <c r="N3802">
        <v>0</v>
      </c>
      <c r="O3802" t="b">
        <v>0</v>
      </c>
      <c r="P3802" s="8" t="s">
        <v>8303</v>
      </c>
      <c r="Q3802" s="13" t="str">
        <f t="shared" si="419"/>
        <v>theater</v>
      </c>
      <c r="R3802" s="13" t="str">
        <f t="shared" si="420"/>
        <v>musical</v>
      </c>
      <c r="S3802" s="6" t="str">
        <f t="shared" si="423"/>
        <v>N/A</v>
      </c>
      <c r="T3802" s="10" t="str">
        <f t="shared" si="424"/>
        <v>N/A</v>
      </c>
    </row>
    <row r="3803" spans="1:20" ht="28.8" x14ac:dyDescent="0.3">
      <c r="A3803">
        <v>3803</v>
      </c>
      <c r="B3803" s="3" t="s">
        <v>3800</v>
      </c>
      <c r="C3803" s="3" t="s">
        <v>7913</v>
      </c>
      <c r="D3803">
        <v>12000</v>
      </c>
      <c r="E3803">
        <v>2358</v>
      </c>
      <c r="F3803" t="s">
        <v>8221</v>
      </c>
      <c r="G3803" t="s">
        <v>8224</v>
      </c>
      <c r="H3803" t="s">
        <v>8246</v>
      </c>
      <c r="I3803">
        <v>1457133568</v>
      </c>
      <c r="J3803">
        <v>1454541568</v>
      </c>
      <c r="K3803" s="11">
        <f t="shared" si="421"/>
        <v>42433.763518518514</v>
      </c>
      <c r="L3803" s="11">
        <f t="shared" si="422"/>
        <v>42403.763518518514</v>
      </c>
      <c r="M3803" t="b">
        <v>0</v>
      </c>
      <c r="N3803">
        <v>40</v>
      </c>
      <c r="O3803" t="b">
        <v>0</v>
      </c>
      <c r="P3803" s="8" t="s">
        <v>8303</v>
      </c>
      <c r="Q3803" s="13" t="str">
        <f t="shared" si="419"/>
        <v>theater</v>
      </c>
      <c r="R3803" s="13" t="str">
        <f t="shared" si="420"/>
        <v>musical</v>
      </c>
      <c r="S3803" s="6">
        <f t="shared" si="423"/>
        <v>5.0890585241730282</v>
      </c>
      <c r="T3803" s="10">
        <f t="shared" si="424"/>
        <v>58.95</v>
      </c>
    </row>
    <row r="3804" spans="1:20" ht="43.2" x14ac:dyDescent="0.3">
      <c r="A3804">
        <v>3804</v>
      </c>
      <c r="B3804" s="3" t="s">
        <v>3801</v>
      </c>
      <c r="C3804" s="3" t="s">
        <v>7914</v>
      </c>
      <c r="D3804">
        <v>8000</v>
      </c>
      <c r="E3804">
        <v>0</v>
      </c>
      <c r="F3804" t="s">
        <v>8221</v>
      </c>
      <c r="G3804" t="s">
        <v>8224</v>
      </c>
      <c r="H3804" t="s">
        <v>8246</v>
      </c>
      <c r="I3804">
        <v>1469948400</v>
      </c>
      <c r="J3804">
        <v>1465172024</v>
      </c>
      <c r="K3804" s="11">
        <f t="shared" si="421"/>
        <v>42582.083333333336</v>
      </c>
      <c r="L3804" s="11">
        <f t="shared" si="422"/>
        <v>42526.801203703704</v>
      </c>
      <c r="M3804" t="b">
        <v>0</v>
      </c>
      <c r="N3804">
        <v>0</v>
      </c>
      <c r="O3804" t="b">
        <v>0</v>
      </c>
      <c r="P3804" s="8" t="s">
        <v>8303</v>
      </c>
      <c r="Q3804" s="13" t="str">
        <f t="shared" si="419"/>
        <v>theater</v>
      </c>
      <c r="R3804" s="13" t="str">
        <f t="shared" si="420"/>
        <v>musical</v>
      </c>
      <c r="S3804" s="6" t="str">
        <f t="shared" si="423"/>
        <v>N/A</v>
      </c>
      <c r="T3804" s="10" t="str">
        <f t="shared" si="424"/>
        <v>N/A</v>
      </c>
    </row>
    <row r="3805" spans="1:20" ht="43.2" x14ac:dyDescent="0.3">
      <c r="A3805">
        <v>3805</v>
      </c>
      <c r="B3805" s="3" t="s">
        <v>3802</v>
      </c>
      <c r="C3805" s="3" t="s">
        <v>7915</v>
      </c>
      <c r="D3805">
        <v>150000</v>
      </c>
      <c r="E3805">
        <v>3</v>
      </c>
      <c r="F3805" t="s">
        <v>8221</v>
      </c>
      <c r="G3805" t="s">
        <v>8224</v>
      </c>
      <c r="H3805" t="s">
        <v>8246</v>
      </c>
      <c r="I3805">
        <v>1411852640</v>
      </c>
      <c r="J3805">
        <v>1406668640</v>
      </c>
      <c r="K3805" s="11">
        <f t="shared" si="421"/>
        <v>41909.678703703699</v>
      </c>
      <c r="L3805" s="11">
        <f t="shared" si="422"/>
        <v>41849.678703703699</v>
      </c>
      <c r="M3805" t="b">
        <v>0</v>
      </c>
      <c r="N3805">
        <v>2</v>
      </c>
      <c r="O3805" t="b">
        <v>0</v>
      </c>
      <c r="P3805" s="8" t="s">
        <v>8303</v>
      </c>
      <c r="Q3805" s="13" t="str">
        <f t="shared" si="419"/>
        <v>theater</v>
      </c>
      <c r="R3805" s="13" t="str">
        <f t="shared" si="420"/>
        <v>musical</v>
      </c>
      <c r="S3805" s="6">
        <f t="shared" si="423"/>
        <v>50000</v>
      </c>
      <c r="T3805" s="10">
        <f t="shared" si="424"/>
        <v>1.5</v>
      </c>
    </row>
    <row r="3806" spans="1:20" ht="57.6" x14ac:dyDescent="0.3">
      <c r="A3806">
        <v>3806</v>
      </c>
      <c r="B3806" s="3" t="s">
        <v>3803</v>
      </c>
      <c r="C3806" s="3" t="s">
        <v>7916</v>
      </c>
      <c r="D3806">
        <v>7500</v>
      </c>
      <c r="E3806">
        <v>5</v>
      </c>
      <c r="F3806" t="s">
        <v>8221</v>
      </c>
      <c r="G3806" t="s">
        <v>8226</v>
      </c>
      <c r="H3806" t="s">
        <v>8248</v>
      </c>
      <c r="I3806">
        <v>1404022381</v>
      </c>
      <c r="J3806">
        <v>1402294381</v>
      </c>
      <c r="K3806" s="11">
        <f t="shared" si="421"/>
        <v>41819.050706018512</v>
      </c>
      <c r="L3806" s="11">
        <f t="shared" si="422"/>
        <v>41799.050706018512</v>
      </c>
      <c r="M3806" t="b">
        <v>0</v>
      </c>
      <c r="N3806">
        <v>1</v>
      </c>
      <c r="O3806" t="b">
        <v>0</v>
      </c>
      <c r="P3806" s="8" t="s">
        <v>8303</v>
      </c>
      <c r="Q3806" s="13" t="str">
        <f t="shared" si="419"/>
        <v>theater</v>
      </c>
      <c r="R3806" s="13" t="str">
        <f t="shared" si="420"/>
        <v>musical</v>
      </c>
      <c r="S3806" s="6">
        <f t="shared" si="423"/>
        <v>1500</v>
      </c>
      <c r="T3806" s="10">
        <f t="shared" si="424"/>
        <v>5</v>
      </c>
    </row>
    <row r="3807" spans="1:20" ht="43.2" x14ac:dyDescent="0.3">
      <c r="A3807">
        <v>3807</v>
      </c>
      <c r="B3807" s="3" t="s">
        <v>3804</v>
      </c>
      <c r="C3807" s="3" t="s">
        <v>7917</v>
      </c>
      <c r="D3807">
        <v>1500</v>
      </c>
      <c r="E3807">
        <v>455</v>
      </c>
      <c r="F3807" t="s">
        <v>8221</v>
      </c>
      <c r="G3807" t="s">
        <v>8224</v>
      </c>
      <c r="H3807" t="s">
        <v>8246</v>
      </c>
      <c r="I3807">
        <v>1428097739</v>
      </c>
      <c r="J3807">
        <v>1427492939</v>
      </c>
      <c r="K3807" s="11">
        <f t="shared" si="421"/>
        <v>42097.700682870367</v>
      </c>
      <c r="L3807" s="11">
        <f t="shared" si="422"/>
        <v>42090.700682870367</v>
      </c>
      <c r="M3807" t="b">
        <v>0</v>
      </c>
      <c r="N3807">
        <v>9</v>
      </c>
      <c r="O3807" t="b">
        <v>0</v>
      </c>
      <c r="P3807" s="8" t="s">
        <v>8303</v>
      </c>
      <c r="Q3807" s="13" t="str">
        <f t="shared" si="419"/>
        <v>theater</v>
      </c>
      <c r="R3807" s="13" t="str">
        <f t="shared" si="420"/>
        <v>musical</v>
      </c>
      <c r="S3807" s="6">
        <f t="shared" si="423"/>
        <v>3.2967032967032965</v>
      </c>
      <c r="T3807" s="10">
        <f t="shared" si="424"/>
        <v>50.555555555555557</v>
      </c>
    </row>
    <row r="3808" spans="1:20" ht="43.2" x14ac:dyDescent="0.3">
      <c r="A3808">
        <v>3808</v>
      </c>
      <c r="B3808" s="3" t="s">
        <v>3805</v>
      </c>
      <c r="C3808" s="3" t="s">
        <v>7918</v>
      </c>
      <c r="D3808">
        <v>1000</v>
      </c>
      <c r="E3808">
        <v>1000</v>
      </c>
      <c r="F3808" t="s">
        <v>8219</v>
      </c>
      <c r="G3808" t="s">
        <v>8225</v>
      </c>
      <c r="H3808" t="s">
        <v>8247</v>
      </c>
      <c r="I3808">
        <v>1429955619</v>
      </c>
      <c r="J3808">
        <v>1424775219</v>
      </c>
      <c r="K3808" s="11">
        <f t="shared" si="421"/>
        <v>42119.203923611109</v>
      </c>
      <c r="L3808" s="11">
        <f t="shared" si="422"/>
        <v>42059.24559027778</v>
      </c>
      <c r="M3808" t="b">
        <v>0</v>
      </c>
      <c r="N3808">
        <v>24</v>
      </c>
      <c r="O3808" t="b">
        <v>1</v>
      </c>
      <c r="P3808" s="8" t="s">
        <v>8269</v>
      </c>
      <c r="Q3808" s="13" t="str">
        <f t="shared" si="419"/>
        <v>theater</v>
      </c>
      <c r="R3808" s="13" t="str">
        <f t="shared" ref="R3808:R3839" si="425">RIGHT(P3808,5)</f>
        <v>plays</v>
      </c>
      <c r="S3808" s="6">
        <f t="shared" si="423"/>
        <v>1</v>
      </c>
      <c r="T3808" s="10">
        <f t="shared" si="424"/>
        <v>41.666666666666664</v>
      </c>
    </row>
    <row r="3809" spans="1:20" ht="43.2" x14ac:dyDescent="0.3">
      <c r="A3809">
        <v>3809</v>
      </c>
      <c r="B3809" s="3" t="s">
        <v>3806</v>
      </c>
      <c r="C3809" s="3" t="s">
        <v>7919</v>
      </c>
      <c r="D3809">
        <v>2000</v>
      </c>
      <c r="E3809">
        <v>2025</v>
      </c>
      <c r="F3809" t="s">
        <v>8219</v>
      </c>
      <c r="G3809" t="s">
        <v>8225</v>
      </c>
      <c r="H3809" t="s">
        <v>8247</v>
      </c>
      <c r="I3809">
        <v>1406761200</v>
      </c>
      <c r="J3809">
        <v>1402403907</v>
      </c>
      <c r="K3809" s="11">
        <f t="shared" si="421"/>
        <v>41850.75</v>
      </c>
      <c r="L3809" s="11">
        <f t="shared" si="422"/>
        <v>41800.318368055552</v>
      </c>
      <c r="M3809" t="b">
        <v>0</v>
      </c>
      <c r="N3809">
        <v>38</v>
      </c>
      <c r="O3809" t="b">
        <v>1</v>
      </c>
      <c r="P3809" s="8" t="s">
        <v>8269</v>
      </c>
      <c r="Q3809" s="13" t="str">
        <f t="shared" si="419"/>
        <v>theater</v>
      </c>
      <c r="R3809" s="13" t="str">
        <f t="shared" si="425"/>
        <v>plays</v>
      </c>
      <c r="S3809" s="6">
        <f t="shared" si="423"/>
        <v>0.98765432098765427</v>
      </c>
      <c r="T3809" s="10">
        <f t="shared" si="424"/>
        <v>53.289473684210527</v>
      </c>
    </row>
    <row r="3810" spans="1:20" ht="43.2" x14ac:dyDescent="0.3">
      <c r="A3810">
        <v>3810</v>
      </c>
      <c r="B3810" s="3" t="s">
        <v>3807</v>
      </c>
      <c r="C3810" s="3" t="s">
        <v>7920</v>
      </c>
      <c r="D3810">
        <v>1500</v>
      </c>
      <c r="E3810">
        <v>1826</v>
      </c>
      <c r="F3810" t="s">
        <v>8219</v>
      </c>
      <c r="G3810" t="s">
        <v>8224</v>
      </c>
      <c r="H3810" t="s">
        <v>8246</v>
      </c>
      <c r="I3810">
        <v>1426965758</v>
      </c>
      <c r="J3810">
        <v>1424377358</v>
      </c>
      <c r="K3810" s="11">
        <f t="shared" si="421"/>
        <v>42084.599050925921</v>
      </c>
      <c r="L3810" s="11">
        <f t="shared" si="422"/>
        <v>42054.640717592592</v>
      </c>
      <c r="M3810" t="b">
        <v>0</v>
      </c>
      <c r="N3810">
        <v>26</v>
      </c>
      <c r="O3810" t="b">
        <v>1</v>
      </c>
      <c r="P3810" s="8" t="s">
        <v>8269</v>
      </c>
      <c r="Q3810" s="13" t="str">
        <f t="shared" si="419"/>
        <v>theater</v>
      </c>
      <c r="R3810" s="13" t="str">
        <f t="shared" si="425"/>
        <v>plays</v>
      </c>
      <c r="S3810" s="6">
        <f t="shared" si="423"/>
        <v>0.8214676889375685</v>
      </c>
      <c r="T3810" s="10">
        <f t="shared" si="424"/>
        <v>70.230769230769226</v>
      </c>
    </row>
    <row r="3811" spans="1:20" ht="43.2" x14ac:dyDescent="0.3">
      <c r="A3811">
        <v>3811</v>
      </c>
      <c r="B3811" s="3" t="s">
        <v>3808</v>
      </c>
      <c r="C3811" s="3" t="s">
        <v>7921</v>
      </c>
      <c r="D3811">
        <v>250</v>
      </c>
      <c r="E3811">
        <v>825</v>
      </c>
      <c r="F3811" t="s">
        <v>8219</v>
      </c>
      <c r="G3811" t="s">
        <v>8225</v>
      </c>
      <c r="H3811" t="s">
        <v>8247</v>
      </c>
      <c r="I3811">
        <v>1464692400</v>
      </c>
      <c r="J3811">
        <v>1461769373</v>
      </c>
      <c r="K3811" s="11">
        <f t="shared" si="421"/>
        <v>42521.249999999993</v>
      </c>
      <c r="L3811" s="11">
        <f t="shared" si="422"/>
        <v>42487.418668981474</v>
      </c>
      <c r="M3811" t="b">
        <v>0</v>
      </c>
      <c r="N3811">
        <v>19</v>
      </c>
      <c r="O3811" t="b">
        <v>1</v>
      </c>
      <c r="P3811" s="8" t="s">
        <v>8269</v>
      </c>
      <c r="Q3811" s="13" t="str">
        <f t="shared" si="419"/>
        <v>theater</v>
      </c>
      <c r="R3811" s="13" t="str">
        <f t="shared" si="425"/>
        <v>plays</v>
      </c>
      <c r="S3811" s="6">
        <f t="shared" si="423"/>
        <v>0.30303030303030304</v>
      </c>
      <c r="T3811" s="10">
        <f t="shared" si="424"/>
        <v>43.421052631578945</v>
      </c>
    </row>
    <row r="3812" spans="1:20" ht="43.2" x14ac:dyDescent="0.3">
      <c r="A3812">
        <v>3812</v>
      </c>
      <c r="B3812" s="3" t="s">
        <v>3809</v>
      </c>
      <c r="C3812" s="3" t="s">
        <v>7922</v>
      </c>
      <c r="D3812">
        <v>2000</v>
      </c>
      <c r="E3812">
        <v>2191</v>
      </c>
      <c r="F3812" t="s">
        <v>8219</v>
      </c>
      <c r="G3812" t="s">
        <v>8229</v>
      </c>
      <c r="H3812" t="s">
        <v>8251</v>
      </c>
      <c r="I3812">
        <v>1433131140</v>
      </c>
      <c r="J3812">
        <v>1429120908</v>
      </c>
      <c r="K3812" s="11">
        <f t="shared" si="421"/>
        <v>42155.957638888889</v>
      </c>
      <c r="L3812" s="11">
        <f t="shared" si="422"/>
        <v>42109.542916666665</v>
      </c>
      <c r="M3812" t="b">
        <v>0</v>
      </c>
      <c r="N3812">
        <v>11</v>
      </c>
      <c r="O3812" t="b">
        <v>1</v>
      </c>
      <c r="P3812" s="8" t="s">
        <v>8269</v>
      </c>
      <c r="Q3812" s="13" t="str">
        <f t="shared" si="419"/>
        <v>theater</v>
      </c>
      <c r="R3812" s="13" t="str">
        <f t="shared" si="425"/>
        <v>plays</v>
      </c>
      <c r="S3812" s="6">
        <f t="shared" si="423"/>
        <v>0.91282519397535367</v>
      </c>
      <c r="T3812" s="10">
        <f t="shared" si="424"/>
        <v>199.18181818181819</v>
      </c>
    </row>
    <row r="3813" spans="1:20" ht="43.2" x14ac:dyDescent="0.3">
      <c r="A3813">
        <v>3813</v>
      </c>
      <c r="B3813" s="3" t="s">
        <v>3810</v>
      </c>
      <c r="C3813" s="3" t="s">
        <v>7923</v>
      </c>
      <c r="D3813">
        <v>2100</v>
      </c>
      <c r="E3813">
        <v>2119.9899999999998</v>
      </c>
      <c r="F3813" t="s">
        <v>8219</v>
      </c>
      <c r="G3813" t="s">
        <v>8224</v>
      </c>
      <c r="H3813" t="s">
        <v>8246</v>
      </c>
      <c r="I3813">
        <v>1465940580</v>
      </c>
      <c r="J3813">
        <v>1462603021</v>
      </c>
      <c r="K3813" s="11">
        <f t="shared" si="421"/>
        <v>42535.696527777771</v>
      </c>
      <c r="L3813" s="11">
        <f t="shared" si="422"/>
        <v>42497.067372685182</v>
      </c>
      <c r="M3813" t="b">
        <v>0</v>
      </c>
      <c r="N3813">
        <v>27</v>
      </c>
      <c r="O3813" t="b">
        <v>1</v>
      </c>
      <c r="P3813" s="8" t="s">
        <v>8269</v>
      </c>
      <c r="Q3813" s="13" t="str">
        <f t="shared" si="419"/>
        <v>theater</v>
      </c>
      <c r="R3813" s="13" t="str">
        <f t="shared" si="425"/>
        <v>plays</v>
      </c>
      <c r="S3813" s="6">
        <f t="shared" si="423"/>
        <v>0.99057071023919929</v>
      </c>
      <c r="T3813" s="10">
        <f t="shared" si="424"/>
        <v>78.518148148148143</v>
      </c>
    </row>
    <row r="3814" spans="1:20" ht="43.2" x14ac:dyDescent="0.3">
      <c r="A3814">
        <v>3814</v>
      </c>
      <c r="B3814" s="3" t="s">
        <v>3811</v>
      </c>
      <c r="C3814" s="3" t="s">
        <v>7924</v>
      </c>
      <c r="D3814">
        <v>1500</v>
      </c>
      <c r="E3814">
        <v>2102</v>
      </c>
      <c r="F3814" t="s">
        <v>8219</v>
      </c>
      <c r="G3814" t="s">
        <v>8224</v>
      </c>
      <c r="H3814" t="s">
        <v>8246</v>
      </c>
      <c r="I3814">
        <v>1427860740</v>
      </c>
      <c r="J3814">
        <v>1424727712</v>
      </c>
      <c r="K3814" s="11">
        <f t="shared" si="421"/>
        <v>42094.957638888889</v>
      </c>
      <c r="L3814" s="11">
        <f t="shared" si="422"/>
        <v>42058.695740740739</v>
      </c>
      <c r="M3814" t="b">
        <v>0</v>
      </c>
      <c r="N3814">
        <v>34</v>
      </c>
      <c r="O3814" t="b">
        <v>1</v>
      </c>
      <c r="P3814" s="8" t="s">
        <v>8269</v>
      </c>
      <c r="Q3814" s="13" t="str">
        <f t="shared" si="419"/>
        <v>theater</v>
      </c>
      <c r="R3814" s="13" t="str">
        <f t="shared" si="425"/>
        <v>plays</v>
      </c>
      <c r="S3814" s="6">
        <f t="shared" si="423"/>
        <v>0.71360608943862991</v>
      </c>
      <c r="T3814" s="10">
        <f t="shared" si="424"/>
        <v>61.823529411764703</v>
      </c>
    </row>
    <row r="3815" spans="1:20" ht="28.8" x14ac:dyDescent="0.3">
      <c r="A3815">
        <v>3815</v>
      </c>
      <c r="B3815" s="3" t="s">
        <v>3812</v>
      </c>
      <c r="C3815" s="3" t="s">
        <v>7925</v>
      </c>
      <c r="D3815">
        <v>1000</v>
      </c>
      <c r="E3815">
        <v>1000.01</v>
      </c>
      <c r="F3815" t="s">
        <v>8219</v>
      </c>
      <c r="G3815" t="s">
        <v>8225</v>
      </c>
      <c r="H3815" t="s">
        <v>8247</v>
      </c>
      <c r="I3815">
        <v>1440111600</v>
      </c>
      <c r="J3815">
        <v>1437545657</v>
      </c>
      <c r="K3815" s="11">
        <f t="shared" si="421"/>
        <v>42236.749999999993</v>
      </c>
      <c r="L3815" s="11">
        <f t="shared" si="422"/>
        <v>42207.051585648143</v>
      </c>
      <c r="M3815" t="b">
        <v>0</v>
      </c>
      <c r="N3815">
        <v>20</v>
      </c>
      <c r="O3815" t="b">
        <v>1</v>
      </c>
      <c r="P3815" s="8" t="s">
        <v>8269</v>
      </c>
      <c r="Q3815" s="13" t="str">
        <f t="shared" si="419"/>
        <v>theater</v>
      </c>
      <c r="R3815" s="13" t="str">
        <f t="shared" si="425"/>
        <v>plays</v>
      </c>
      <c r="S3815" s="6">
        <f t="shared" si="423"/>
        <v>0.99999000009999905</v>
      </c>
      <c r="T3815" s="10">
        <f t="shared" si="424"/>
        <v>50.000500000000002</v>
      </c>
    </row>
    <row r="3816" spans="1:20" ht="57.6" x14ac:dyDescent="0.3">
      <c r="A3816">
        <v>3816</v>
      </c>
      <c r="B3816" s="3" t="s">
        <v>3813</v>
      </c>
      <c r="C3816" s="3" t="s">
        <v>7926</v>
      </c>
      <c r="D3816">
        <v>1500</v>
      </c>
      <c r="E3816">
        <v>1788.57</v>
      </c>
      <c r="F3816" t="s">
        <v>8219</v>
      </c>
      <c r="G3816" t="s">
        <v>8224</v>
      </c>
      <c r="H3816" t="s">
        <v>8246</v>
      </c>
      <c r="I3816">
        <v>1405614823</v>
      </c>
      <c r="J3816">
        <v>1403022823</v>
      </c>
      <c r="K3816" s="11">
        <f t="shared" si="421"/>
        <v>41837.481747685182</v>
      </c>
      <c r="L3816" s="11">
        <f t="shared" si="422"/>
        <v>41807.481747685182</v>
      </c>
      <c r="M3816" t="b">
        <v>0</v>
      </c>
      <c r="N3816">
        <v>37</v>
      </c>
      <c r="O3816" t="b">
        <v>1</v>
      </c>
      <c r="P3816" s="8" t="s">
        <v>8269</v>
      </c>
      <c r="Q3816" s="13" t="str">
        <f t="shared" si="419"/>
        <v>theater</v>
      </c>
      <c r="R3816" s="13" t="str">
        <f t="shared" si="425"/>
        <v>plays</v>
      </c>
      <c r="S3816" s="6">
        <f t="shared" si="423"/>
        <v>0.83865881682014121</v>
      </c>
      <c r="T3816" s="10">
        <f t="shared" si="424"/>
        <v>48.339729729729726</v>
      </c>
    </row>
    <row r="3817" spans="1:20" ht="43.2" x14ac:dyDescent="0.3">
      <c r="A3817">
        <v>3817</v>
      </c>
      <c r="B3817" s="3" t="s">
        <v>3814</v>
      </c>
      <c r="C3817" s="3" t="s">
        <v>7927</v>
      </c>
      <c r="D3817">
        <v>2000</v>
      </c>
      <c r="E3817">
        <v>2145</v>
      </c>
      <c r="F3817" t="s">
        <v>8219</v>
      </c>
      <c r="G3817" t="s">
        <v>8224</v>
      </c>
      <c r="H3817" t="s">
        <v>8246</v>
      </c>
      <c r="I3817">
        <v>1445659140</v>
      </c>
      <c r="J3817">
        <v>1444236216</v>
      </c>
      <c r="K3817" s="11">
        <f t="shared" si="421"/>
        <v>42300.957638888889</v>
      </c>
      <c r="L3817" s="11">
        <f t="shared" si="422"/>
        <v>42284.488611111105</v>
      </c>
      <c r="M3817" t="b">
        <v>0</v>
      </c>
      <c r="N3817">
        <v>20</v>
      </c>
      <c r="O3817" t="b">
        <v>1</v>
      </c>
      <c r="P3817" s="8" t="s">
        <v>8269</v>
      </c>
      <c r="Q3817" s="13" t="str">
        <f t="shared" si="419"/>
        <v>theater</v>
      </c>
      <c r="R3817" s="13" t="str">
        <f t="shared" si="425"/>
        <v>plays</v>
      </c>
      <c r="S3817" s="6">
        <f t="shared" si="423"/>
        <v>0.93240093240093236</v>
      </c>
      <c r="T3817" s="10">
        <f t="shared" si="424"/>
        <v>107.25</v>
      </c>
    </row>
    <row r="3818" spans="1:20" ht="43.2" x14ac:dyDescent="0.3">
      <c r="A3818">
        <v>3818</v>
      </c>
      <c r="B3818" s="3" t="s">
        <v>3815</v>
      </c>
      <c r="C3818" s="3" t="s">
        <v>7928</v>
      </c>
      <c r="D3818">
        <v>250</v>
      </c>
      <c r="E3818">
        <v>570</v>
      </c>
      <c r="F3818" t="s">
        <v>8219</v>
      </c>
      <c r="G3818" t="s">
        <v>8224</v>
      </c>
      <c r="H3818" t="s">
        <v>8246</v>
      </c>
      <c r="I3818">
        <v>1426187582</v>
      </c>
      <c r="J3818">
        <v>1423599182</v>
      </c>
      <c r="K3818" s="11">
        <f t="shared" si="421"/>
        <v>42075.592384259253</v>
      </c>
      <c r="L3818" s="11">
        <f t="shared" si="422"/>
        <v>42045.634050925924</v>
      </c>
      <c r="M3818" t="b">
        <v>0</v>
      </c>
      <c r="N3818">
        <v>10</v>
      </c>
      <c r="O3818" t="b">
        <v>1</v>
      </c>
      <c r="P3818" s="8" t="s">
        <v>8269</v>
      </c>
      <c r="Q3818" s="13" t="str">
        <f t="shared" si="419"/>
        <v>theater</v>
      </c>
      <c r="R3818" s="13" t="str">
        <f t="shared" si="425"/>
        <v>plays</v>
      </c>
      <c r="S3818" s="6">
        <f t="shared" si="423"/>
        <v>0.43859649122807015</v>
      </c>
      <c r="T3818" s="10">
        <f t="shared" si="424"/>
        <v>57</v>
      </c>
    </row>
    <row r="3819" spans="1:20" ht="43.2" x14ac:dyDescent="0.3">
      <c r="A3819">
        <v>3819</v>
      </c>
      <c r="B3819" s="3" t="s">
        <v>3816</v>
      </c>
      <c r="C3819" s="3" t="s">
        <v>7817</v>
      </c>
      <c r="D3819">
        <v>1000</v>
      </c>
      <c r="E3819">
        <v>1064</v>
      </c>
      <c r="F3819" t="s">
        <v>8219</v>
      </c>
      <c r="G3819" t="s">
        <v>8224</v>
      </c>
      <c r="H3819" t="s">
        <v>8246</v>
      </c>
      <c r="I3819">
        <v>1437166920</v>
      </c>
      <c r="J3819">
        <v>1435554104</v>
      </c>
      <c r="K3819" s="11">
        <f t="shared" si="421"/>
        <v>42202.668055555558</v>
      </c>
      <c r="L3819" s="11">
        <f t="shared" si="422"/>
        <v>42184.001203703701</v>
      </c>
      <c r="M3819" t="b">
        <v>0</v>
      </c>
      <c r="N3819">
        <v>26</v>
      </c>
      <c r="O3819" t="b">
        <v>1</v>
      </c>
      <c r="P3819" s="8" t="s">
        <v>8269</v>
      </c>
      <c r="Q3819" s="13" t="str">
        <f t="shared" si="419"/>
        <v>theater</v>
      </c>
      <c r="R3819" s="13" t="str">
        <f t="shared" si="425"/>
        <v>plays</v>
      </c>
      <c r="S3819" s="6">
        <f t="shared" si="423"/>
        <v>0.93984962406015038</v>
      </c>
      <c r="T3819" s="10">
        <f t="shared" si="424"/>
        <v>40.92307692307692</v>
      </c>
    </row>
    <row r="3820" spans="1:20" ht="43.2" x14ac:dyDescent="0.3">
      <c r="A3820">
        <v>3820</v>
      </c>
      <c r="B3820" s="3" t="s">
        <v>3817</v>
      </c>
      <c r="C3820" s="3" t="s">
        <v>7929</v>
      </c>
      <c r="D3820">
        <v>300</v>
      </c>
      <c r="E3820">
        <v>430</v>
      </c>
      <c r="F3820" t="s">
        <v>8219</v>
      </c>
      <c r="G3820" t="s">
        <v>8225</v>
      </c>
      <c r="H3820" t="s">
        <v>8247</v>
      </c>
      <c r="I3820">
        <v>1436110717</v>
      </c>
      <c r="J3820">
        <v>1433518717</v>
      </c>
      <c r="K3820" s="11">
        <f t="shared" si="421"/>
        <v>42190.443483796298</v>
      </c>
      <c r="L3820" s="11">
        <f t="shared" si="422"/>
        <v>42160.443483796298</v>
      </c>
      <c r="M3820" t="b">
        <v>0</v>
      </c>
      <c r="N3820">
        <v>20</v>
      </c>
      <c r="O3820" t="b">
        <v>1</v>
      </c>
      <c r="P3820" s="8" t="s">
        <v>8269</v>
      </c>
      <c r="Q3820" s="13" t="str">
        <f t="shared" si="419"/>
        <v>theater</v>
      </c>
      <c r="R3820" s="13" t="str">
        <f t="shared" si="425"/>
        <v>plays</v>
      </c>
      <c r="S3820" s="6">
        <f t="shared" si="423"/>
        <v>0.69767441860465118</v>
      </c>
      <c r="T3820" s="10">
        <f t="shared" si="424"/>
        <v>21.5</v>
      </c>
    </row>
    <row r="3821" spans="1:20" ht="43.2" x14ac:dyDescent="0.3">
      <c r="A3821">
        <v>3821</v>
      </c>
      <c r="B3821" s="3" t="s">
        <v>3818</v>
      </c>
      <c r="C3821" s="3" t="s">
        <v>7930</v>
      </c>
      <c r="D3821">
        <v>3500</v>
      </c>
      <c r="E3821">
        <v>3659</v>
      </c>
      <c r="F3821" t="s">
        <v>8219</v>
      </c>
      <c r="G3821" t="s">
        <v>8224</v>
      </c>
      <c r="H3821" t="s">
        <v>8246</v>
      </c>
      <c r="I3821">
        <v>1451881207</v>
      </c>
      <c r="J3821">
        <v>1449116407</v>
      </c>
      <c r="K3821" s="11">
        <f t="shared" si="421"/>
        <v>42372.972303240742</v>
      </c>
      <c r="L3821" s="11">
        <f t="shared" si="422"/>
        <v>42340.972303240742</v>
      </c>
      <c r="M3821" t="b">
        <v>0</v>
      </c>
      <c r="N3821">
        <v>46</v>
      </c>
      <c r="O3821" t="b">
        <v>1</v>
      </c>
      <c r="P3821" s="8" t="s">
        <v>8269</v>
      </c>
      <c r="Q3821" s="13" t="str">
        <f t="shared" si="419"/>
        <v>theater</v>
      </c>
      <c r="R3821" s="13" t="str">
        <f t="shared" si="425"/>
        <v>plays</v>
      </c>
      <c r="S3821" s="6">
        <f t="shared" si="423"/>
        <v>0.95654550423613005</v>
      </c>
      <c r="T3821" s="10">
        <f t="shared" si="424"/>
        <v>79.543478260869563</v>
      </c>
    </row>
    <row r="3822" spans="1:20" ht="57.6" x14ac:dyDescent="0.3">
      <c r="A3822">
        <v>3822</v>
      </c>
      <c r="B3822" s="3" t="s">
        <v>3819</v>
      </c>
      <c r="C3822" s="3" t="s">
        <v>7931</v>
      </c>
      <c r="D3822">
        <v>5000</v>
      </c>
      <c r="E3822">
        <v>5501</v>
      </c>
      <c r="F3822" t="s">
        <v>8219</v>
      </c>
      <c r="G3822" t="s">
        <v>8236</v>
      </c>
      <c r="H3822" t="s">
        <v>8249</v>
      </c>
      <c r="I3822">
        <v>1453244340</v>
      </c>
      <c r="J3822">
        <v>1448136417</v>
      </c>
      <c r="K3822" s="11">
        <f t="shared" si="421"/>
        <v>42388.749305555553</v>
      </c>
      <c r="L3822" s="11">
        <f t="shared" si="422"/>
        <v>42329.629826388882</v>
      </c>
      <c r="M3822" t="b">
        <v>0</v>
      </c>
      <c r="N3822">
        <v>76</v>
      </c>
      <c r="O3822" t="b">
        <v>1</v>
      </c>
      <c r="P3822" s="8" t="s">
        <v>8269</v>
      </c>
      <c r="Q3822" s="13" t="str">
        <f t="shared" si="419"/>
        <v>theater</v>
      </c>
      <c r="R3822" s="13" t="str">
        <f t="shared" si="425"/>
        <v>plays</v>
      </c>
      <c r="S3822" s="6">
        <f t="shared" si="423"/>
        <v>0.90892564988183966</v>
      </c>
      <c r="T3822" s="10">
        <f t="shared" si="424"/>
        <v>72.381578947368425</v>
      </c>
    </row>
    <row r="3823" spans="1:20" ht="43.2" x14ac:dyDescent="0.3">
      <c r="A3823">
        <v>3823</v>
      </c>
      <c r="B3823" s="3" t="s">
        <v>3820</v>
      </c>
      <c r="C3823" s="3" t="s">
        <v>7932</v>
      </c>
      <c r="D3823">
        <v>2500</v>
      </c>
      <c r="E3823">
        <v>2650</v>
      </c>
      <c r="F3823" t="s">
        <v>8219</v>
      </c>
      <c r="G3823" t="s">
        <v>8224</v>
      </c>
      <c r="H3823" t="s">
        <v>8246</v>
      </c>
      <c r="I3823">
        <v>1437364740</v>
      </c>
      <c r="J3823">
        <v>1434405044</v>
      </c>
      <c r="K3823" s="11">
        <f t="shared" si="421"/>
        <v>42204.957638888889</v>
      </c>
      <c r="L3823" s="11">
        <f t="shared" si="422"/>
        <v>42170.701898148145</v>
      </c>
      <c r="M3823" t="b">
        <v>0</v>
      </c>
      <c r="N3823">
        <v>41</v>
      </c>
      <c r="O3823" t="b">
        <v>1</v>
      </c>
      <c r="P3823" s="8" t="s">
        <v>8269</v>
      </c>
      <c r="Q3823" s="13" t="str">
        <f t="shared" si="419"/>
        <v>theater</v>
      </c>
      <c r="R3823" s="13" t="str">
        <f t="shared" si="425"/>
        <v>plays</v>
      </c>
      <c r="S3823" s="6">
        <f t="shared" si="423"/>
        <v>0.94339622641509435</v>
      </c>
      <c r="T3823" s="10">
        <f t="shared" si="424"/>
        <v>64.634146341463421</v>
      </c>
    </row>
    <row r="3824" spans="1:20" ht="43.2" x14ac:dyDescent="0.3">
      <c r="A3824">
        <v>3824</v>
      </c>
      <c r="B3824" s="3" t="s">
        <v>3821</v>
      </c>
      <c r="C3824" s="3" t="s">
        <v>7933</v>
      </c>
      <c r="D3824">
        <v>250</v>
      </c>
      <c r="E3824">
        <v>270</v>
      </c>
      <c r="F3824" t="s">
        <v>8219</v>
      </c>
      <c r="G3824" t="s">
        <v>8225</v>
      </c>
      <c r="H3824" t="s">
        <v>8247</v>
      </c>
      <c r="I3824">
        <v>1470058860</v>
      </c>
      <c r="J3824">
        <v>1469026903</v>
      </c>
      <c r="K3824" s="11">
        <f t="shared" si="421"/>
        <v>42583.361805555549</v>
      </c>
      <c r="L3824" s="11">
        <f t="shared" si="422"/>
        <v>42571.417858796289</v>
      </c>
      <c r="M3824" t="b">
        <v>0</v>
      </c>
      <c r="N3824">
        <v>7</v>
      </c>
      <c r="O3824" t="b">
        <v>1</v>
      </c>
      <c r="P3824" s="8" t="s">
        <v>8269</v>
      </c>
      <c r="Q3824" s="13" t="str">
        <f t="shared" si="419"/>
        <v>theater</v>
      </c>
      <c r="R3824" s="13" t="str">
        <f t="shared" si="425"/>
        <v>plays</v>
      </c>
      <c r="S3824" s="6">
        <f t="shared" si="423"/>
        <v>0.92592592592592593</v>
      </c>
      <c r="T3824" s="10">
        <f t="shared" si="424"/>
        <v>38.571428571428569</v>
      </c>
    </row>
    <row r="3825" spans="1:20" ht="43.2" x14ac:dyDescent="0.3">
      <c r="A3825">
        <v>3825</v>
      </c>
      <c r="B3825" s="3" t="s">
        <v>3822</v>
      </c>
      <c r="C3825" s="3" t="s">
        <v>7934</v>
      </c>
      <c r="D3825">
        <v>5000</v>
      </c>
      <c r="E3825">
        <v>5271</v>
      </c>
      <c r="F3825" t="s">
        <v>8219</v>
      </c>
      <c r="G3825" t="s">
        <v>8224</v>
      </c>
      <c r="H3825" t="s">
        <v>8246</v>
      </c>
      <c r="I3825">
        <v>1434505214</v>
      </c>
      <c r="J3825">
        <v>1432690814</v>
      </c>
      <c r="K3825" s="11">
        <f t="shared" si="421"/>
        <v>42171.861273148148</v>
      </c>
      <c r="L3825" s="11">
        <f t="shared" si="422"/>
        <v>42150.861273148148</v>
      </c>
      <c r="M3825" t="b">
        <v>0</v>
      </c>
      <c r="N3825">
        <v>49</v>
      </c>
      <c r="O3825" t="b">
        <v>1</v>
      </c>
      <c r="P3825" s="8" t="s">
        <v>8269</v>
      </c>
      <c r="Q3825" s="13" t="str">
        <f t="shared" si="419"/>
        <v>theater</v>
      </c>
      <c r="R3825" s="13" t="str">
        <f t="shared" si="425"/>
        <v>plays</v>
      </c>
      <c r="S3825" s="6">
        <f t="shared" si="423"/>
        <v>0.94858660595712385</v>
      </c>
      <c r="T3825" s="10">
        <f t="shared" si="424"/>
        <v>107.57142857142857</v>
      </c>
    </row>
    <row r="3826" spans="1:20" ht="28.8" x14ac:dyDescent="0.3">
      <c r="A3826">
        <v>3826</v>
      </c>
      <c r="B3826" s="3" t="s">
        <v>3823</v>
      </c>
      <c r="C3826" s="3" t="s">
        <v>7935</v>
      </c>
      <c r="D3826">
        <v>600</v>
      </c>
      <c r="E3826">
        <v>715</v>
      </c>
      <c r="F3826" t="s">
        <v>8219</v>
      </c>
      <c r="G3826" t="s">
        <v>8225</v>
      </c>
      <c r="H3826" t="s">
        <v>8247</v>
      </c>
      <c r="I3826">
        <v>1430993394</v>
      </c>
      <c r="J3826">
        <v>1428401394</v>
      </c>
      <c r="K3826" s="11">
        <f t="shared" si="421"/>
        <v>42131.215208333328</v>
      </c>
      <c r="L3826" s="11">
        <f t="shared" si="422"/>
        <v>42101.215208333328</v>
      </c>
      <c r="M3826" t="b">
        <v>0</v>
      </c>
      <c r="N3826">
        <v>26</v>
      </c>
      <c r="O3826" t="b">
        <v>1</v>
      </c>
      <c r="P3826" s="8" t="s">
        <v>8269</v>
      </c>
      <c r="Q3826" s="13" t="str">
        <f t="shared" si="419"/>
        <v>theater</v>
      </c>
      <c r="R3826" s="13" t="str">
        <f t="shared" si="425"/>
        <v>plays</v>
      </c>
      <c r="S3826" s="6">
        <f t="shared" si="423"/>
        <v>0.83916083916083917</v>
      </c>
      <c r="T3826" s="10">
        <f t="shared" si="424"/>
        <v>27.5</v>
      </c>
    </row>
    <row r="3827" spans="1:20" ht="57.6" x14ac:dyDescent="0.3">
      <c r="A3827">
        <v>3827</v>
      </c>
      <c r="B3827" s="3" t="s">
        <v>3824</v>
      </c>
      <c r="C3827" s="3" t="s">
        <v>7936</v>
      </c>
      <c r="D3827">
        <v>3000</v>
      </c>
      <c r="E3827">
        <v>4580</v>
      </c>
      <c r="F3827" t="s">
        <v>8219</v>
      </c>
      <c r="G3827" t="s">
        <v>8225</v>
      </c>
      <c r="H3827" t="s">
        <v>8247</v>
      </c>
      <c r="I3827">
        <v>1427414400</v>
      </c>
      <c r="J3827">
        <v>1422656201</v>
      </c>
      <c r="K3827" s="11">
        <f t="shared" si="421"/>
        <v>42089.791666666664</v>
      </c>
      <c r="L3827" s="11">
        <f t="shared" si="422"/>
        <v>42034.719918981478</v>
      </c>
      <c r="M3827" t="b">
        <v>0</v>
      </c>
      <c r="N3827">
        <v>65</v>
      </c>
      <c r="O3827" t="b">
        <v>1</v>
      </c>
      <c r="P3827" s="8" t="s">
        <v>8269</v>
      </c>
      <c r="Q3827" s="13" t="str">
        <f t="shared" si="419"/>
        <v>theater</v>
      </c>
      <c r="R3827" s="13" t="str">
        <f t="shared" si="425"/>
        <v>plays</v>
      </c>
      <c r="S3827" s="6">
        <f t="shared" si="423"/>
        <v>0.65502183406113534</v>
      </c>
      <c r="T3827" s="10">
        <f t="shared" si="424"/>
        <v>70.461538461538467</v>
      </c>
    </row>
    <row r="3828" spans="1:20" ht="43.2" x14ac:dyDescent="0.3">
      <c r="A3828">
        <v>3828</v>
      </c>
      <c r="B3828" s="3" t="s">
        <v>3825</v>
      </c>
      <c r="C3828" s="3" t="s">
        <v>7937</v>
      </c>
      <c r="D3828">
        <v>5000</v>
      </c>
      <c r="E3828">
        <v>5000</v>
      </c>
      <c r="F3828" t="s">
        <v>8219</v>
      </c>
      <c r="G3828" t="s">
        <v>8224</v>
      </c>
      <c r="H3828" t="s">
        <v>8246</v>
      </c>
      <c r="I3828">
        <v>1420033187</v>
      </c>
      <c r="J3828">
        <v>1414845587</v>
      </c>
      <c r="K3828" s="11">
        <f t="shared" si="421"/>
        <v>42004.36096064814</v>
      </c>
      <c r="L3828" s="11">
        <f t="shared" si="422"/>
        <v>41944.319293981483</v>
      </c>
      <c r="M3828" t="b">
        <v>0</v>
      </c>
      <c r="N3828">
        <v>28</v>
      </c>
      <c r="O3828" t="b">
        <v>1</v>
      </c>
      <c r="P3828" s="8" t="s">
        <v>8269</v>
      </c>
      <c r="Q3828" s="13" t="str">
        <f t="shared" si="419"/>
        <v>theater</v>
      </c>
      <c r="R3828" s="13" t="str">
        <f t="shared" si="425"/>
        <v>plays</v>
      </c>
      <c r="S3828" s="6">
        <f t="shared" si="423"/>
        <v>1</v>
      </c>
      <c r="T3828" s="10">
        <f t="shared" si="424"/>
        <v>178.57142857142858</v>
      </c>
    </row>
    <row r="3829" spans="1:20" ht="43.2" x14ac:dyDescent="0.3">
      <c r="A3829">
        <v>3829</v>
      </c>
      <c r="B3829" s="3" t="s">
        <v>3826</v>
      </c>
      <c r="C3829" s="3" t="s">
        <v>7938</v>
      </c>
      <c r="D3829">
        <v>500</v>
      </c>
      <c r="E3829">
        <v>501</v>
      </c>
      <c r="F3829" t="s">
        <v>8219</v>
      </c>
      <c r="G3829" t="s">
        <v>8224</v>
      </c>
      <c r="H3829" t="s">
        <v>8246</v>
      </c>
      <c r="I3829">
        <v>1472676371</v>
      </c>
      <c r="J3829">
        <v>1470948371</v>
      </c>
      <c r="K3829" s="11">
        <f t="shared" si="421"/>
        <v>42613.657071759262</v>
      </c>
      <c r="L3829" s="11">
        <f t="shared" si="422"/>
        <v>42593.657071759262</v>
      </c>
      <c r="M3829" t="b">
        <v>0</v>
      </c>
      <c r="N3829">
        <v>8</v>
      </c>
      <c r="O3829" t="b">
        <v>1</v>
      </c>
      <c r="P3829" s="8" t="s">
        <v>8269</v>
      </c>
      <c r="Q3829" s="13" t="str">
        <f t="shared" si="419"/>
        <v>theater</v>
      </c>
      <c r="R3829" s="13" t="str">
        <f t="shared" si="425"/>
        <v>plays</v>
      </c>
      <c r="S3829" s="6">
        <f t="shared" si="423"/>
        <v>0.99800399201596801</v>
      </c>
      <c r="T3829" s="10">
        <f t="shared" si="424"/>
        <v>62.625</v>
      </c>
    </row>
    <row r="3830" spans="1:20" ht="43.2" x14ac:dyDescent="0.3">
      <c r="A3830">
        <v>3830</v>
      </c>
      <c r="B3830" s="3" t="s">
        <v>3827</v>
      </c>
      <c r="C3830" s="3" t="s">
        <v>7939</v>
      </c>
      <c r="D3830">
        <v>100</v>
      </c>
      <c r="E3830">
        <v>225</v>
      </c>
      <c r="F3830" t="s">
        <v>8219</v>
      </c>
      <c r="G3830" t="s">
        <v>8224</v>
      </c>
      <c r="H3830" t="s">
        <v>8246</v>
      </c>
      <c r="I3830">
        <v>1464371211</v>
      </c>
      <c r="J3830">
        <v>1463161611</v>
      </c>
      <c r="K3830" s="11">
        <f t="shared" si="421"/>
        <v>42517.532534722217</v>
      </c>
      <c r="L3830" s="11">
        <f t="shared" si="422"/>
        <v>42503.532534722217</v>
      </c>
      <c r="M3830" t="b">
        <v>0</v>
      </c>
      <c r="N3830">
        <v>3</v>
      </c>
      <c r="O3830" t="b">
        <v>1</v>
      </c>
      <c r="P3830" s="8" t="s">
        <v>8269</v>
      </c>
      <c r="Q3830" s="13" t="str">
        <f t="shared" si="419"/>
        <v>theater</v>
      </c>
      <c r="R3830" s="13" t="str">
        <f t="shared" si="425"/>
        <v>plays</v>
      </c>
      <c r="S3830" s="6">
        <f t="shared" si="423"/>
        <v>0.44444444444444442</v>
      </c>
      <c r="T3830" s="10">
        <f t="shared" si="424"/>
        <v>75</v>
      </c>
    </row>
    <row r="3831" spans="1:20" ht="57.6" x14ac:dyDescent="0.3">
      <c r="A3831">
        <v>3831</v>
      </c>
      <c r="B3831" s="3" t="s">
        <v>3828</v>
      </c>
      <c r="C3831" s="3" t="s">
        <v>7940</v>
      </c>
      <c r="D3831">
        <v>500</v>
      </c>
      <c r="E3831">
        <v>530.11</v>
      </c>
      <c r="F3831" t="s">
        <v>8219</v>
      </c>
      <c r="G3831" t="s">
        <v>8224</v>
      </c>
      <c r="H3831" t="s">
        <v>8246</v>
      </c>
      <c r="I3831">
        <v>1415222545</v>
      </c>
      <c r="J3831">
        <v>1413404545</v>
      </c>
      <c r="K3831" s="11">
        <f t="shared" si="421"/>
        <v>41948.682233796295</v>
      </c>
      <c r="L3831" s="11">
        <f t="shared" si="422"/>
        <v>41927.640567129631</v>
      </c>
      <c r="M3831" t="b">
        <v>0</v>
      </c>
      <c r="N3831">
        <v>9</v>
      </c>
      <c r="O3831" t="b">
        <v>1</v>
      </c>
      <c r="P3831" s="8" t="s">
        <v>8269</v>
      </c>
      <c r="Q3831" s="13" t="str">
        <f t="shared" si="419"/>
        <v>theater</v>
      </c>
      <c r="R3831" s="13" t="str">
        <f t="shared" si="425"/>
        <v>plays</v>
      </c>
      <c r="S3831" s="6">
        <f t="shared" si="423"/>
        <v>0.94320046782743205</v>
      </c>
      <c r="T3831" s="10">
        <f t="shared" si="424"/>
        <v>58.901111111111113</v>
      </c>
    </row>
    <row r="3832" spans="1:20" ht="43.2" x14ac:dyDescent="0.3">
      <c r="A3832">
        <v>3832</v>
      </c>
      <c r="B3832" s="3" t="s">
        <v>3829</v>
      </c>
      <c r="C3832" s="3" t="s">
        <v>7941</v>
      </c>
      <c r="D3832">
        <v>1200</v>
      </c>
      <c r="E3832">
        <v>1256</v>
      </c>
      <c r="F3832" t="s">
        <v>8219</v>
      </c>
      <c r="G3832" t="s">
        <v>8224</v>
      </c>
      <c r="H3832" t="s">
        <v>8246</v>
      </c>
      <c r="I3832">
        <v>1455936335</v>
      </c>
      <c r="J3832">
        <v>1452048335</v>
      </c>
      <c r="K3832" s="11">
        <f t="shared" si="421"/>
        <v>42419.906655092585</v>
      </c>
      <c r="L3832" s="11">
        <f t="shared" si="422"/>
        <v>42374.906655092585</v>
      </c>
      <c r="M3832" t="b">
        <v>0</v>
      </c>
      <c r="N3832">
        <v>9</v>
      </c>
      <c r="O3832" t="b">
        <v>1</v>
      </c>
      <c r="P3832" s="8" t="s">
        <v>8269</v>
      </c>
      <c r="Q3832" s="13" t="str">
        <f t="shared" si="419"/>
        <v>theater</v>
      </c>
      <c r="R3832" s="13" t="str">
        <f t="shared" si="425"/>
        <v>plays</v>
      </c>
      <c r="S3832" s="6">
        <f t="shared" si="423"/>
        <v>0.95541401273885351</v>
      </c>
      <c r="T3832" s="10">
        <f t="shared" si="424"/>
        <v>139.55555555555554</v>
      </c>
    </row>
    <row r="3833" spans="1:20" ht="57.6" x14ac:dyDescent="0.3">
      <c r="A3833">
        <v>3833</v>
      </c>
      <c r="B3833" s="3" t="s">
        <v>3830</v>
      </c>
      <c r="C3833" s="3" t="s">
        <v>7942</v>
      </c>
      <c r="D3833">
        <v>1200</v>
      </c>
      <c r="E3833">
        <v>1400</v>
      </c>
      <c r="F3833" t="s">
        <v>8219</v>
      </c>
      <c r="G3833" t="s">
        <v>8229</v>
      </c>
      <c r="H3833" t="s">
        <v>8251</v>
      </c>
      <c r="I3833">
        <v>1417460940</v>
      </c>
      <c r="J3833">
        <v>1416516972</v>
      </c>
      <c r="K3833" s="11">
        <f t="shared" si="421"/>
        <v>41974.589583333327</v>
      </c>
      <c r="L3833" s="11">
        <f t="shared" si="422"/>
        <v>41963.664027777777</v>
      </c>
      <c r="M3833" t="b">
        <v>0</v>
      </c>
      <c r="N3833">
        <v>20</v>
      </c>
      <c r="O3833" t="b">
        <v>1</v>
      </c>
      <c r="P3833" s="8" t="s">
        <v>8269</v>
      </c>
      <c r="Q3833" s="13" t="str">
        <f t="shared" si="419"/>
        <v>theater</v>
      </c>
      <c r="R3833" s="13" t="str">
        <f t="shared" si="425"/>
        <v>plays</v>
      </c>
      <c r="S3833" s="6">
        <f t="shared" si="423"/>
        <v>0.8571428571428571</v>
      </c>
      <c r="T3833" s="10">
        <f t="shared" si="424"/>
        <v>70</v>
      </c>
    </row>
    <row r="3834" spans="1:20" ht="43.2" x14ac:dyDescent="0.3">
      <c r="A3834">
        <v>3834</v>
      </c>
      <c r="B3834" s="3" t="s">
        <v>3831</v>
      </c>
      <c r="C3834" s="3" t="s">
        <v>7943</v>
      </c>
      <c r="D3834">
        <v>3000</v>
      </c>
      <c r="E3834">
        <v>3271</v>
      </c>
      <c r="F3834" t="s">
        <v>8219</v>
      </c>
      <c r="G3834" t="s">
        <v>8225</v>
      </c>
      <c r="H3834" t="s">
        <v>8247</v>
      </c>
      <c r="I3834">
        <v>1434624067</v>
      </c>
      <c r="J3834">
        <v>1432032067</v>
      </c>
      <c r="K3834" s="11">
        <f t="shared" si="421"/>
        <v>42173.236886574072</v>
      </c>
      <c r="L3834" s="11">
        <f t="shared" si="422"/>
        <v>42143.236886574072</v>
      </c>
      <c r="M3834" t="b">
        <v>0</v>
      </c>
      <c r="N3834">
        <v>57</v>
      </c>
      <c r="O3834" t="b">
        <v>1</v>
      </c>
      <c r="P3834" s="8" t="s">
        <v>8269</v>
      </c>
      <c r="Q3834" s="13" t="str">
        <f t="shared" si="419"/>
        <v>theater</v>
      </c>
      <c r="R3834" s="13" t="str">
        <f t="shared" si="425"/>
        <v>plays</v>
      </c>
      <c r="S3834" s="6">
        <f t="shared" si="423"/>
        <v>0.9171507184347294</v>
      </c>
      <c r="T3834" s="10">
        <f t="shared" si="424"/>
        <v>57.385964912280699</v>
      </c>
    </row>
    <row r="3835" spans="1:20" ht="43.2" x14ac:dyDescent="0.3">
      <c r="A3835">
        <v>3835</v>
      </c>
      <c r="B3835" s="3" t="s">
        <v>3832</v>
      </c>
      <c r="C3835" s="3" t="s">
        <v>7944</v>
      </c>
      <c r="D3835">
        <v>200</v>
      </c>
      <c r="E3835">
        <v>320</v>
      </c>
      <c r="F3835" t="s">
        <v>8219</v>
      </c>
      <c r="G3835" t="s">
        <v>8225</v>
      </c>
      <c r="H3835" t="s">
        <v>8247</v>
      </c>
      <c r="I3835">
        <v>1461278208</v>
      </c>
      <c r="J3835">
        <v>1459463808</v>
      </c>
      <c r="K3835" s="11">
        <f t="shared" si="421"/>
        <v>42481.733888888884</v>
      </c>
      <c r="L3835" s="11">
        <f t="shared" si="422"/>
        <v>42460.733888888884</v>
      </c>
      <c r="M3835" t="b">
        <v>0</v>
      </c>
      <c r="N3835">
        <v>8</v>
      </c>
      <c r="O3835" t="b">
        <v>1</v>
      </c>
      <c r="P3835" s="8" t="s">
        <v>8269</v>
      </c>
      <c r="Q3835" s="13" t="str">
        <f t="shared" si="419"/>
        <v>theater</v>
      </c>
      <c r="R3835" s="13" t="str">
        <f t="shared" si="425"/>
        <v>plays</v>
      </c>
      <c r="S3835" s="6">
        <f t="shared" si="423"/>
        <v>0.625</v>
      </c>
      <c r="T3835" s="10">
        <f t="shared" si="424"/>
        <v>40</v>
      </c>
    </row>
    <row r="3836" spans="1:20" ht="43.2" x14ac:dyDescent="0.3">
      <c r="A3836">
        <v>3836</v>
      </c>
      <c r="B3836" s="3" t="s">
        <v>3833</v>
      </c>
      <c r="C3836" s="3" t="s">
        <v>7945</v>
      </c>
      <c r="D3836">
        <v>800</v>
      </c>
      <c r="E3836">
        <v>900</v>
      </c>
      <c r="F3836" t="s">
        <v>8219</v>
      </c>
      <c r="G3836" t="s">
        <v>8224</v>
      </c>
      <c r="H3836" t="s">
        <v>8246</v>
      </c>
      <c r="I3836">
        <v>1470197340</v>
      </c>
      <c r="J3836">
        <v>1467497652</v>
      </c>
      <c r="K3836" s="11">
        <f t="shared" si="421"/>
        <v>42584.964583333327</v>
      </c>
      <c r="L3836" s="11">
        <f t="shared" si="422"/>
        <v>42553.718194444438</v>
      </c>
      <c r="M3836" t="b">
        <v>0</v>
      </c>
      <c r="N3836">
        <v>14</v>
      </c>
      <c r="O3836" t="b">
        <v>1</v>
      </c>
      <c r="P3836" s="8" t="s">
        <v>8269</v>
      </c>
      <c r="Q3836" s="13" t="str">
        <f t="shared" si="419"/>
        <v>theater</v>
      </c>
      <c r="R3836" s="13" t="str">
        <f t="shared" si="425"/>
        <v>plays</v>
      </c>
      <c r="S3836" s="6">
        <f t="shared" si="423"/>
        <v>0.88888888888888884</v>
      </c>
      <c r="T3836" s="10">
        <f t="shared" si="424"/>
        <v>64.285714285714292</v>
      </c>
    </row>
    <row r="3837" spans="1:20" ht="28.8" x14ac:dyDescent="0.3">
      <c r="A3837">
        <v>3837</v>
      </c>
      <c r="B3837" s="3" t="s">
        <v>3834</v>
      </c>
      <c r="C3837" s="3" t="s">
        <v>7946</v>
      </c>
      <c r="D3837">
        <v>2000</v>
      </c>
      <c r="E3837">
        <v>2042</v>
      </c>
      <c r="F3837" t="s">
        <v>8219</v>
      </c>
      <c r="G3837" t="s">
        <v>8225</v>
      </c>
      <c r="H3837" t="s">
        <v>8247</v>
      </c>
      <c r="I3837">
        <v>1435947758</v>
      </c>
      <c r="J3837">
        <v>1432837358</v>
      </c>
      <c r="K3837" s="11">
        <f t="shared" si="421"/>
        <v>42188.557384259257</v>
      </c>
      <c r="L3837" s="11">
        <f t="shared" si="422"/>
        <v>42152.557384259257</v>
      </c>
      <c r="M3837" t="b">
        <v>0</v>
      </c>
      <c r="N3837">
        <v>17</v>
      </c>
      <c r="O3837" t="b">
        <v>1</v>
      </c>
      <c r="P3837" s="8" t="s">
        <v>8269</v>
      </c>
      <c r="Q3837" s="13" t="str">
        <f t="shared" si="419"/>
        <v>theater</v>
      </c>
      <c r="R3837" s="13" t="str">
        <f t="shared" si="425"/>
        <v>plays</v>
      </c>
      <c r="S3837" s="6">
        <f t="shared" si="423"/>
        <v>0.97943192948090108</v>
      </c>
      <c r="T3837" s="10">
        <f t="shared" si="424"/>
        <v>120.11764705882354</v>
      </c>
    </row>
    <row r="3838" spans="1:20" ht="57.6" x14ac:dyDescent="0.3">
      <c r="A3838">
        <v>3838</v>
      </c>
      <c r="B3838" s="3" t="s">
        <v>3835</v>
      </c>
      <c r="C3838" s="3" t="s">
        <v>7947</v>
      </c>
      <c r="D3838">
        <v>100000</v>
      </c>
      <c r="E3838">
        <v>100824</v>
      </c>
      <c r="F3838" t="s">
        <v>8219</v>
      </c>
      <c r="G3838" t="s">
        <v>8235</v>
      </c>
      <c r="H3838" t="s">
        <v>8255</v>
      </c>
      <c r="I3838">
        <v>1432314209</v>
      </c>
      <c r="J3838">
        <v>1429722209</v>
      </c>
      <c r="K3838" s="11">
        <f t="shared" si="421"/>
        <v>42146.502418981479</v>
      </c>
      <c r="L3838" s="11">
        <f t="shared" si="422"/>
        <v>42116.502418981479</v>
      </c>
      <c r="M3838" t="b">
        <v>0</v>
      </c>
      <c r="N3838">
        <v>100</v>
      </c>
      <c r="O3838" t="b">
        <v>1</v>
      </c>
      <c r="P3838" s="8" t="s">
        <v>8269</v>
      </c>
      <c r="Q3838" s="13" t="str">
        <f t="shared" si="419"/>
        <v>theater</v>
      </c>
      <c r="R3838" s="13" t="str">
        <f t="shared" si="425"/>
        <v>plays</v>
      </c>
      <c r="S3838" s="6">
        <f t="shared" si="423"/>
        <v>0.99182734269618344</v>
      </c>
      <c r="T3838" s="10">
        <f t="shared" si="424"/>
        <v>1008.24</v>
      </c>
    </row>
    <row r="3839" spans="1:20" ht="43.2" x14ac:dyDescent="0.3">
      <c r="A3839">
        <v>3839</v>
      </c>
      <c r="B3839" s="3" t="s">
        <v>3836</v>
      </c>
      <c r="C3839" s="3" t="s">
        <v>7948</v>
      </c>
      <c r="D3839">
        <v>2000</v>
      </c>
      <c r="E3839">
        <v>2025</v>
      </c>
      <c r="F3839" t="s">
        <v>8219</v>
      </c>
      <c r="G3839" t="s">
        <v>8224</v>
      </c>
      <c r="H3839" t="s">
        <v>8246</v>
      </c>
      <c r="I3839">
        <v>1438226724</v>
      </c>
      <c r="J3839">
        <v>1433042724</v>
      </c>
      <c r="K3839" s="11">
        <f t="shared" si="421"/>
        <v>42214.934305555558</v>
      </c>
      <c r="L3839" s="11">
        <f t="shared" si="422"/>
        <v>42154.934305555558</v>
      </c>
      <c r="M3839" t="b">
        <v>0</v>
      </c>
      <c r="N3839">
        <v>32</v>
      </c>
      <c r="O3839" t="b">
        <v>1</v>
      </c>
      <c r="P3839" s="8" t="s">
        <v>8269</v>
      </c>
      <c r="Q3839" s="13" t="str">
        <f t="shared" si="419"/>
        <v>theater</v>
      </c>
      <c r="R3839" s="13" t="str">
        <f t="shared" si="425"/>
        <v>plays</v>
      </c>
      <c r="S3839" s="6">
        <f t="shared" si="423"/>
        <v>0.98765432098765427</v>
      </c>
      <c r="T3839" s="10">
        <f t="shared" si="424"/>
        <v>63.28125</v>
      </c>
    </row>
    <row r="3840" spans="1:20" ht="43.2" x14ac:dyDescent="0.3">
      <c r="A3840">
        <v>3840</v>
      </c>
      <c r="B3840" s="3" t="s">
        <v>3837</v>
      </c>
      <c r="C3840" s="3" t="s">
        <v>7949</v>
      </c>
      <c r="D3840">
        <v>1</v>
      </c>
      <c r="E3840">
        <v>65</v>
      </c>
      <c r="F3840" t="s">
        <v>8219</v>
      </c>
      <c r="G3840" t="s">
        <v>8225</v>
      </c>
      <c r="H3840" t="s">
        <v>8247</v>
      </c>
      <c r="I3840">
        <v>1459180229</v>
      </c>
      <c r="J3840">
        <v>1457023829</v>
      </c>
      <c r="K3840" s="11">
        <f t="shared" si="421"/>
        <v>42457.45172453703</v>
      </c>
      <c r="L3840" s="11">
        <f t="shared" si="422"/>
        <v>42432.493391203701</v>
      </c>
      <c r="M3840" t="b">
        <v>0</v>
      </c>
      <c r="N3840">
        <v>3</v>
      </c>
      <c r="O3840" t="b">
        <v>1</v>
      </c>
      <c r="P3840" s="8" t="s">
        <v>8269</v>
      </c>
      <c r="Q3840" s="13" t="str">
        <f t="shared" si="419"/>
        <v>theater</v>
      </c>
      <c r="R3840" s="13" t="str">
        <f t="shared" ref="R3840:R3867" si="426">RIGHT(P3840,5)</f>
        <v>plays</v>
      </c>
      <c r="S3840" s="6">
        <f t="shared" si="423"/>
        <v>1.5384615384615385E-2</v>
      </c>
      <c r="T3840" s="10">
        <f t="shared" si="424"/>
        <v>21.666666666666668</v>
      </c>
    </row>
    <row r="3841" spans="1:20" ht="43.2" x14ac:dyDescent="0.3">
      <c r="A3841">
        <v>3841</v>
      </c>
      <c r="B3841" s="3" t="s">
        <v>3838</v>
      </c>
      <c r="C3841" s="3" t="s">
        <v>7950</v>
      </c>
      <c r="D3841">
        <v>10000</v>
      </c>
      <c r="E3841">
        <v>872</v>
      </c>
      <c r="F3841" t="s">
        <v>8221</v>
      </c>
      <c r="G3841" t="s">
        <v>8224</v>
      </c>
      <c r="H3841" t="s">
        <v>8246</v>
      </c>
      <c r="I3841">
        <v>1405882287</v>
      </c>
      <c r="J3841">
        <v>1400698287</v>
      </c>
      <c r="K3841" s="11">
        <f t="shared" si="421"/>
        <v>41840.57739583333</v>
      </c>
      <c r="L3841" s="11">
        <f t="shared" si="422"/>
        <v>41780.57739583333</v>
      </c>
      <c r="M3841" t="b">
        <v>1</v>
      </c>
      <c r="N3841">
        <v>34</v>
      </c>
      <c r="O3841" t="b">
        <v>0</v>
      </c>
      <c r="P3841" s="8" t="s">
        <v>8269</v>
      </c>
      <c r="Q3841" s="13" t="str">
        <f t="shared" si="419"/>
        <v>theater</v>
      </c>
      <c r="R3841" s="13" t="str">
        <f t="shared" si="426"/>
        <v>plays</v>
      </c>
      <c r="S3841" s="6">
        <f t="shared" si="423"/>
        <v>11.467889908256881</v>
      </c>
      <c r="T3841" s="10">
        <f t="shared" si="424"/>
        <v>25.647058823529413</v>
      </c>
    </row>
    <row r="3842" spans="1:20" ht="43.2" x14ac:dyDescent="0.3">
      <c r="A3842">
        <v>3842</v>
      </c>
      <c r="B3842" s="3" t="s">
        <v>3839</v>
      </c>
      <c r="C3842" s="3" t="s">
        <v>7951</v>
      </c>
      <c r="D3842">
        <v>5000</v>
      </c>
      <c r="E3842">
        <v>1097</v>
      </c>
      <c r="F3842" t="s">
        <v>8221</v>
      </c>
      <c r="G3842" t="s">
        <v>8225</v>
      </c>
      <c r="H3842" t="s">
        <v>8247</v>
      </c>
      <c r="I3842">
        <v>1399809052</v>
      </c>
      <c r="J3842">
        <v>1397217052</v>
      </c>
      <c r="K3842" s="11">
        <f t="shared" si="421"/>
        <v>41770.285324074073</v>
      </c>
      <c r="L3842" s="11">
        <f t="shared" si="422"/>
        <v>41740.285324074073</v>
      </c>
      <c r="M3842" t="b">
        <v>1</v>
      </c>
      <c r="N3842">
        <v>23</v>
      </c>
      <c r="O3842" t="b">
        <v>0</v>
      </c>
      <c r="P3842" s="8" t="s">
        <v>8269</v>
      </c>
      <c r="Q3842" s="13" t="str">
        <f t="shared" si="419"/>
        <v>theater</v>
      </c>
      <c r="R3842" s="13" t="str">
        <f t="shared" si="426"/>
        <v>plays</v>
      </c>
      <c r="S3842" s="6">
        <f t="shared" si="423"/>
        <v>4.557885141294439</v>
      </c>
      <c r="T3842" s="10">
        <f t="shared" si="424"/>
        <v>47.695652173913047</v>
      </c>
    </row>
    <row r="3843" spans="1:20" ht="43.2" x14ac:dyDescent="0.3">
      <c r="A3843">
        <v>3843</v>
      </c>
      <c r="B3843" s="3" t="s">
        <v>3840</v>
      </c>
      <c r="C3843" s="3" t="s">
        <v>7952</v>
      </c>
      <c r="D3843">
        <v>5000</v>
      </c>
      <c r="E3843">
        <v>1065</v>
      </c>
      <c r="F3843" t="s">
        <v>8221</v>
      </c>
      <c r="G3843" t="s">
        <v>8224</v>
      </c>
      <c r="H3843" t="s">
        <v>8246</v>
      </c>
      <c r="I3843">
        <v>1401587064</v>
      </c>
      <c r="J3843">
        <v>1399427064</v>
      </c>
      <c r="K3843" s="11">
        <f t="shared" si="421"/>
        <v>41790.864166666666</v>
      </c>
      <c r="L3843" s="11">
        <f t="shared" si="422"/>
        <v>41765.864166666666</v>
      </c>
      <c r="M3843" t="b">
        <v>1</v>
      </c>
      <c r="N3843">
        <v>19</v>
      </c>
      <c r="O3843" t="b">
        <v>0</v>
      </c>
      <c r="P3843" s="8" t="s">
        <v>8269</v>
      </c>
      <c r="Q3843" s="13" t="str">
        <f t="shared" ref="Q3843:Q3906" si="427">LEFT(P3843, SEARCH("/", P3843)-1)</f>
        <v>theater</v>
      </c>
      <c r="R3843" s="13" t="str">
        <f t="shared" si="426"/>
        <v>plays</v>
      </c>
      <c r="S3843" s="6">
        <f t="shared" si="423"/>
        <v>4.694835680751174</v>
      </c>
      <c r="T3843" s="10">
        <f t="shared" si="424"/>
        <v>56.05263157894737</v>
      </c>
    </row>
    <row r="3844" spans="1:20" ht="43.2" x14ac:dyDescent="0.3">
      <c r="A3844">
        <v>3844</v>
      </c>
      <c r="B3844" s="3" t="s">
        <v>3841</v>
      </c>
      <c r="C3844" s="3" t="s">
        <v>7953</v>
      </c>
      <c r="D3844">
        <v>9800</v>
      </c>
      <c r="E3844">
        <v>4066</v>
      </c>
      <c r="F3844" t="s">
        <v>8221</v>
      </c>
      <c r="G3844" t="s">
        <v>8224</v>
      </c>
      <c r="H3844" t="s">
        <v>8246</v>
      </c>
      <c r="I3844">
        <v>1401778740</v>
      </c>
      <c r="J3844">
        <v>1399474134</v>
      </c>
      <c r="K3844" s="11">
        <f t="shared" si="421"/>
        <v>41793.082638888889</v>
      </c>
      <c r="L3844" s="11">
        <f t="shared" si="422"/>
        <v>41766.408958333333</v>
      </c>
      <c r="M3844" t="b">
        <v>1</v>
      </c>
      <c r="N3844">
        <v>50</v>
      </c>
      <c r="O3844" t="b">
        <v>0</v>
      </c>
      <c r="P3844" s="8" t="s">
        <v>8269</v>
      </c>
      <c r="Q3844" s="13" t="str">
        <f t="shared" si="427"/>
        <v>theater</v>
      </c>
      <c r="R3844" s="13" t="str">
        <f t="shared" si="426"/>
        <v>plays</v>
      </c>
      <c r="S3844" s="6">
        <f t="shared" si="423"/>
        <v>2.4102311854402361</v>
      </c>
      <c r="T3844" s="10">
        <f t="shared" si="424"/>
        <v>81.319999999999993</v>
      </c>
    </row>
    <row r="3845" spans="1:20" ht="57.6" x14ac:dyDescent="0.3">
      <c r="A3845">
        <v>3845</v>
      </c>
      <c r="B3845" s="3" t="s">
        <v>3842</v>
      </c>
      <c r="C3845" s="3" t="s">
        <v>7954</v>
      </c>
      <c r="D3845">
        <v>40000</v>
      </c>
      <c r="E3845">
        <v>842</v>
      </c>
      <c r="F3845" t="s">
        <v>8221</v>
      </c>
      <c r="G3845" t="s">
        <v>8224</v>
      </c>
      <c r="H3845" t="s">
        <v>8246</v>
      </c>
      <c r="I3845">
        <v>1443711774</v>
      </c>
      <c r="J3845">
        <v>1441119774</v>
      </c>
      <c r="K3845" s="11">
        <f t="shared" si="421"/>
        <v>42278.418680555558</v>
      </c>
      <c r="L3845" s="11">
        <f t="shared" si="422"/>
        <v>42248.418680555558</v>
      </c>
      <c r="M3845" t="b">
        <v>1</v>
      </c>
      <c r="N3845">
        <v>12</v>
      </c>
      <c r="O3845" t="b">
        <v>0</v>
      </c>
      <c r="P3845" s="8" t="s">
        <v>8269</v>
      </c>
      <c r="Q3845" s="13" t="str">
        <f t="shared" si="427"/>
        <v>theater</v>
      </c>
      <c r="R3845" s="13" t="str">
        <f t="shared" si="426"/>
        <v>plays</v>
      </c>
      <c r="S3845" s="6">
        <f t="shared" si="423"/>
        <v>47.505938242280287</v>
      </c>
      <c r="T3845" s="10">
        <f t="shared" si="424"/>
        <v>70.166666666666671</v>
      </c>
    </row>
    <row r="3846" spans="1:20" ht="43.2" x14ac:dyDescent="0.3">
      <c r="A3846">
        <v>3846</v>
      </c>
      <c r="B3846" s="3" t="s">
        <v>3843</v>
      </c>
      <c r="C3846" s="3" t="s">
        <v>7955</v>
      </c>
      <c r="D3846">
        <v>7000</v>
      </c>
      <c r="E3846">
        <v>189</v>
      </c>
      <c r="F3846" t="s">
        <v>8221</v>
      </c>
      <c r="G3846" t="s">
        <v>8224</v>
      </c>
      <c r="H3846" t="s">
        <v>8246</v>
      </c>
      <c r="I3846">
        <v>1412405940</v>
      </c>
      <c r="J3846">
        <v>1409721542</v>
      </c>
      <c r="K3846" s="11">
        <f t="shared" si="421"/>
        <v>41916.082638888889</v>
      </c>
      <c r="L3846" s="11">
        <f t="shared" si="422"/>
        <v>41885.01321759259</v>
      </c>
      <c r="M3846" t="b">
        <v>1</v>
      </c>
      <c r="N3846">
        <v>8</v>
      </c>
      <c r="O3846" t="b">
        <v>0</v>
      </c>
      <c r="P3846" s="8" t="s">
        <v>8269</v>
      </c>
      <c r="Q3846" s="13" t="str">
        <f t="shared" si="427"/>
        <v>theater</v>
      </c>
      <c r="R3846" s="13" t="str">
        <f t="shared" si="426"/>
        <v>plays</v>
      </c>
      <c r="S3846" s="6">
        <f t="shared" si="423"/>
        <v>37.037037037037038</v>
      </c>
      <c r="T3846" s="10">
        <f t="shared" si="424"/>
        <v>23.625</v>
      </c>
    </row>
    <row r="3847" spans="1:20" ht="43.2" x14ac:dyDescent="0.3">
      <c r="A3847">
        <v>3847</v>
      </c>
      <c r="B3847" s="3" t="s">
        <v>3844</v>
      </c>
      <c r="C3847" s="3" t="s">
        <v>7956</v>
      </c>
      <c r="D3847">
        <v>10500</v>
      </c>
      <c r="E3847">
        <v>1697</v>
      </c>
      <c r="F3847" t="s">
        <v>8221</v>
      </c>
      <c r="G3847" t="s">
        <v>8224</v>
      </c>
      <c r="H3847" t="s">
        <v>8246</v>
      </c>
      <c r="I3847">
        <v>1437283391</v>
      </c>
      <c r="J3847">
        <v>1433395391</v>
      </c>
      <c r="K3847" s="11">
        <f t="shared" si="421"/>
        <v>42204.016099537032</v>
      </c>
      <c r="L3847" s="11">
        <f t="shared" si="422"/>
        <v>42159.016099537032</v>
      </c>
      <c r="M3847" t="b">
        <v>1</v>
      </c>
      <c r="N3847">
        <v>9</v>
      </c>
      <c r="O3847" t="b">
        <v>0</v>
      </c>
      <c r="P3847" s="8" t="s">
        <v>8269</v>
      </c>
      <c r="Q3847" s="13" t="str">
        <f t="shared" si="427"/>
        <v>theater</v>
      </c>
      <c r="R3847" s="13" t="str">
        <f t="shared" si="426"/>
        <v>plays</v>
      </c>
      <c r="S3847" s="6">
        <f t="shared" si="423"/>
        <v>6.1873895109015908</v>
      </c>
      <c r="T3847" s="10">
        <f t="shared" si="424"/>
        <v>188.55555555555554</v>
      </c>
    </row>
    <row r="3848" spans="1:20" ht="43.2" x14ac:dyDescent="0.3">
      <c r="A3848">
        <v>3848</v>
      </c>
      <c r="B3848" s="3" t="s">
        <v>3845</v>
      </c>
      <c r="C3848" s="3" t="s">
        <v>7957</v>
      </c>
      <c r="D3848">
        <v>13000</v>
      </c>
      <c r="E3848">
        <v>2129</v>
      </c>
      <c r="F3848" t="s">
        <v>8221</v>
      </c>
      <c r="G3848" t="s">
        <v>8224</v>
      </c>
      <c r="H3848" t="s">
        <v>8246</v>
      </c>
      <c r="I3848">
        <v>1445196989</v>
      </c>
      <c r="J3848">
        <v>1442604989</v>
      </c>
      <c r="K3848" s="11">
        <f t="shared" si="421"/>
        <v>42295.608668981477</v>
      </c>
      <c r="L3848" s="11">
        <f t="shared" si="422"/>
        <v>42265.608668981477</v>
      </c>
      <c r="M3848" t="b">
        <v>1</v>
      </c>
      <c r="N3848">
        <v>43</v>
      </c>
      <c r="O3848" t="b">
        <v>0</v>
      </c>
      <c r="P3848" s="8" t="s">
        <v>8269</v>
      </c>
      <c r="Q3848" s="13" t="str">
        <f t="shared" si="427"/>
        <v>theater</v>
      </c>
      <c r="R3848" s="13" t="str">
        <f t="shared" si="426"/>
        <v>plays</v>
      </c>
      <c r="S3848" s="6">
        <f t="shared" si="423"/>
        <v>6.1061531235321747</v>
      </c>
      <c r="T3848" s="10">
        <f t="shared" si="424"/>
        <v>49.511627906976742</v>
      </c>
    </row>
    <row r="3849" spans="1:20" ht="57.6" x14ac:dyDescent="0.3">
      <c r="A3849">
        <v>3849</v>
      </c>
      <c r="B3849" s="3" t="s">
        <v>3846</v>
      </c>
      <c r="C3849" s="3" t="s">
        <v>7958</v>
      </c>
      <c r="D3849">
        <v>30000</v>
      </c>
      <c r="E3849">
        <v>2113</v>
      </c>
      <c r="F3849" t="s">
        <v>8221</v>
      </c>
      <c r="G3849" t="s">
        <v>8236</v>
      </c>
      <c r="H3849" t="s">
        <v>8249</v>
      </c>
      <c r="I3849">
        <v>1434047084</v>
      </c>
      <c r="J3849">
        <v>1431455084</v>
      </c>
      <c r="K3849" s="11">
        <f t="shared" si="421"/>
        <v>42166.558842592589</v>
      </c>
      <c r="L3849" s="11">
        <f t="shared" si="422"/>
        <v>42136.558842592589</v>
      </c>
      <c r="M3849" t="b">
        <v>1</v>
      </c>
      <c r="N3849">
        <v>28</v>
      </c>
      <c r="O3849" t="b">
        <v>0</v>
      </c>
      <c r="P3849" s="8" t="s">
        <v>8269</v>
      </c>
      <c r="Q3849" s="13" t="str">
        <f t="shared" si="427"/>
        <v>theater</v>
      </c>
      <c r="R3849" s="13" t="str">
        <f t="shared" si="426"/>
        <v>plays</v>
      </c>
      <c r="S3849" s="6">
        <f t="shared" si="423"/>
        <v>14.19782300047326</v>
      </c>
      <c r="T3849" s="10">
        <f t="shared" si="424"/>
        <v>75.464285714285708</v>
      </c>
    </row>
    <row r="3850" spans="1:20" ht="28.8" x14ac:dyDescent="0.3">
      <c r="A3850">
        <v>3850</v>
      </c>
      <c r="B3850" s="3" t="s">
        <v>3847</v>
      </c>
      <c r="C3850" s="3" t="s">
        <v>7959</v>
      </c>
      <c r="D3850">
        <v>1000</v>
      </c>
      <c r="E3850">
        <v>38</v>
      </c>
      <c r="F3850" t="s">
        <v>8221</v>
      </c>
      <c r="G3850" t="s">
        <v>8224</v>
      </c>
      <c r="H3850" t="s">
        <v>8246</v>
      </c>
      <c r="I3850">
        <v>1420081143</v>
      </c>
      <c r="J3850">
        <v>1417489143</v>
      </c>
      <c r="K3850" s="11">
        <f t="shared" ref="K3850:K3913" si="428">(I3850/86400)+25569+(-5/24)</f>
        <v>42004.916006944441</v>
      </c>
      <c r="L3850" s="11">
        <f t="shared" ref="L3850:L3913" si="429">(J3850/86400)+25569+(-5/24)</f>
        <v>41974.916006944441</v>
      </c>
      <c r="M3850" t="b">
        <v>1</v>
      </c>
      <c r="N3850">
        <v>4</v>
      </c>
      <c r="O3850" t="b">
        <v>0</v>
      </c>
      <c r="P3850" s="8" t="s">
        <v>8269</v>
      </c>
      <c r="Q3850" s="13" t="str">
        <f t="shared" si="427"/>
        <v>theater</v>
      </c>
      <c r="R3850" s="13" t="str">
        <f t="shared" si="426"/>
        <v>plays</v>
      </c>
      <c r="S3850" s="6">
        <f t="shared" ref="S3850:S3913" si="430">IFERROR(D3850/E3850,"N/A")</f>
        <v>26.315789473684209</v>
      </c>
      <c r="T3850" s="10">
        <f t="shared" ref="T3850:T3913" si="431">IFERROR(E3850/N3850,"N/A")</f>
        <v>9.5</v>
      </c>
    </row>
    <row r="3851" spans="1:20" ht="43.2" x14ac:dyDescent="0.3">
      <c r="A3851">
        <v>3851</v>
      </c>
      <c r="B3851" s="3" t="s">
        <v>3848</v>
      </c>
      <c r="C3851" s="3" t="s">
        <v>7960</v>
      </c>
      <c r="D3851">
        <v>2500</v>
      </c>
      <c r="E3851">
        <v>852</v>
      </c>
      <c r="F3851" t="s">
        <v>8221</v>
      </c>
      <c r="G3851" t="s">
        <v>8225</v>
      </c>
      <c r="H3851" t="s">
        <v>8247</v>
      </c>
      <c r="I3851">
        <v>1437129179</v>
      </c>
      <c r="J3851">
        <v>1434537179</v>
      </c>
      <c r="K3851" s="11">
        <f t="shared" si="428"/>
        <v>42202.23123842592</v>
      </c>
      <c r="L3851" s="11">
        <f t="shared" si="429"/>
        <v>42172.23123842592</v>
      </c>
      <c r="M3851" t="b">
        <v>1</v>
      </c>
      <c r="N3851">
        <v>24</v>
      </c>
      <c r="O3851" t="b">
        <v>0</v>
      </c>
      <c r="P3851" s="8" t="s">
        <v>8269</v>
      </c>
      <c r="Q3851" s="13" t="str">
        <f t="shared" si="427"/>
        <v>theater</v>
      </c>
      <c r="R3851" s="13" t="str">
        <f t="shared" si="426"/>
        <v>plays</v>
      </c>
      <c r="S3851" s="6">
        <f t="shared" si="430"/>
        <v>2.9342723004694835</v>
      </c>
      <c r="T3851" s="10">
        <f t="shared" si="431"/>
        <v>35.5</v>
      </c>
    </row>
    <row r="3852" spans="1:20" ht="43.2" x14ac:dyDescent="0.3">
      <c r="A3852">
        <v>3852</v>
      </c>
      <c r="B3852" s="3" t="s">
        <v>3849</v>
      </c>
      <c r="C3852" s="3" t="s">
        <v>7961</v>
      </c>
      <c r="D3852">
        <v>10000</v>
      </c>
      <c r="E3852">
        <v>20</v>
      </c>
      <c r="F3852" t="s">
        <v>8221</v>
      </c>
      <c r="G3852" t="s">
        <v>8224</v>
      </c>
      <c r="H3852" t="s">
        <v>8246</v>
      </c>
      <c r="I3852">
        <v>1427427276</v>
      </c>
      <c r="J3852">
        <v>1425270876</v>
      </c>
      <c r="K3852" s="11">
        <f t="shared" si="428"/>
        <v>42089.940694444442</v>
      </c>
      <c r="L3852" s="11">
        <f t="shared" si="429"/>
        <v>42064.982361111113</v>
      </c>
      <c r="M3852" t="b">
        <v>0</v>
      </c>
      <c r="N3852">
        <v>2</v>
      </c>
      <c r="O3852" t="b">
        <v>0</v>
      </c>
      <c r="P3852" s="8" t="s">
        <v>8269</v>
      </c>
      <c r="Q3852" s="13" t="str">
        <f t="shared" si="427"/>
        <v>theater</v>
      </c>
      <c r="R3852" s="13" t="str">
        <f t="shared" si="426"/>
        <v>plays</v>
      </c>
      <c r="S3852" s="6">
        <f t="shared" si="430"/>
        <v>500</v>
      </c>
      <c r="T3852" s="10">
        <f t="shared" si="431"/>
        <v>10</v>
      </c>
    </row>
    <row r="3853" spans="1:20" ht="43.2" x14ac:dyDescent="0.3">
      <c r="A3853">
        <v>3853</v>
      </c>
      <c r="B3853" s="3" t="s">
        <v>3850</v>
      </c>
      <c r="C3853" s="3" t="s">
        <v>7962</v>
      </c>
      <c r="D3853">
        <v>100000</v>
      </c>
      <c r="E3853">
        <v>26</v>
      </c>
      <c r="F3853" t="s">
        <v>8221</v>
      </c>
      <c r="G3853" t="s">
        <v>8224</v>
      </c>
      <c r="H3853" t="s">
        <v>8246</v>
      </c>
      <c r="I3853">
        <v>1409602178</v>
      </c>
      <c r="J3853">
        <v>1406578178</v>
      </c>
      <c r="K3853" s="11">
        <f t="shared" si="428"/>
        <v>41883.631689814814</v>
      </c>
      <c r="L3853" s="11">
        <f t="shared" si="429"/>
        <v>41848.631689814814</v>
      </c>
      <c r="M3853" t="b">
        <v>0</v>
      </c>
      <c r="N3853">
        <v>2</v>
      </c>
      <c r="O3853" t="b">
        <v>0</v>
      </c>
      <c r="P3853" s="8" t="s">
        <v>8269</v>
      </c>
      <c r="Q3853" s="13" t="str">
        <f t="shared" si="427"/>
        <v>theater</v>
      </c>
      <c r="R3853" s="13" t="str">
        <f t="shared" si="426"/>
        <v>plays</v>
      </c>
      <c r="S3853" s="6">
        <f t="shared" si="430"/>
        <v>3846.1538461538462</v>
      </c>
      <c r="T3853" s="10">
        <f t="shared" si="431"/>
        <v>13</v>
      </c>
    </row>
    <row r="3854" spans="1:20" ht="28.8" x14ac:dyDescent="0.3">
      <c r="A3854">
        <v>3854</v>
      </c>
      <c r="B3854" s="3" t="s">
        <v>3851</v>
      </c>
      <c r="C3854" s="3" t="s">
        <v>7963</v>
      </c>
      <c r="D3854">
        <v>11000</v>
      </c>
      <c r="E3854">
        <v>1788</v>
      </c>
      <c r="F3854" t="s">
        <v>8221</v>
      </c>
      <c r="G3854" t="s">
        <v>8224</v>
      </c>
      <c r="H3854" t="s">
        <v>8246</v>
      </c>
      <c r="I3854">
        <v>1431206058</v>
      </c>
      <c r="J3854">
        <v>1428614058</v>
      </c>
      <c r="K3854" s="11">
        <f t="shared" si="428"/>
        <v>42133.67659722222</v>
      </c>
      <c r="L3854" s="11">
        <f t="shared" si="429"/>
        <v>42103.67659722222</v>
      </c>
      <c r="M3854" t="b">
        <v>0</v>
      </c>
      <c r="N3854">
        <v>20</v>
      </c>
      <c r="O3854" t="b">
        <v>0</v>
      </c>
      <c r="P3854" s="8" t="s">
        <v>8269</v>
      </c>
      <c r="Q3854" s="13" t="str">
        <f t="shared" si="427"/>
        <v>theater</v>
      </c>
      <c r="R3854" s="13" t="str">
        <f t="shared" si="426"/>
        <v>plays</v>
      </c>
      <c r="S3854" s="6">
        <f t="shared" si="430"/>
        <v>6.1521252796420578</v>
      </c>
      <c r="T3854" s="10">
        <f t="shared" si="431"/>
        <v>89.4</v>
      </c>
    </row>
    <row r="3855" spans="1:20" ht="57.6" x14ac:dyDescent="0.3">
      <c r="A3855">
        <v>3855</v>
      </c>
      <c r="B3855" s="3" t="s">
        <v>3852</v>
      </c>
      <c r="C3855" s="3" t="s">
        <v>7964</v>
      </c>
      <c r="D3855">
        <v>1000</v>
      </c>
      <c r="E3855">
        <v>25</v>
      </c>
      <c r="F3855" t="s">
        <v>8221</v>
      </c>
      <c r="G3855" t="s">
        <v>8224</v>
      </c>
      <c r="H3855" t="s">
        <v>8246</v>
      </c>
      <c r="I3855">
        <v>1427408271</v>
      </c>
      <c r="J3855">
        <v>1424819871</v>
      </c>
      <c r="K3855" s="11">
        <f t="shared" si="428"/>
        <v>42089.720729166664</v>
      </c>
      <c r="L3855" s="11">
        <f t="shared" si="429"/>
        <v>42059.762395833335</v>
      </c>
      <c r="M3855" t="b">
        <v>0</v>
      </c>
      <c r="N3855">
        <v>1</v>
      </c>
      <c r="O3855" t="b">
        <v>0</v>
      </c>
      <c r="P3855" s="8" t="s">
        <v>8269</v>
      </c>
      <c r="Q3855" s="13" t="str">
        <f t="shared" si="427"/>
        <v>theater</v>
      </c>
      <c r="R3855" s="13" t="str">
        <f t="shared" si="426"/>
        <v>plays</v>
      </c>
      <c r="S3855" s="6">
        <f t="shared" si="430"/>
        <v>40</v>
      </c>
      <c r="T3855" s="10">
        <f t="shared" si="431"/>
        <v>25</v>
      </c>
    </row>
    <row r="3856" spans="1:20" ht="57.6" x14ac:dyDescent="0.3">
      <c r="A3856">
        <v>3856</v>
      </c>
      <c r="B3856" s="3" t="s">
        <v>3853</v>
      </c>
      <c r="C3856" s="3" t="s">
        <v>7965</v>
      </c>
      <c r="D3856">
        <v>5000</v>
      </c>
      <c r="E3856">
        <v>1</v>
      </c>
      <c r="F3856" t="s">
        <v>8221</v>
      </c>
      <c r="G3856" t="s">
        <v>8224</v>
      </c>
      <c r="H3856" t="s">
        <v>8246</v>
      </c>
      <c r="I3856">
        <v>1425833403</v>
      </c>
      <c r="J3856">
        <v>1423245003</v>
      </c>
      <c r="K3856" s="11">
        <f t="shared" si="428"/>
        <v>42071.493090277778</v>
      </c>
      <c r="L3856" s="11">
        <f t="shared" si="429"/>
        <v>42041.534756944442</v>
      </c>
      <c r="M3856" t="b">
        <v>0</v>
      </c>
      <c r="N3856">
        <v>1</v>
      </c>
      <c r="O3856" t="b">
        <v>0</v>
      </c>
      <c r="P3856" s="8" t="s">
        <v>8269</v>
      </c>
      <c r="Q3856" s="13" t="str">
        <f t="shared" si="427"/>
        <v>theater</v>
      </c>
      <c r="R3856" s="13" t="str">
        <f t="shared" si="426"/>
        <v>plays</v>
      </c>
      <c r="S3856" s="6">
        <f t="shared" si="430"/>
        <v>5000</v>
      </c>
      <c r="T3856" s="10">
        <f t="shared" si="431"/>
        <v>1</v>
      </c>
    </row>
    <row r="3857" spans="1:20" ht="43.2" x14ac:dyDescent="0.3">
      <c r="A3857">
        <v>3857</v>
      </c>
      <c r="B3857" s="3" t="s">
        <v>3854</v>
      </c>
      <c r="C3857" s="3" t="s">
        <v>7966</v>
      </c>
      <c r="D3857">
        <v>5000</v>
      </c>
      <c r="E3857">
        <v>260</v>
      </c>
      <c r="F3857" t="s">
        <v>8221</v>
      </c>
      <c r="G3857" t="s">
        <v>8224</v>
      </c>
      <c r="H3857" t="s">
        <v>8246</v>
      </c>
      <c r="I3857">
        <v>1406913120</v>
      </c>
      <c r="J3857">
        <v>1404927690</v>
      </c>
      <c r="K3857" s="11">
        <f t="shared" si="428"/>
        <v>41852.508333333331</v>
      </c>
      <c r="L3857" s="11">
        <f t="shared" si="429"/>
        <v>41829.528819444444</v>
      </c>
      <c r="M3857" t="b">
        <v>0</v>
      </c>
      <c r="N3857">
        <v>4</v>
      </c>
      <c r="O3857" t="b">
        <v>0</v>
      </c>
      <c r="P3857" s="8" t="s">
        <v>8269</v>
      </c>
      <c r="Q3857" s="13" t="str">
        <f t="shared" si="427"/>
        <v>theater</v>
      </c>
      <c r="R3857" s="13" t="str">
        <f t="shared" si="426"/>
        <v>plays</v>
      </c>
      <c r="S3857" s="6">
        <f t="shared" si="430"/>
        <v>19.23076923076923</v>
      </c>
      <c r="T3857" s="10">
        <f t="shared" si="431"/>
        <v>65</v>
      </c>
    </row>
    <row r="3858" spans="1:20" ht="57.6" x14ac:dyDescent="0.3">
      <c r="A3858">
        <v>3858</v>
      </c>
      <c r="B3858" s="3" t="s">
        <v>3855</v>
      </c>
      <c r="C3858" s="3" t="s">
        <v>7967</v>
      </c>
      <c r="D3858">
        <v>500</v>
      </c>
      <c r="E3858">
        <v>10</v>
      </c>
      <c r="F3858" t="s">
        <v>8221</v>
      </c>
      <c r="G3858" t="s">
        <v>8225</v>
      </c>
      <c r="H3858" t="s">
        <v>8247</v>
      </c>
      <c r="I3858">
        <v>1432328400</v>
      </c>
      <c r="J3858">
        <v>1430734844</v>
      </c>
      <c r="K3858" s="11">
        <f t="shared" si="428"/>
        <v>42146.666666666664</v>
      </c>
      <c r="L3858" s="11">
        <f t="shared" si="429"/>
        <v>42128.222731481474</v>
      </c>
      <c r="M3858" t="b">
        <v>0</v>
      </c>
      <c r="N3858">
        <v>1</v>
      </c>
      <c r="O3858" t="b">
        <v>0</v>
      </c>
      <c r="P3858" s="8" t="s">
        <v>8269</v>
      </c>
      <c r="Q3858" s="13" t="str">
        <f t="shared" si="427"/>
        <v>theater</v>
      </c>
      <c r="R3858" s="13" t="str">
        <f t="shared" si="426"/>
        <v>plays</v>
      </c>
      <c r="S3858" s="6">
        <f t="shared" si="430"/>
        <v>50</v>
      </c>
      <c r="T3858" s="10">
        <f t="shared" si="431"/>
        <v>10</v>
      </c>
    </row>
    <row r="3859" spans="1:20" ht="43.2" x14ac:dyDescent="0.3">
      <c r="A3859">
        <v>3859</v>
      </c>
      <c r="B3859" s="3" t="s">
        <v>3856</v>
      </c>
      <c r="C3859" s="3" t="s">
        <v>7968</v>
      </c>
      <c r="D3859">
        <v>2500</v>
      </c>
      <c r="E3859">
        <v>1</v>
      </c>
      <c r="F3859" t="s">
        <v>8221</v>
      </c>
      <c r="G3859" t="s">
        <v>8224</v>
      </c>
      <c r="H3859" t="s">
        <v>8246</v>
      </c>
      <c r="I3859">
        <v>1403730000</v>
      </c>
      <c r="J3859">
        <v>1401485207</v>
      </c>
      <c r="K3859" s="11">
        <f t="shared" si="428"/>
        <v>41815.666666666664</v>
      </c>
      <c r="L3859" s="11">
        <f t="shared" si="429"/>
        <v>41789.685266203705</v>
      </c>
      <c r="M3859" t="b">
        <v>0</v>
      </c>
      <c r="N3859">
        <v>1</v>
      </c>
      <c r="O3859" t="b">
        <v>0</v>
      </c>
      <c r="P3859" s="8" t="s">
        <v>8269</v>
      </c>
      <c r="Q3859" s="13" t="str">
        <f t="shared" si="427"/>
        <v>theater</v>
      </c>
      <c r="R3859" s="13" t="str">
        <f t="shared" si="426"/>
        <v>plays</v>
      </c>
      <c r="S3859" s="6">
        <f t="shared" si="430"/>
        <v>2500</v>
      </c>
      <c r="T3859" s="10">
        <f t="shared" si="431"/>
        <v>1</v>
      </c>
    </row>
    <row r="3860" spans="1:20" ht="43.2" x14ac:dyDescent="0.3">
      <c r="A3860">
        <v>3860</v>
      </c>
      <c r="B3860" s="3" t="s">
        <v>3857</v>
      </c>
      <c r="C3860" s="3" t="s">
        <v>7969</v>
      </c>
      <c r="D3860">
        <v>6000</v>
      </c>
      <c r="E3860">
        <v>1060</v>
      </c>
      <c r="F3860" t="s">
        <v>8221</v>
      </c>
      <c r="G3860" t="s">
        <v>8224</v>
      </c>
      <c r="H3860" t="s">
        <v>8246</v>
      </c>
      <c r="I3860">
        <v>1407858710</v>
      </c>
      <c r="J3860">
        <v>1405266710</v>
      </c>
      <c r="K3860" s="11">
        <f t="shared" si="428"/>
        <v>41863.452662037038</v>
      </c>
      <c r="L3860" s="11">
        <f t="shared" si="429"/>
        <v>41833.452662037038</v>
      </c>
      <c r="M3860" t="b">
        <v>0</v>
      </c>
      <c r="N3860">
        <v>13</v>
      </c>
      <c r="O3860" t="b">
        <v>0</v>
      </c>
      <c r="P3860" s="8" t="s">
        <v>8269</v>
      </c>
      <c r="Q3860" s="13" t="str">
        <f t="shared" si="427"/>
        <v>theater</v>
      </c>
      <c r="R3860" s="13" t="str">
        <f t="shared" si="426"/>
        <v>plays</v>
      </c>
      <c r="S3860" s="6">
        <f t="shared" si="430"/>
        <v>5.6603773584905657</v>
      </c>
      <c r="T3860" s="10">
        <f t="shared" si="431"/>
        <v>81.538461538461533</v>
      </c>
    </row>
    <row r="3861" spans="1:20" x14ac:dyDescent="0.3">
      <c r="A3861">
        <v>3861</v>
      </c>
      <c r="B3861" s="3" t="s">
        <v>3858</v>
      </c>
      <c r="C3861" s="3" t="s">
        <v>7970</v>
      </c>
      <c r="D3861">
        <v>2000</v>
      </c>
      <c r="E3861">
        <v>100</v>
      </c>
      <c r="F3861" t="s">
        <v>8221</v>
      </c>
      <c r="G3861" t="s">
        <v>8224</v>
      </c>
      <c r="H3861" t="s">
        <v>8246</v>
      </c>
      <c r="I3861">
        <v>1415828820</v>
      </c>
      <c r="J3861">
        <v>1412258977</v>
      </c>
      <c r="K3861" s="11">
        <f t="shared" si="428"/>
        <v>41955.699305555558</v>
      </c>
      <c r="L3861" s="11">
        <f t="shared" si="429"/>
        <v>41914.381678240738</v>
      </c>
      <c r="M3861" t="b">
        <v>0</v>
      </c>
      <c r="N3861">
        <v>1</v>
      </c>
      <c r="O3861" t="b">
        <v>0</v>
      </c>
      <c r="P3861" s="8" t="s">
        <v>8269</v>
      </c>
      <c r="Q3861" s="13" t="str">
        <f t="shared" si="427"/>
        <v>theater</v>
      </c>
      <c r="R3861" s="13" t="str">
        <f t="shared" si="426"/>
        <v>plays</v>
      </c>
      <c r="S3861" s="6">
        <f t="shared" si="430"/>
        <v>20</v>
      </c>
      <c r="T3861" s="10">
        <f t="shared" si="431"/>
        <v>100</v>
      </c>
    </row>
    <row r="3862" spans="1:20" ht="28.8" x14ac:dyDescent="0.3">
      <c r="A3862">
        <v>3862</v>
      </c>
      <c r="B3862" s="3" t="s">
        <v>3859</v>
      </c>
      <c r="C3862" s="3" t="s">
        <v>7971</v>
      </c>
      <c r="D3862">
        <v>7500</v>
      </c>
      <c r="E3862">
        <v>1</v>
      </c>
      <c r="F3862" t="s">
        <v>8221</v>
      </c>
      <c r="G3862" t="s">
        <v>8224</v>
      </c>
      <c r="H3862" t="s">
        <v>8246</v>
      </c>
      <c r="I3862">
        <v>1473699540</v>
      </c>
      <c r="J3862">
        <v>1472451356</v>
      </c>
      <c r="K3862" s="11">
        <f t="shared" si="428"/>
        <v>42625.499305555553</v>
      </c>
      <c r="L3862" s="11">
        <f t="shared" si="429"/>
        <v>42611.052731481475</v>
      </c>
      <c r="M3862" t="b">
        <v>0</v>
      </c>
      <c r="N3862">
        <v>1</v>
      </c>
      <c r="O3862" t="b">
        <v>0</v>
      </c>
      <c r="P3862" s="8" t="s">
        <v>8269</v>
      </c>
      <c r="Q3862" s="13" t="str">
        <f t="shared" si="427"/>
        <v>theater</v>
      </c>
      <c r="R3862" s="13" t="str">
        <f t="shared" si="426"/>
        <v>plays</v>
      </c>
      <c r="S3862" s="6">
        <f t="shared" si="430"/>
        <v>7500</v>
      </c>
      <c r="T3862" s="10">
        <f t="shared" si="431"/>
        <v>1</v>
      </c>
    </row>
    <row r="3863" spans="1:20" ht="43.2" x14ac:dyDescent="0.3">
      <c r="A3863">
        <v>3863</v>
      </c>
      <c r="B3863" s="3" t="s">
        <v>3860</v>
      </c>
      <c r="C3863" s="3" t="s">
        <v>7972</v>
      </c>
      <c r="D3863">
        <v>6000</v>
      </c>
      <c r="E3863">
        <v>0</v>
      </c>
      <c r="F3863" t="s">
        <v>8221</v>
      </c>
      <c r="G3863" t="s">
        <v>8224</v>
      </c>
      <c r="H3863" t="s">
        <v>8246</v>
      </c>
      <c r="I3863">
        <v>1446739905</v>
      </c>
      <c r="J3863">
        <v>1441552305</v>
      </c>
      <c r="K3863" s="11">
        <f t="shared" si="428"/>
        <v>42313.466493055552</v>
      </c>
      <c r="L3863" s="11">
        <f t="shared" si="429"/>
        <v>42253.424826388888</v>
      </c>
      <c r="M3863" t="b">
        <v>0</v>
      </c>
      <c r="N3863">
        <v>0</v>
      </c>
      <c r="O3863" t="b">
        <v>0</v>
      </c>
      <c r="P3863" s="8" t="s">
        <v>8269</v>
      </c>
      <c r="Q3863" s="13" t="str">
        <f t="shared" si="427"/>
        <v>theater</v>
      </c>
      <c r="R3863" s="13" t="str">
        <f t="shared" si="426"/>
        <v>plays</v>
      </c>
      <c r="S3863" s="6" t="str">
        <f t="shared" si="430"/>
        <v>N/A</v>
      </c>
      <c r="T3863" s="10" t="str">
        <f t="shared" si="431"/>
        <v>N/A</v>
      </c>
    </row>
    <row r="3864" spans="1:20" ht="43.2" x14ac:dyDescent="0.3">
      <c r="A3864">
        <v>3864</v>
      </c>
      <c r="B3864" s="3" t="s">
        <v>3861</v>
      </c>
      <c r="C3864" s="3" t="s">
        <v>7973</v>
      </c>
      <c r="D3864">
        <v>5000</v>
      </c>
      <c r="E3864">
        <v>60</v>
      </c>
      <c r="F3864" t="s">
        <v>8221</v>
      </c>
      <c r="G3864" t="s">
        <v>8224</v>
      </c>
      <c r="H3864" t="s">
        <v>8246</v>
      </c>
      <c r="I3864">
        <v>1447799054</v>
      </c>
      <c r="J3864">
        <v>1445203454</v>
      </c>
      <c r="K3864" s="11">
        <f t="shared" si="428"/>
        <v>42325.72516203703</v>
      </c>
      <c r="L3864" s="11">
        <f t="shared" si="429"/>
        <v>42295.683495370373</v>
      </c>
      <c r="M3864" t="b">
        <v>0</v>
      </c>
      <c r="N3864">
        <v>3</v>
      </c>
      <c r="O3864" t="b">
        <v>0</v>
      </c>
      <c r="P3864" s="8" t="s">
        <v>8269</v>
      </c>
      <c r="Q3864" s="13" t="str">
        <f t="shared" si="427"/>
        <v>theater</v>
      </c>
      <c r="R3864" s="13" t="str">
        <f t="shared" si="426"/>
        <v>plays</v>
      </c>
      <c r="S3864" s="6">
        <f t="shared" si="430"/>
        <v>83.333333333333329</v>
      </c>
      <c r="T3864" s="10">
        <f t="shared" si="431"/>
        <v>20</v>
      </c>
    </row>
    <row r="3865" spans="1:20" ht="43.2" x14ac:dyDescent="0.3">
      <c r="A3865">
        <v>3865</v>
      </c>
      <c r="B3865" s="3" t="s">
        <v>3862</v>
      </c>
      <c r="C3865" s="3" t="s">
        <v>7974</v>
      </c>
      <c r="D3865">
        <v>2413</v>
      </c>
      <c r="E3865">
        <v>650</v>
      </c>
      <c r="F3865" t="s">
        <v>8221</v>
      </c>
      <c r="G3865" t="s">
        <v>8229</v>
      </c>
      <c r="H3865" t="s">
        <v>8251</v>
      </c>
      <c r="I3865">
        <v>1409376600</v>
      </c>
      <c r="J3865">
        <v>1405957098</v>
      </c>
      <c r="K3865" s="11">
        <f t="shared" si="428"/>
        <v>41881.020833333328</v>
      </c>
      <c r="L3865" s="11">
        <f t="shared" si="429"/>
        <v>41841.44326388889</v>
      </c>
      <c r="M3865" t="b">
        <v>0</v>
      </c>
      <c r="N3865">
        <v>14</v>
      </c>
      <c r="O3865" t="b">
        <v>0</v>
      </c>
      <c r="P3865" s="8" t="s">
        <v>8269</v>
      </c>
      <c r="Q3865" s="13" t="str">
        <f t="shared" si="427"/>
        <v>theater</v>
      </c>
      <c r="R3865" s="13" t="str">
        <f t="shared" si="426"/>
        <v>plays</v>
      </c>
      <c r="S3865" s="6">
        <f t="shared" si="430"/>
        <v>3.7123076923076921</v>
      </c>
      <c r="T3865" s="10">
        <f t="shared" si="431"/>
        <v>46.428571428571431</v>
      </c>
    </row>
    <row r="3866" spans="1:20" ht="28.8" x14ac:dyDescent="0.3">
      <c r="A3866">
        <v>3866</v>
      </c>
      <c r="B3866" s="3" t="s">
        <v>3863</v>
      </c>
      <c r="C3866" s="3" t="s">
        <v>7975</v>
      </c>
      <c r="D3866">
        <v>2000</v>
      </c>
      <c r="E3866">
        <v>11</v>
      </c>
      <c r="F3866" t="s">
        <v>8221</v>
      </c>
      <c r="G3866" t="s">
        <v>8224</v>
      </c>
      <c r="H3866" t="s">
        <v>8246</v>
      </c>
      <c r="I3866">
        <v>1458703740</v>
      </c>
      <c r="J3866">
        <v>1454453021</v>
      </c>
      <c r="K3866" s="11">
        <f t="shared" si="428"/>
        <v>42451.936805555553</v>
      </c>
      <c r="L3866" s="11">
        <f t="shared" si="429"/>
        <v>42402.738668981481</v>
      </c>
      <c r="M3866" t="b">
        <v>0</v>
      </c>
      <c r="N3866">
        <v>2</v>
      </c>
      <c r="O3866" t="b">
        <v>0</v>
      </c>
      <c r="P3866" s="8" t="s">
        <v>8269</v>
      </c>
      <c r="Q3866" s="13" t="str">
        <f t="shared" si="427"/>
        <v>theater</v>
      </c>
      <c r="R3866" s="13" t="str">
        <f t="shared" si="426"/>
        <v>plays</v>
      </c>
      <c r="S3866" s="6">
        <f t="shared" si="430"/>
        <v>181.81818181818181</v>
      </c>
      <c r="T3866" s="10">
        <f t="shared" si="431"/>
        <v>5.5</v>
      </c>
    </row>
    <row r="3867" spans="1:20" ht="43.2" x14ac:dyDescent="0.3">
      <c r="A3867">
        <v>3867</v>
      </c>
      <c r="B3867" s="3" t="s">
        <v>3864</v>
      </c>
      <c r="C3867" s="3" t="s">
        <v>7976</v>
      </c>
      <c r="D3867">
        <v>2000</v>
      </c>
      <c r="E3867">
        <v>251</v>
      </c>
      <c r="F3867" t="s">
        <v>8221</v>
      </c>
      <c r="G3867" t="s">
        <v>8224</v>
      </c>
      <c r="H3867" t="s">
        <v>8246</v>
      </c>
      <c r="I3867">
        <v>1466278339</v>
      </c>
      <c r="J3867">
        <v>1463686339</v>
      </c>
      <c r="K3867" s="11">
        <f t="shared" si="428"/>
        <v>42539.605775462966</v>
      </c>
      <c r="L3867" s="11">
        <f t="shared" si="429"/>
        <v>42509.605775462966</v>
      </c>
      <c r="M3867" t="b">
        <v>0</v>
      </c>
      <c r="N3867">
        <v>5</v>
      </c>
      <c r="O3867" t="b">
        <v>0</v>
      </c>
      <c r="P3867" s="8" t="s">
        <v>8269</v>
      </c>
      <c r="Q3867" s="13" t="str">
        <f t="shared" si="427"/>
        <v>theater</v>
      </c>
      <c r="R3867" s="13" t="str">
        <f t="shared" si="426"/>
        <v>plays</v>
      </c>
      <c r="S3867" s="6">
        <f t="shared" si="430"/>
        <v>7.9681274900398407</v>
      </c>
      <c r="T3867" s="10">
        <f t="shared" si="431"/>
        <v>50.2</v>
      </c>
    </row>
    <row r="3868" spans="1:20" x14ac:dyDescent="0.3">
      <c r="A3868">
        <v>3868</v>
      </c>
      <c r="B3868" s="3" t="s">
        <v>3865</v>
      </c>
      <c r="C3868" s="3" t="s">
        <v>7977</v>
      </c>
      <c r="D3868">
        <v>5000</v>
      </c>
      <c r="E3868">
        <v>10</v>
      </c>
      <c r="F3868" t="s">
        <v>8220</v>
      </c>
      <c r="G3868" t="s">
        <v>8225</v>
      </c>
      <c r="H3868" t="s">
        <v>8247</v>
      </c>
      <c r="I3868">
        <v>1410191405</v>
      </c>
      <c r="J3868">
        <v>1408031405</v>
      </c>
      <c r="K3868" s="11">
        <f t="shared" si="428"/>
        <v>41890.45144675926</v>
      </c>
      <c r="L3868" s="11">
        <f t="shared" si="429"/>
        <v>41865.45144675926</v>
      </c>
      <c r="M3868" t="b">
        <v>0</v>
      </c>
      <c r="N3868">
        <v>1</v>
      </c>
      <c r="O3868" t="b">
        <v>0</v>
      </c>
      <c r="P3868" s="8" t="s">
        <v>8303</v>
      </c>
      <c r="Q3868" s="13" t="str">
        <f t="shared" si="427"/>
        <v>theater</v>
      </c>
      <c r="R3868" s="13" t="str">
        <f t="shared" ref="R3868:R3887" si="432">RIGHT(P3868,7)</f>
        <v>musical</v>
      </c>
      <c r="S3868" s="6">
        <f t="shared" si="430"/>
        <v>500</v>
      </c>
      <c r="T3868" s="10">
        <f t="shared" si="431"/>
        <v>10</v>
      </c>
    </row>
    <row r="3869" spans="1:20" ht="28.8" x14ac:dyDescent="0.3">
      <c r="A3869">
        <v>3869</v>
      </c>
      <c r="B3869" s="3" t="s">
        <v>3866</v>
      </c>
      <c r="C3869" s="3" t="s">
        <v>7978</v>
      </c>
      <c r="D3869">
        <v>13111</v>
      </c>
      <c r="E3869">
        <v>452</v>
      </c>
      <c r="F3869" t="s">
        <v>8220</v>
      </c>
      <c r="G3869" t="s">
        <v>8224</v>
      </c>
      <c r="H3869" t="s">
        <v>8246</v>
      </c>
      <c r="I3869">
        <v>1426302660</v>
      </c>
      <c r="J3869">
        <v>1423761792</v>
      </c>
      <c r="K3869" s="11">
        <f t="shared" si="428"/>
        <v>42076.924305555549</v>
      </c>
      <c r="L3869" s="11">
        <f t="shared" si="429"/>
        <v>42047.516111111108</v>
      </c>
      <c r="M3869" t="b">
        <v>0</v>
      </c>
      <c r="N3869">
        <v>15</v>
      </c>
      <c r="O3869" t="b">
        <v>0</v>
      </c>
      <c r="P3869" s="8" t="s">
        <v>8303</v>
      </c>
      <c r="Q3869" s="13" t="str">
        <f t="shared" si="427"/>
        <v>theater</v>
      </c>
      <c r="R3869" s="13" t="str">
        <f t="shared" si="432"/>
        <v>musical</v>
      </c>
      <c r="S3869" s="6">
        <f t="shared" si="430"/>
        <v>29.006637168141594</v>
      </c>
      <c r="T3869" s="10">
        <f t="shared" si="431"/>
        <v>30.133333333333333</v>
      </c>
    </row>
    <row r="3870" spans="1:20" ht="57.6" x14ac:dyDescent="0.3">
      <c r="A3870">
        <v>3870</v>
      </c>
      <c r="B3870" s="3" t="s">
        <v>3867</v>
      </c>
      <c r="C3870" s="3" t="s">
        <v>7979</v>
      </c>
      <c r="D3870">
        <v>10000</v>
      </c>
      <c r="E3870">
        <v>1500</v>
      </c>
      <c r="F3870" t="s">
        <v>8220</v>
      </c>
      <c r="G3870" t="s">
        <v>8224</v>
      </c>
      <c r="H3870" t="s">
        <v>8246</v>
      </c>
      <c r="I3870">
        <v>1404360478</v>
      </c>
      <c r="J3870">
        <v>1401768478</v>
      </c>
      <c r="K3870" s="11">
        <f t="shared" si="428"/>
        <v>41822.963865740741</v>
      </c>
      <c r="L3870" s="11">
        <f t="shared" si="429"/>
        <v>41792.963865740741</v>
      </c>
      <c r="M3870" t="b">
        <v>0</v>
      </c>
      <c r="N3870">
        <v>10</v>
      </c>
      <c r="O3870" t="b">
        <v>0</v>
      </c>
      <c r="P3870" s="8" t="s">
        <v>8303</v>
      </c>
      <c r="Q3870" s="13" t="str">
        <f t="shared" si="427"/>
        <v>theater</v>
      </c>
      <c r="R3870" s="13" t="str">
        <f t="shared" si="432"/>
        <v>musical</v>
      </c>
      <c r="S3870" s="6">
        <f t="shared" si="430"/>
        <v>6.666666666666667</v>
      </c>
      <c r="T3870" s="10">
        <f t="shared" si="431"/>
        <v>150</v>
      </c>
    </row>
    <row r="3871" spans="1:20" ht="28.8" x14ac:dyDescent="0.3">
      <c r="A3871">
        <v>3871</v>
      </c>
      <c r="B3871" s="3" t="s">
        <v>3868</v>
      </c>
      <c r="C3871" s="3" t="s">
        <v>7980</v>
      </c>
      <c r="D3871">
        <v>1500</v>
      </c>
      <c r="E3871">
        <v>40</v>
      </c>
      <c r="F3871" t="s">
        <v>8220</v>
      </c>
      <c r="G3871" t="s">
        <v>8224</v>
      </c>
      <c r="H3871" t="s">
        <v>8246</v>
      </c>
      <c r="I3871">
        <v>1490809450</v>
      </c>
      <c r="J3871">
        <v>1485629050</v>
      </c>
      <c r="K3871" s="11">
        <f t="shared" si="428"/>
        <v>42823.530671296299</v>
      </c>
      <c r="L3871" s="11">
        <f t="shared" si="429"/>
        <v>42763.572337962956</v>
      </c>
      <c r="M3871" t="b">
        <v>0</v>
      </c>
      <c r="N3871">
        <v>3</v>
      </c>
      <c r="O3871" t="b">
        <v>0</v>
      </c>
      <c r="P3871" s="8" t="s">
        <v>8303</v>
      </c>
      <c r="Q3871" s="13" t="str">
        <f t="shared" si="427"/>
        <v>theater</v>
      </c>
      <c r="R3871" s="13" t="str">
        <f t="shared" si="432"/>
        <v>musical</v>
      </c>
      <c r="S3871" s="6">
        <f t="shared" si="430"/>
        <v>37.5</v>
      </c>
      <c r="T3871" s="10">
        <f t="shared" si="431"/>
        <v>13.333333333333334</v>
      </c>
    </row>
    <row r="3872" spans="1:20" ht="43.2" x14ac:dyDescent="0.3">
      <c r="A3872">
        <v>3872</v>
      </c>
      <c r="B3872" s="3" t="s">
        <v>3869</v>
      </c>
      <c r="C3872" s="3" t="s">
        <v>7981</v>
      </c>
      <c r="D3872">
        <v>15000</v>
      </c>
      <c r="E3872">
        <v>0</v>
      </c>
      <c r="F3872" t="s">
        <v>8220</v>
      </c>
      <c r="G3872" t="s">
        <v>8224</v>
      </c>
      <c r="H3872" t="s">
        <v>8246</v>
      </c>
      <c r="I3872">
        <v>1439522996</v>
      </c>
      <c r="J3872">
        <v>1435202996</v>
      </c>
      <c r="K3872" s="11">
        <f t="shared" si="428"/>
        <v>42229.9374537037</v>
      </c>
      <c r="L3872" s="11">
        <f t="shared" si="429"/>
        <v>42179.9374537037</v>
      </c>
      <c r="M3872" t="b">
        <v>0</v>
      </c>
      <c r="N3872">
        <v>0</v>
      </c>
      <c r="O3872" t="b">
        <v>0</v>
      </c>
      <c r="P3872" s="8" t="s">
        <v>8303</v>
      </c>
      <c r="Q3872" s="13" t="str">
        <f t="shared" si="427"/>
        <v>theater</v>
      </c>
      <c r="R3872" s="13" t="str">
        <f t="shared" si="432"/>
        <v>musical</v>
      </c>
      <c r="S3872" s="6" t="str">
        <f t="shared" si="430"/>
        <v>N/A</v>
      </c>
      <c r="T3872" s="10" t="str">
        <f t="shared" si="431"/>
        <v>N/A</v>
      </c>
    </row>
    <row r="3873" spans="1:20" ht="43.2" x14ac:dyDescent="0.3">
      <c r="A3873">
        <v>3873</v>
      </c>
      <c r="B3873" s="3" t="s">
        <v>3870</v>
      </c>
      <c r="C3873" s="3" t="s">
        <v>7982</v>
      </c>
      <c r="D3873">
        <v>5500</v>
      </c>
      <c r="E3873">
        <v>0</v>
      </c>
      <c r="F3873" t="s">
        <v>8220</v>
      </c>
      <c r="G3873" t="s">
        <v>8224</v>
      </c>
      <c r="H3873" t="s">
        <v>8246</v>
      </c>
      <c r="I3873">
        <v>1444322535</v>
      </c>
      <c r="J3873">
        <v>1441730535</v>
      </c>
      <c r="K3873" s="11">
        <f t="shared" si="428"/>
        <v>42285.487673611111</v>
      </c>
      <c r="L3873" s="11">
        <f t="shared" si="429"/>
        <v>42255.487673611111</v>
      </c>
      <c r="M3873" t="b">
        <v>0</v>
      </c>
      <c r="N3873">
        <v>0</v>
      </c>
      <c r="O3873" t="b">
        <v>0</v>
      </c>
      <c r="P3873" s="8" t="s">
        <v>8303</v>
      </c>
      <c r="Q3873" s="13" t="str">
        <f t="shared" si="427"/>
        <v>theater</v>
      </c>
      <c r="R3873" s="13" t="str">
        <f t="shared" si="432"/>
        <v>musical</v>
      </c>
      <c r="S3873" s="6" t="str">
        <f t="shared" si="430"/>
        <v>N/A</v>
      </c>
      <c r="T3873" s="10" t="str">
        <f t="shared" si="431"/>
        <v>N/A</v>
      </c>
    </row>
    <row r="3874" spans="1:20" ht="57.6" x14ac:dyDescent="0.3">
      <c r="A3874">
        <v>3874</v>
      </c>
      <c r="B3874" s="3" t="s">
        <v>3871</v>
      </c>
      <c r="C3874" s="3" t="s">
        <v>7983</v>
      </c>
      <c r="D3874">
        <v>620</v>
      </c>
      <c r="E3874">
        <v>0</v>
      </c>
      <c r="F3874" t="s">
        <v>8220</v>
      </c>
      <c r="G3874" t="s">
        <v>8228</v>
      </c>
      <c r="H3874" t="s">
        <v>8250</v>
      </c>
      <c r="I3874">
        <v>1422061200</v>
      </c>
      <c r="J3874">
        <v>1420244622</v>
      </c>
      <c r="K3874" s="11">
        <f t="shared" si="428"/>
        <v>42027.833333333336</v>
      </c>
      <c r="L3874" s="11">
        <f t="shared" si="429"/>
        <v>42006.808124999996</v>
      </c>
      <c r="M3874" t="b">
        <v>0</v>
      </c>
      <c r="N3874">
        <v>0</v>
      </c>
      <c r="O3874" t="b">
        <v>0</v>
      </c>
      <c r="P3874" s="8" t="s">
        <v>8303</v>
      </c>
      <c r="Q3874" s="13" t="str">
        <f t="shared" si="427"/>
        <v>theater</v>
      </c>
      <c r="R3874" s="13" t="str">
        <f t="shared" si="432"/>
        <v>musical</v>
      </c>
      <c r="S3874" s="6" t="str">
        <f t="shared" si="430"/>
        <v>N/A</v>
      </c>
      <c r="T3874" s="10" t="str">
        <f t="shared" si="431"/>
        <v>N/A</v>
      </c>
    </row>
    <row r="3875" spans="1:20" ht="43.2" x14ac:dyDescent="0.3">
      <c r="A3875">
        <v>3875</v>
      </c>
      <c r="B3875" s="3" t="s">
        <v>3872</v>
      </c>
      <c r="C3875" s="3" t="s">
        <v>7984</v>
      </c>
      <c r="D3875">
        <v>30000</v>
      </c>
      <c r="E3875">
        <v>0</v>
      </c>
      <c r="F3875" t="s">
        <v>8220</v>
      </c>
      <c r="G3875" t="s">
        <v>8232</v>
      </c>
      <c r="H3875" t="s">
        <v>8253</v>
      </c>
      <c r="I3875">
        <v>1472896800</v>
      </c>
      <c r="J3875">
        <v>1472804365</v>
      </c>
      <c r="K3875" s="11">
        <f t="shared" si="428"/>
        <v>42616.208333333336</v>
      </c>
      <c r="L3875" s="11">
        <f t="shared" si="429"/>
        <v>42615.138483796291</v>
      </c>
      <c r="M3875" t="b">
        <v>0</v>
      </c>
      <c r="N3875">
        <v>0</v>
      </c>
      <c r="O3875" t="b">
        <v>0</v>
      </c>
      <c r="P3875" s="8" t="s">
        <v>8303</v>
      </c>
      <c r="Q3875" s="13" t="str">
        <f t="shared" si="427"/>
        <v>theater</v>
      </c>
      <c r="R3875" s="13" t="str">
        <f t="shared" si="432"/>
        <v>musical</v>
      </c>
      <c r="S3875" s="6" t="str">
        <f t="shared" si="430"/>
        <v>N/A</v>
      </c>
      <c r="T3875" s="10" t="str">
        <f t="shared" si="431"/>
        <v>N/A</v>
      </c>
    </row>
    <row r="3876" spans="1:20" ht="57.6" x14ac:dyDescent="0.3">
      <c r="A3876">
        <v>3876</v>
      </c>
      <c r="B3876" s="3" t="s">
        <v>3873</v>
      </c>
      <c r="C3876" s="3" t="s">
        <v>7985</v>
      </c>
      <c r="D3876">
        <v>3900</v>
      </c>
      <c r="E3876">
        <v>2059</v>
      </c>
      <c r="F3876" t="s">
        <v>8220</v>
      </c>
      <c r="G3876" t="s">
        <v>8225</v>
      </c>
      <c r="H3876" t="s">
        <v>8247</v>
      </c>
      <c r="I3876">
        <v>1454425128</v>
      </c>
      <c r="J3876">
        <v>1451833128</v>
      </c>
      <c r="K3876" s="11">
        <f t="shared" si="428"/>
        <v>42402.415833333333</v>
      </c>
      <c r="L3876" s="11">
        <f t="shared" si="429"/>
        <v>42372.415833333333</v>
      </c>
      <c r="M3876" t="b">
        <v>0</v>
      </c>
      <c r="N3876">
        <v>46</v>
      </c>
      <c r="O3876" t="b">
        <v>0</v>
      </c>
      <c r="P3876" s="8" t="s">
        <v>8303</v>
      </c>
      <c r="Q3876" s="13" t="str">
        <f t="shared" si="427"/>
        <v>theater</v>
      </c>
      <c r="R3876" s="13" t="str">
        <f t="shared" si="432"/>
        <v>musical</v>
      </c>
      <c r="S3876" s="6">
        <f t="shared" si="430"/>
        <v>1.8941233608547838</v>
      </c>
      <c r="T3876" s="10">
        <f t="shared" si="431"/>
        <v>44.760869565217391</v>
      </c>
    </row>
    <row r="3877" spans="1:20" ht="43.2" x14ac:dyDescent="0.3">
      <c r="A3877">
        <v>3877</v>
      </c>
      <c r="B3877" s="3" t="s">
        <v>3874</v>
      </c>
      <c r="C3877" s="3" t="s">
        <v>7986</v>
      </c>
      <c r="D3877">
        <v>25000</v>
      </c>
      <c r="E3877">
        <v>1241</v>
      </c>
      <c r="F3877" t="s">
        <v>8220</v>
      </c>
      <c r="G3877" t="s">
        <v>8224</v>
      </c>
      <c r="H3877" t="s">
        <v>8246</v>
      </c>
      <c r="I3877">
        <v>1481213752</v>
      </c>
      <c r="J3877">
        <v>1478621752</v>
      </c>
      <c r="K3877" s="11">
        <f t="shared" si="428"/>
        <v>42712.469351851854</v>
      </c>
      <c r="L3877" s="11">
        <f t="shared" si="429"/>
        <v>42682.469351851854</v>
      </c>
      <c r="M3877" t="b">
        <v>0</v>
      </c>
      <c r="N3877">
        <v>14</v>
      </c>
      <c r="O3877" t="b">
        <v>0</v>
      </c>
      <c r="P3877" s="8" t="s">
        <v>8303</v>
      </c>
      <c r="Q3877" s="13" t="str">
        <f t="shared" si="427"/>
        <v>theater</v>
      </c>
      <c r="R3877" s="13" t="str">
        <f t="shared" si="432"/>
        <v>musical</v>
      </c>
      <c r="S3877" s="6">
        <f t="shared" si="430"/>
        <v>20.145044319097501</v>
      </c>
      <c r="T3877" s="10">
        <f t="shared" si="431"/>
        <v>88.642857142857139</v>
      </c>
    </row>
    <row r="3878" spans="1:20" ht="43.2" x14ac:dyDescent="0.3">
      <c r="A3878">
        <v>3878</v>
      </c>
      <c r="B3878" s="3" t="s">
        <v>3875</v>
      </c>
      <c r="C3878" s="3" t="s">
        <v>7987</v>
      </c>
      <c r="D3878">
        <v>18000</v>
      </c>
      <c r="E3878">
        <v>10</v>
      </c>
      <c r="F3878" t="s">
        <v>8220</v>
      </c>
      <c r="G3878" t="s">
        <v>8224</v>
      </c>
      <c r="H3878" t="s">
        <v>8246</v>
      </c>
      <c r="I3878">
        <v>1435636740</v>
      </c>
      <c r="J3878">
        <v>1433014746</v>
      </c>
      <c r="K3878" s="11">
        <f t="shared" si="428"/>
        <v>42184.957638888889</v>
      </c>
      <c r="L3878" s="11">
        <f t="shared" si="429"/>
        <v>42154.610486111109</v>
      </c>
      <c r="M3878" t="b">
        <v>0</v>
      </c>
      <c r="N3878">
        <v>1</v>
      </c>
      <c r="O3878" t="b">
        <v>0</v>
      </c>
      <c r="P3878" s="8" t="s">
        <v>8303</v>
      </c>
      <c r="Q3878" s="13" t="str">
        <f t="shared" si="427"/>
        <v>theater</v>
      </c>
      <c r="R3878" s="13" t="str">
        <f t="shared" si="432"/>
        <v>musical</v>
      </c>
      <c r="S3878" s="6">
        <f t="shared" si="430"/>
        <v>1800</v>
      </c>
      <c r="T3878" s="10">
        <f t="shared" si="431"/>
        <v>10</v>
      </c>
    </row>
    <row r="3879" spans="1:20" ht="43.2" x14ac:dyDescent="0.3">
      <c r="A3879">
        <v>3879</v>
      </c>
      <c r="B3879" s="3" t="s">
        <v>3876</v>
      </c>
      <c r="C3879" s="3" t="s">
        <v>7988</v>
      </c>
      <c r="D3879">
        <v>15000</v>
      </c>
      <c r="E3879">
        <v>0</v>
      </c>
      <c r="F3879" t="s">
        <v>8220</v>
      </c>
      <c r="G3879" t="s">
        <v>8225</v>
      </c>
      <c r="H3879" t="s">
        <v>8247</v>
      </c>
      <c r="I3879">
        <v>1422218396</v>
      </c>
      <c r="J3879">
        <v>1419626396</v>
      </c>
      <c r="K3879" s="11">
        <f t="shared" si="428"/>
        <v>42029.652731481481</v>
      </c>
      <c r="L3879" s="11">
        <f t="shared" si="429"/>
        <v>41999.652731481481</v>
      </c>
      <c r="M3879" t="b">
        <v>0</v>
      </c>
      <c r="N3879">
        <v>0</v>
      </c>
      <c r="O3879" t="b">
        <v>0</v>
      </c>
      <c r="P3879" s="8" t="s">
        <v>8303</v>
      </c>
      <c r="Q3879" s="13" t="str">
        <f t="shared" si="427"/>
        <v>theater</v>
      </c>
      <c r="R3879" s="13" t="str">
        <f t="shared" si="432"/>
        <v>musical</v>
      </c>
      <c r="S3879" s="6" t="str">
        <f t="shared" si="430"/>
        <v>N/A</v>
      </c>
      <c r="T3879" s="10" t="str">
        <f t="shared" si="431"/>
        <v>N/A</v>
      </c>
    </row>
    <row r="3880" spans="1:20" ht="43.2" x14ac:dyDescent="0.3">
      <c r="A3880">
        <v>3880</v>
      </c>
      <c r="B3880" s="3" t="s">
        <v>3877</v>
      </c>
      <c r="C3880" s="3" t="s">
        <v>7989</v>
      </c>
      <c r="D3880">
        <v>7500</v>
      </c>
      <c r="E3880">
        <v>980</v>
      </c>
      <c r="F3880" t="s">
        <v>8220</v>
      </c>
      <c r="G3880" t="s">
        <v>8225</v>
      </c>
      <c r="H3880" t="s">
        <v>8247</v>
      </c>
      <c r="I3880">
        <v>1406761200</v>
      </c>
      <c r="J3880">
        <v>1403724820</v>
      </c>
      <c r="K3880" s="11">
        <f t="shared" si="428"/>
        <v>41850.75</v>
      </c>
      <c r="L3880" s="11">
        <f t="shared" si="429"/>
        <v>41815.606712962959</v>
      </c>
      <c r="M3880" t="b">
        <v>0</v>
      </c>
      <c r="N3880">
        <v>17</v>
      </c>
      <c r="O3880" t="b">
        <v>0</v>
      </c>
      <c r="P3880" s="8" t="s">
        <v>8303</v>
      </c>
      <c r="Q3880" s="13" t="str">
        <f t="shared" si="427"/>
        <v>theater</v>
      </c>
      <c r="R3880" s="13" t="str">
        <f t="shared" si="432"/>
        <v>musical</v>
      </c>
      <c r="S3880" s="6">
        <f t="shared" si="430"/>
        <v>7.6530612244897958</v>
      </c>
      <c r="T3880" s="10">
        <f t="shared" si="431"/>
        <v>57.647058823529413</v>
      </c>
    </row>
    <row r="3881" spans="1:20" ht="28.8" x14ac:dyDescent="0.3">
      <c r="A3881">
        <v>3881</v>
      </c>
      <c r="B3881" s="3" t="s">
        <v>3878</v>
      </c>
      <c r="C3881" s="3" t="s">
        <v>7990</v>
      </c>
      <c r="D3881">
        <v>500</v>
      </c>
      <c r="E3881">
        <v>25</v>
      </c>
      <c r="F3881" t="s">
        <v>8220</v>
      </c>
      <c r="G3881" t="s">
        <v>8224</v>
      </c>
      <c r="H3881" t="s">
        <v>8246</v>
      </c>
      <c r="I3881">
        <v>1487550399</v>
      </c>
      <c r="J3881">
        <v>1484958399</v>
      </c>
      <c r="K3881" s="11">
        <f t="shared" si="428"/>
        <v>42785.810173611106</v>
      </c>
      <c r="L3881" s="11">
        <f t="shared" si="429"/>
        <v>42755.810173611106</v>
      </c>
      <c r="M3881" t="b">
        <v>0</v>
      </c>
      <c r="N3881">
        <v>1</v>
      </c>
      <c r="O3881" t="b">
        <v>0</v>
      </c>
      <c r="P3881" s="8" t="s">
        <v>8303</v>
      </c>
      <c r="Q3881" s="13" t="str">
        <f t="shared" si="427"/>
        <v>theater</v>
      </c>
      <c r="R3881" s="13" t="str">
        <f t="shared" si="432"/>
        <v>musical</v>
      </c>
      <c r="S3881" s="6">
        <f t="shared" si="430"/>
        <v>20</v>
      </c>
      <c r="T3881" s="10">
        <f t="shared" si="431"/>
        <v>25</v>
      </c>
    </row>
    <row r="3882" spans="1:20" ht="43.2" x14ac:dyDescent="0.3">
      <c r="A3882">
        <v>3882</v>
      </c>
      <c r="B3882" s="3" t="s">
        <v>3879</v>
      </c>
      <c r="C3882" s="3" t="s">
        <v>7991</v>
      </c>
      <c r="D3882">
        <v>30000</v>
      </c>
      <c r="E3882">
        <v>0</v>
      </c>
      <c r="F3882" t="s">
        <v>8220</v>
      </c>
      <c r="G3882" t="s">
        <v>8226</v>
      </c>
      <c r="H3882" t="s">
        <v>8248</v>
      </c>
      <c r="I3882">
        <v>1454281380</v>
      </c>
      <c r="J3882">
        <v>1451950570</v>
      </c>
      <c r="K3882" s="11">
        <f t="shared" si="428"/>
        <v>42400.752083333333</v>
      </c>
      <c r="L3882" s="11">
        <f t="shared" si="429"/>
        <v>42373.77511574074</v>
      </c>
      <c r="M3882" t="b">
        <v>0</v>
      </c>
      <c r="N3882">
        <v>0</v>
      </c>
      <c r="O3882" t="b">
        <v>0</v>
      </c>
      <c r="P3882" s="8" t="s">
        <v>8303</v>
      </c>
      <c r="Q3882" s="13" t="str">
        <f t="shared" si="427"/>
        <v>theater</v>
      </c>
      <c r="R3882" s="13" t="str">
        <f t="shared" si="432"/>
        <v>musical</v>
      </c>
      <c r="S3882" s="6" t="str">
        <f t="shared" si="430"/>
        <v>N/A</v>
      </c>
      <c r="T3882" s="10" t="str">
        <f t="shared" si="431"/>
        <v>N/A</v>
      </c>
    </row>
    <row r="3883" spans="1:20" ht="57.6" x14ac:dyDescent="0.3">
      <c r="A3883">
        <v>3883</v>
      </c>
      <c r="B3883" s="3" t="s">
        <v>3880</v>
      </c>
      <c r="C3883" s="3" t="s">
        <v>7992</v>
      </c>
      <c r="D3883">
        <v>15000</v>
      </c>
      <c r="E3883">
        <v>0</v>
      </c>
      <c r="F3883" t="s">
        <v>8220</v>
      </c>
      <c r="G3883" t="s">
        <v>8225</v>
      </c>
      <c r="H3883" t="s">
        <v>8247</v>
      </c>
      <c r="I3883">
        <v>1409668069</v>
      </c>
      <c r="J3883">
        <v>1407076069</v>
      </c>
      <c r="K3883" s="11">
        <f t="shared" si="428"/>
        <v>41884.394317129627</v>
      </c>
      <c r="L3883" s="11">
        <f t="shared" si="429"/>
        <v>41854.394317129627</v>
      </c>
      <c r="M3883" t="b">
        <v>0</v>
      </c>
      <c r="N3883">
        <v>0</v>
      </c>
      <c r="O3883" t="b">
        <v>0</v>
      </c>
      <c r="P3883" s="8" t="s">
        <v>8303</v>
      </c>
      <c r="Q3883" s="13" t="str">
        <f t="shared" si="427"/>
        <v>theater</v>
      </c>
      <c r="R3883" s="13" t="str">
        <f t="shared" si="432"/>
        <v>musical</v>
      </c>
      <c r="S3883" s="6" t="str">
        <f t="shared" si="430"/>
        <v>N/A</v>
      </c>
      <c r="T3883" s="10" t="str">
        <f t="shared" si="431"/>
        <v>N/A</v>
      </c>
    </row>
    <row r="3884" spans="1:20" ht="43.2" x14ac:dyDescent="0.3">
      <c r="A3884">
        <v>3884</v>
      </c>
      <c r="B3884" s="3" t="s">
        <v>3881</v>
      </c>
      <c r="C3884" s="3" t="s">
        <v>7993</v>
      </c>
      <c r="D3884">
        <v>10000</v>
      </c>
      <c r="E3884">
        <v>0</v>
      </c>
      <c r="F3884" t="s">
        <v>8220</v>
      </c>
      <c r="G3884" t="s">
        <v>8224</v>
      </c>
      <c r="H3884" t="s">
        <v>8246</v>
      </c>
      <c r="I3884">
        <v>1427479192</v>
      </c>
      <c r="J3884">
        <v>1425322792</v>
      </c>
      <c r="K3884" s="11">
        <f t="shared" si="428"/>
        <v>42090.541574074072</v>
      </c>
      <c r="L3884" s="11">
        <f t="shared" si="429"/>
        <v>42065.583240740736</v>
      </c>
      <c r="M3884" t="b">
        <v>0</v>
      </c>
      <c r="N3884">
        <v>0</v>
      </c>
      <c r="O3884" t="b">
        <v>0</v>
      </c>
      <c r="P3884" s="8" t="s">
        <v>8303</v>
      </c>
      <c r="Q3884" s="13" t="str">
        <f t="shared" si="427"/>
        <v>theater</v>
      </c>
      <c r="R3884" s="13" t="str">
        <f t="shared" si="432"/>
        <v>musical</v>
      </c>
      <c r="S3884" s="6" t="str">
        <f t="shared" si="430"/>
        <v>N/A</v>
      </c>
      <c r="T3884" s="10" t="str">
        <f t="shared" si="431"/>
        <v>N/A</v>
      </c>
    </row>
    <row r="3885" spans="1:20" ht="43.2" x14ac:dyDescent="0.3">
      <c r="A3885">
        <v>3885</v>
      </c>
      <c r="B3885" s="3" t="s">
        <v>3882</v>
      </c>
      <c r="C3885" s="3" t="s">
        <v>7994</v>
      </c>
      <c r="D3885">
        <v>375000</v>
      </c>
      <c r="E3885">
        <v>0</v>
      </c>
      <c r="F3885" t="s">
        <v>8220</v>
      </c>
      <c r="G3885" t="s">
        <v>8224</v>
      </c>
      <c r="H3885" t="s">
        <v>8246</v>
      </c>
      <c r="I3885">
        <v>1462834191</v>
      </c>
      <c r="J3885">
        <v>1460242191</v>
      </c>
      <c r="K3885" s="11">
        <f t="shared" si="428"/>
        <v>42499.742951388886</v>
      </c>
      <c r="L3885" s="11">
        <f t="shared" si="429"/>
        <v>42469.742951388886</v>
      </c>
      <c r="M3885" t="b">
        <v>0</v>
      </c>
      <c r="N3885">
        <v>0</v>
      </c>
      <c r="O3885" t="b">
        <v>0</v>
      </c>
      <c r="P3885" s="8" t="s">
        <v>8303</v>
      </c>
      <c r="Q3885" s="13" t="str">
        <f t="shared" si="427"/>
        <v>theater</v>
      </c>
      <c r="R3885" s="13" t="str">
        <f t="shared" si="432"/>
        <v>musical</v>
      </c>
      <c r="S3885" s="6" t="str">
        <f t="shared" si="430"/>
        <v>N/A</v>
      </c>
      <c r="T3885" s="10" t="str">
        <f t="shared" si="431"/>
        <v>N/A</v>
      </c>
    </row>
    <row r="3886" spans="1:20" x14ac:dyDescent="0.3">
      <c r="A3886">
        <v>3886</v>
      </c>
      <c r="B3886" s="3" t="s">
        <v>3883</v>
      </c>
      <c r="C3886" s="3">
        <v>1</v>
      </c>
      <c r="D3886">
        <v>10000</v>
      </c>
      <c r="E3886">
        <v>0</v>
      </c>
      <c r="F3886" t="s">
        <v>8220</v>
      </c>
      <c r="G3886" t="s">
        <v>8226</v>
      </c>
      <c r="H3886" t="s">
        <v>8248</v>
      </c>
      <c r="I3886">
        <v>1418275702</v>
      </c>
      <c r="J3886">
        <v>1415683702</v>
      </c>
      <c r="K3886" s="11">
        <f t="shared" si="428"/>
        <v>41984.019699074073</v>
      </c>
      <c r="L3886" s="11">
        <f t="shared" si="429"/>
        <v>41954.019699074073</v>
      </c>
      <c r="M3886" t="b">
        <v>0</v>
      </c>
      <c r="N3886">
        <v>0</v>
      </c>
      <c r="O3886" t="b">
        <v>0</v>
      </c>
      <c r="P3886" s="8" t="s">
        <v>8303</v>
      </c>
      <c r="Q3886" s="13" t="str">
        <f t="shared" si="427"/>
        <v>theater</v>
      </c>
      <c r="R3886" s="13" t="str">
        <f t="shared" si="432"/>
        <v>musical</v>
      </c>
      <c r="S3886" s="6" t="str">
        <f t="shared" si="430"/>
        <v>N/A</v>
      </c>
      <c r="T3886" s="10" t="str">
        <f t="shared" si="431"/>
        <v>N/A</v>
      </c>
    </row>
    <row r="3887" spans="1:20" ht="43.2" x14ac:dyDescent="0.3">
      <c r="A3887">
        <v>3887</v>
      </c>
      <c r="B3887" s="3" t="s">
        <v>3884</v>
      </c>
      <c r="C3887" s="3" t="s">
        <v>7995</v>
      </c>
      <c r="D3887">
        <v>2000</v>
      </c>
      <c r="E3887">
        <v>35</v>
      </c>
      <c r="F3887" t="s">
        <v>8220</v>
      </c>
      <c r="G3887" t="s">
        <v>8224</v>
      </c>
      <c r="H3887" t="s">
        <v>8246</v>
      </c>
      <c r="I3887">
        <v>1430517600</v>
      </c>
      <c r="J3887">
        <v>1426538129</v>
      </c>
      <c r="K3887" s="11">
        <f t="shared" si="428"/>
        <v>42125.708333333336</v>
      </c>
      <c r="L3887" s="11">
        <f t="shared" si="429"/>
        <v>42079.649641203701</v>
      </c>
      <c r="M3887" t="b">
        <v>0</v>
      </c>
      <c r="N3887">
        <v>2</v>
      </c>
      <c r="O3887" t="b">
        <v>0</v>
      </c>
      <c r="P3887" s="8" t="s">
        <v>8303</v>
      </c>
      <c r="Q3887" s="13" t="str">
        <f t="shared" si="427"/>
        <v>theater</v>
      </c>
      <c r="R3887" s="13" t="str">
        <f t="shared" si="432"/>
        <v>musical</v>
      </c>
      <c r="S3887" s="6">
        <f t="shared" si="430"/>
        <v>57.142857142857146</v>
      </c>
      <c r="T3887" s="10">
        <f t="shared" si="431"/>
        <v>17.5</v>
      </c>
    </row>
    <row r="3888" spans="1:20" ht="43.2" x14ac:dyDescent="0.3">
      <c r="A3888">
        <v>3888</v>
      </c>
      <c r="B3888" s="3" t="s">
        <v>3885</v>
      </c>
      <c r="C3888" s="3" t="s">
        <v>7996</v>
      </c>
      <c r="D3888">
        <v>2000</v>
      </c>
      <c r="E3888">
        <v>542</v>
      </c>
      <c r="F3888" t="s">
        <v>8221</v>
      </c>
      <c r="G3888" t="s">
        <v>8225</v>
      </c>
      <c r="H3888" t="s">
        <v>8247</v>
      </c>
      <c r="I3888">
        <v>1488114358</v>
      </c>
      <c r="J3888">
        <v>1485522358</v>
      </c>
      <c r="K3888" s="11">
        <f t="shared" si="428"/>
        <v>42792.337476851848</v>
      </c>
      <c r="L3888" s="11">
        <f t="shared" si="429"/>
        <v>42762.337476851848</v>
      </c>
      <c r="M3888" t="b">
        <v>0</v>
      </c>
      <c r="N3888">
        <v>14</v>
      </c>
      <c r="O3888" t="b">
        <v>0</v>
      </c>
      <c r="P3888" s="8" t="s">
        <v>8269</v>
      </c>
      <c r="Q3888" s="13" t="str">
        <f t="shared" si="427"/>
        <v>theater</v>
      </c>
      <c r="R3888" s="13" t="str">
        <f t="shared" ref="R3888:R3951" si="433">RIGHT(P3888,5)</f>
        <v>plays</v>
      </c>
      <c r="S3888" s="6">
        <f t="shared" si="430"/>
        <v>3.6900369003690039</v>
      </c>
      <c r="T3888" s="10">
        <f t="shared" si="431"/>
        <v>38.714285714285715</v>
      </c>
    </row>
    <row r="3889" spans="1:20" ht="43.2" x14ac:dyDescent="0.3">
      <c r="A3889">
        <v>3889</v>
      </c>
      <c r="B3889" s="3" t="s">
        <v>3886</v>
      </c>
      <c r="C3889" s="3" t="s">
        <v>7997</v>
      </c>
      <c r="D3889">
        <v>8000</v>
      </c>
      <c r="E3889">
        <v>118</v>
      </c>
      <c r="F3889" t="s">
        <v>8221</v>
      </c>
      <c r="G3889" t="s">
        <v>8224</v>
      </c>
      <c r="H3889" t="s">
        <v>8246</v>
      </c>
      <c r="I3889">
        <v>1420413960</v>
      </c>
      <c r="J3889">
        <v>1417651630</v>
      </c>
      <c r="K3889" s="11">
        <f t="shared" si="428"/>
        <v>42008.768055555549</v>
      </c>
      <c r="L3889" s="11">
        <f t="shared" si="429"/>
        <v>41976.796643518515</v>
      </c>
      <c r="M3889" t="b">
        <v>0</v>
      </c>
      <c r="N3889">
        <v>9</v>
      </c>
      <c r="O3889" t="b">
        <v>0</v>
      </c>
      <c r="P3889" s="8" t="s">
        <v>8269</v>
      </c>
      <c r="Q3889" s="13" t="str">
        <f t="shared" si="427"/>
        <v>theater</v>
      </c>
      <c r="R3889" s="13" t="str">
        <f t="shared" si="433"/>
        <v>plays</v>
      </c>
      <c r="S3889" s="6">
        <f t="shared" si="430"/>
        <v>67.79661016949153</v>
      </c>
      <c r="T3889" s="10">
        <f t="shared" si="431"/>
        <v>13.111111111111111</v>
      </c>
    </row>
    <row r="3890" spans="1:20" ht="43.2" x14ac:dyDescent="0.3">
      <c r="A3890">
        <v>3890</v>
      </c>
      <c r="B3890" s="3" t="s">
        <v>3887</v>
      </c>
      <c r="C3890" s="3" t="s">
        <v>7998</v>
      </c>
      <c r="D3890">
        <v>15000</v>
      </c>
      <c r="E3890">
        <v>2524</v>
      </c>
      <c r="F3890" t="s">
        <v>8221</v>
      </c>
      <c r="G3890" t="s">
        <v>8224</v>
      </c>
      <c r="H3890" t="s">
        <v>8246</v>
      </c>
      <c r="I3890">
        <v>1439662344</v>
      </c>
      <c r="J3890">
        <v>1434478344</v>
      </c>
      <c r="K3890" s="11">
        <f t="shared" si="428"/>
        <v>42231.55027777778</v>
      </c>
      <c r="L3890" s="11">
        <f t="shared" si="429"/>
        <v>42171.55027777778</v>
      </c>
      <c r="M3890" t="b">
        <v>0</v>
      </c>
      <c r="N3890">
        <v>8</v>
      </c>
      <c r="O3890" t="b">
        <v>0</v>
      </c>
      <c r="P3890" s="8" t="s">
        <v>8269</v>
      </c>
      <c r="Q3890" s="13" t="str">
        <f t="shared" si="427"/>
        <v>theater</v>
      </c>
      <c r="R3890" s="13" t="str">
        <f t="shared" si="433"/>
        <v>plays</v>
      </c>
      <c r="S3890" s="6">
        <f t="shared" si="430"/>
        <v>5.9429477020602217</v>
      </c>
      <c r="T3890" s="10">
        <f t="shared" si="431"/>
        <v>315.5</v>
      </c>
    </row>
    <row r="3891" spans="1:20" ht="28.8" x14ac:dyDescent="0.3">
      <c r="A3891">
        <v>3891</v>
      </c>
      <c r="B3891" s="3" t="s">
        <v>3888</v>
      </c>
      <c r="C3891" s="3" t="s">
        <v>7999</v>
      </c>
      <c r="D3891">
        <v>800</v>
      </c>
      <c r="E3891">
        <v>260</v>
      </c>
      <c r="F3891" t="s">
        <v>8221</v>
      </c>
      <c r="G3891" t="s">
        <v>8224</v>
      </c>
      <c r="H3891" t="s">
        <v>8246</v>
      </c>
      <c r="I3891">
        <v>1427086740</v>
      </c>
      <c r="J3891">
        <v>1424488244</v>
      </c>
      <c r="K3891" s="11">
        <f t="shared" si="428"/>
        <v>42085.999305555553</v>
      </c>
      <c r="L3891" s="11">
        <f t="shared" si="429"/>
        <v>42055.924120370364</v>
      </c>
      <c r="M3891" t="b">
        <v>0</v>
      </c>
      <c r="N3891">
        <v>7</v>
      </c>
      <c r="O3891" t="b">
        <v>0</v>
      </c>
      <c r="P3891" s="8" t="s">
        <v>8269</v>
      </c>
      <c r="Q3891" s="13" t="str">
        <f t="shared" si="427"/>
        <v>theater</v>
      </c>
      <c r="R3891" s="13" t="str">
        <f t="shared" si="433"/>
        <v>plays</v>
      </c>
      <c r="S3891" s="6">
        <f t="shared" si="430"/>
        <v>3.0769230769230771</v>
      </c>
      <c r="T3891" s="10">
        <f t="shared" si="431"/>
        <v>37.142857142857146</v>
      </c>
    </row>
    <row r="3892" spans="1:20" ht="57.6" x14ac:dyDescent="0.3">
      <c r="A3892">
        <v>3892</v>
      </c>
      <c r="B3892" s="3" t="s">
        <v>3889</v>
      </c>
      <c r="C3892" s="3" t="s">
        <v>8000</v>
      </c>
      <c r="D3892">
        <v>1000</v>
      </c>
      <c r="E3892">
        <v>0</v>
      </c>
      <c r="F3892" t="s">
        <v>8221</v>
      </c>
      <c r="G3892" t="s">
        <v>8224</v>
      </c>
      <c r="H3892" t="s">
        <v>8246</v>
      </c>
      <c r="I3892">
        <v>1408863600</v>
      </c>
      <c r="J3892">
        <v>1408203557</v>
      </c>
      <c r="K3892" s="11">
        <f t="shared" si="428"/>
        <v>41875.083333333328</v>
      </c>
      <c r="L3892" s="11">
        <f t="shared" si="429"/>
        <v>41867.443946759253</v>
      </c>
      <c r="M3892" t="b">
        <v>0</v>
      </c>
      <c r="N3892">
        <v>0</v>
      </c>
      <c r="O3892" t="b">
        <v>0</v>
      </c>
      <c r="P3892" s="8" t="s">
        <v>8269</v>
      </c>
      <c r="Q3892" s="13" t="str">
        <f t="shared" si="427"/>
        <v>theater</v>
      </c>
      <c r="R3892" s="13" t="str">
        <f t="shared" si="433"/>
        <v>plays</v>
      </c>
      <c r="S3892" s="6" t="str">
        <f t="shared" si="430"/>
        <v>N/A</v>
      </c>
      <c r="T3892" s="10" t="str">
        <f t="shared" si="431"/>
        <v>N/A</v>
      </c>
    </row>
    <row r="3893" spans="1:20" ht="57.6" x14ac:dyDescent="0.3">
      <c r="A3893">
        <v>3893</v>
      </c>
      <c r="B3893" s="3" t="s">
        <v>3890</v>
      </c>
      <c r="C3893" s="3" t="s">
        <v>8001</v>
      </c>
      <c r="D3893">
        <v>50000</v>
      </c>
      <c r="E3893">
        <v>10775</v>
      </c>
      <c r="F3893" t="s">
        <v>8221</v>
      </c>
      <c r="G3893" t="s">
        <v>8224</v>
      </c>
      <c r="H3893" t="s">
        <v>8246</v>
      </c>
      <c r="I3893">
        <v>1404194400</v>
      </c>
      <c r="J3893">
        <v>1400600840</v>
      </c>
      <c r="K3893" s="11">
        <f t="shared" si="428"/>
        <v>41821.041666666664</v>
      </c>
      <c r="L3893" s="11">
        <f t="shared" si="429"/>
        <v>41779.449537037035</v>
      </c>
      <c r="M3893" t="b">
        <v>0</v>
      </c>
      <c r="N3893">
        <v>84</v>
      </c>
      <c r="O3893" t="b">
        <v>0</v>
      </c>
      <c r="P3893" s="8" t="s">
        <v>8269</v>
      </c>
      <c r="Q3893" s="13" t="str">
        <f t="shared" si="427"/>
        <v>theater</v>
      </c>
      <c r="R3893" s="13" t="str">
        <f t="shared" si="433"/>
        <v>plays</v>
      </c>
      <c r="S3893" s="6">
        <f t="shared" si="430"/>
        <v>4.6403712296983759</v>
      </c>
      <c r="T3893" s="10">
        <f t="shared" si="431"/>
        <v>128.27380952380952</v>
      </c>
    </row>
    <row r="3894" spans="1:20" ht="43.2" x14ac:dyDescent="0.3">
      <c r="A3894">
        <v>3894</v>
      </c>
      <c r="B3894" s="3" t="s">
        <v>3891</v>
      </c>
      <c r="C3894" s="3" t="s">
        <v>8002</v>
      </c>
      <c r="D3894">
        <v>15000</v>
      </c>
      <c r="E3894">
        <v>520</v>
      </c>
      <c r="F3894" t="s">
        <v>8221</v>
      </c>
      <c r="G3894" t="s">
        <v>8224</v>
      </c>
      <c r="H3894" t="s">
        <v>8246</v>
      </c>
      <c r="I3894">
        <v>1481000340</v>
      </c>
      <c r="J3894">
        <v>1478386812</v>
      </c>
      <c r="K3894" s="11">
        <f t="shared" si="428"/>
        <v>42709.999305555553</v>
      </c>
      <c r="L3894" s="11">
        <f t="shared" si="429"/>
        <v>42679.750138888885</v>
      </c>
      <c r="M3894" t="b">
        <v>0</v>
      </c>
      <c r="N3894">
        <v>11</v>
      </c>
      <c r="O3894" t="b">
        <v>0</v>
      </c>
      <c r="P3894" s="8" t="s">
        <v>8269</v>
      </c>
      <c r="Q3894" s="13" t="str">
        <f t="shared" si="427"/>
        <v>theater</v>
      </c>
      <c r="R3894" s="13" t="str">
        <f t="shared" si="433"/>
        <v>plays</v>
      </c>
      <c r="S3894" s="6">
        <f t="shared" si="430"/>
        <v>28.846153846153847</v>
      </c>
      <c r="T3894" s="10">
        <f t="shared" si="431"/>
        <v>47.272727272727273</v>
      </c>
    </row>
    <row r="3895" spans="1:20" ht="43.2" x14ac:dyDescent="0.3">
      <c r="A3895">
        <v>3895</v>
      </c>
      <c r="B3895" s="3" t="s">
        <v>3892</v>
      </c>
      <c r="C3895" s="3" t="s">
        <v>8003</v>
      </c>
      <c r="D3895">
        <v>1000</v>
      </c>
      <c r="E3895">
        <v>50</v>
      </c>
      <c r="F3895" t="s">
        <v>8221</v>
      </c>
      <c r="G3895" t="s">
        <v>8224</v>
      </c>
      <c r="H3895" t="s">
        <v>8246</v>
      </c>
      <c r="I3895">
        <v>1425103218</v>
      </c>
      <c r="J3895">
        <v>1422424818</v>
      </c>
      <c r="K3895" s="11">
        <f t="shared" si="428"/>
        <v>42063.041875000003</v>
      </c>
      <c r="L3895" s="11">
        <f t="shared" si="429"/>
        <v>42032.041875000003</v>
      </c>
      <c r="M3895" t="b">
        <v>0</v>
      </c>
      <c r="N3895">
        <v>1</v>
      </c>
      <c r="O3895" t="b">
        <v>0</v>
      </c>
      <c r="P3895" s="8" t="s">
        <v>8269</v>
      </c>
      <c r="Q3895" s="13" t="str">
        <f t="shared" si="427"/>
        <v>theater</v>
      </c>
      <c r="R3895" s="13" t="str">
        <f t="shared" si="433"/>
        <v>plays</v>
      </c>
      <c r="S3895" s="6">
        <f t="shared" si="430"/>
        <v>20</v>
      </c>
      <c r="T3895" s="10">
        <f t="shared" si="431"/>
        <v>50</v>
      </c>
    </row>
    <row r="3896" spans="1:20" ht="43.2" x14ac:dyDescent="0.3">
      <c r="A3896">
        <v>3896</v>
      </c>
      <c r="B3896" s="3" t="s">
        <v>3893</v>
      </c>
      <c r="C3896" s="3" t="s">
        <v>8004</v>
      </c>
      <c r="D3896">
        <v>1600</v>
      </c>
      <c r="E3896">
        <v>170</v>
      </c>
      <c r="F3896" t="s">
        <v>8221</v>
      </c>
      <c r="G3896" t="s">
        <v>8224</v>
      </c>
      <c r="H3896" t="s">
        <v>8246</v>
      </c>
      <c r="I3896">
        <v>1402979778</v>
      </c>
      <c r="J3896">
        <v>1401770178</v>
      </c>
      <c r="K3896" s="11">
        <f t="shared" si="428"/>
        <v>41806.983541666668</v>
      </c>
      <c r="L3896" s="11">
        <f t="shared" si="429"/>
        <v>41792.983541666668</v>
      </c>
      <c r="M3896" t="b">
        <v>0</v>
      </c>
      <c r="N3896">
        <v>4</v>
      </c>
      <c r="O3896" t="b">
        <v>0</v>
      </c>
      <c r="P3896" s="8" t="s">
        <v>8269</v>
      </c>
      <c r="Q3896" s="13" t="str">
        <f t="shared" si="427"/>
        <v>theater</v>
      </c>
      <c r="R3896" s="13" t="str">
        <f t="shared" si="433"/>
        <v>plays</v>
      </c>
      <c r="S3896" s="6">
        <f t="shared" si="430"/>
        <v>9.4117647058823533</v>
      </c>
      <c r="T3896" s="10">
        <f t="shared" si="431"/>
        <v>42.5</v>
      </c>
    </row>
    <row r="3897" spans="1:20" ht="43.2" x14ac:dyDescent="0.3">
      <c r="A3897">
        <v>3897</v>
      </c>
      <c r="B3897" s="3" t="s">
        <v>3894</v>
      </c>
      <c r="C3897" s="3" t="s">
        <v>8005</v>
      </c>
      <c r="D3897">
        <v>2500</v>
      </c>
      <c r="E3897">
        <v>440</v>
      </c>
      <c r="F3897" t="s">
        <v>8221</v>
      </c>
      <c r="G3897" t="s">
        <v>8228</v>
      </c>
      <c r="H3897" t="s">
        <v>8250</v>
      </c>
      <c r="I3897">
        <v>1420750683</v>
      </c>
      <c r="J3897">
        <v>1418158683</v>
      </c>
      <c r="K3897" s="11">
        <f t="shared" si="428"/>
        <v>42012.665312499994</v>
      </c>
      <c r="L3897" s="11">
        <f t="shared" si="429"/>
        <v>41982.665312499994</v>
      </c>
      <c r="M3897" t="b">
        <v>0</v>
      </c>
      <c r="N3897">
        <v>10</v>
      </c>
      <c r="O3897" t="b">
        <v>0</v>
      </c>
      <c r="P3897" s="8" t="s">
        <v>8269</v>
      </c>
      <c r="Q3897" s="13" t="str">
        <f t="shared" si="427"/>
        <v>theater</v>
      </c>
      <c r="R3897" s="13" t="str">
        <f t="shared" si="433"/>
        <v>plays</v>
      </c>
      <c r="S3897" s="6">
        <f t="shared" si="430"/>
        <v>5.6818181818181817</v>
      </c>
      <c r="T3897" s="10">
        <f t="shared" si="431"/>
        <v>44</v>
      </c>
    </row>
    <row r="3898" spans="1:20" ht="57.6" x14ac:dyDescent="0.3">
      <c r="A3898">
        <v>3898</v>
      </c>
      <c r="B3898" s="3" t="s">
        <v>3895</v>
      </c>
      <c r="C3898" s="3" t="s">
        <v>8006</v>
      </c>
      <c r="D3898">
        <v>2500</v>
      </c>
      <c r="E3898">
        <v>814</v>
      </c>
      <c r="F3898" t="s">
        <v>8221</v>
      </c>
      <c r="G3898" t="s">
        <v>8225</v>
      </c>
      <c r="H3898" t="s">
        <v>8247</v>
      </c>
      <c r="I3898">
        <v>1439827200</v>
      </c>
      <c r="J3898">
        <v>1436355270</v>
      </c>
      <c r="K3898" s="11">
        <f t="shared" si="428"/>
        <v>42233.458333333336</v>
      </c>
      <c r="L3898" s="11">
        <f t="shared" si="429"/>
        <v>42193.273958333331</v>
      </c>
      <c r="M3898" t="b">
        <v>0</v>
      </c>
      <c r="N3898">
        <v>16</v>
      </c>
      <c r="O3898" t="b">
        <v>0</v>
      </c>
      <c r="P3898" s="8" t="s">
        <v>8269</v>
      </c>
      <c r="Q3898" s="13" t="str">
        <f t="shared" si="427"/>
        <v>theater</v>
      </c>
      <c r="R3898" s="13" t="str">
        <f t="shared" si="433"/>
        <v>plays</v>
      </c>
      <c r="S3898" s="6">
        <f t="shared" si="430"/>
        <v>3.0712530712530715</v>
      </c>
      <c r="T3898" s="10">
        <f t="shared" si="431"/>
        <v>50.875</v>
      </c>
    </row>
    <row r="3899" spans="1:20" ht="43.2" x14ac:dyDescent="0.3">
      <c r="A3899">
        <v>3899</v>
      </c>
      <c r="B3899" s="3" t="s">
        <v>3896</v>
      </c>
      <c r="C3899" s="3" t="s">
        <v>8007</v>
      </c>
      <c r="D3899">
        <v>10000</v>
      </c>
      <c r="E3899">
        <v>125</v>
      </c>
      <c r="F3899" t="s">
        <v>8221</v>
      </c>
      <c r="G3899" t="s">
        <v>8224</v>
      </c>
      <c r="H3899" t="s">
        <v>8246</v>
      </c>
      <c r="I3899">
        <v>1407868561</v>
      </c>
      <c r="J3899">
        <v>1406140561</v>
      </c>
      <c r="K3899" s="11">
        <f t="shared" si="428"/>
        <v>41863.566678240742</v>
      </c>
      <c r="L3899" s="11">
        <f t="shared" si="429"/>
        <v>41843.566678240742</v>
      </c>
      <c r="M3899" t="b">
        <v>0</v>
      </c>
      <c r="N3899">
        <v>2</v>
      </c>
      <c r="O3899" t="b">
        <v>0</v>
      </c>
      <c r="P3899" s="8" t="s">
        <v>8269</v>
      </c>
      <c r="Q3899" s="13" t="str">
        <f t="shared" si="427"/>
        <v>theater</v>
      </c>
      <c r="R3899" s="13" t="str">
        <f t="shared" si="433"/>
        <v>plays</v>
      </c>
      <c r="S3899" s="6">
        <f t="shared" si="430"/>
        <v>80</v>
      </c>
      <c r="T3899" s="10">
        <f t="shared" si="431"/>
        <v>62.5</v>
      </c>
    </row>
    <row r="3900" spans="1:20" ht="43.2" x14ac:dyDescent="0.3">
      <c r="A3900">
        <v>3900</v>
      </c>
      <c r="B3900" s="3" t="s">
        <v>3897</v>
      </c>
      <c r="C3900" s="3" t="s">
        <v>8008</v>
      </c>
      <c r="D3900">
        <v>2500</v>
      </c>
      <c r="E3900">
        <v>135</v>
      </c>
      <c r="F3900" t="s">
        <v>8221</v>
      </c>
      <c r="G3900" t="s">
        <v>8224</v>
      </c>
      <c r="H3900" t="s">
        <v>8246</v>
      </c>
      <c r="I3900">
        <v>1433988791</v>
      </c>
      <c r="J3900">
        <v>1431396791</v>
      </c>
      <c r="K3900" s="11">
        <f t="shared" si="428"/>
        <v>42165.884155092594</v>
      </c>
      <c r="L3900" s="11">
        <f t="shared" si="429"/>
        <v>42135.884155092594</v>
      </c>
      <c r="M3900" t="b">
        <v>0</v>
      </c>
      <c r="N3900">
        <v>5</v>
      </c>
      <c r="O3900" t="b">
        <v>0</v>
      </c>
      <c r="P3900" s="8" t="s">
        <v>8269</v>
      </c>
      <c r="Q3900" s="13" t="str">
        <f t="shared" si="427"/>
        <v>theater</v>
      </c>
      <c r="R3900" s="13" t="str">
        <f t="shared" si="433"/>
        <v>plays</v>
      </c>
      <c r="S3900" s="6">
        <f t="shared" si="430"/>
        <v>18.518518518518519</v>
      </c>
      <c r="T3900" s="10">
        <f t="shared" si="431"/>
        <v>27</v>
      </c>
    </row>
    <row r="3901" spans="1:20" ht="43.2" x14ac:dyDescent="0.3">
      <c r="A3901">
        <v>3901</v>
      </c>
      <c r="B3901" s="3" t="s">
        <v>3898</v>
      </c>
      <c r="C3901" s="3" t="s">
        <v>8009</v>
      </c>
      <c r="D3901">
        <v>3000</v>
      </c>
      <c r="E3901">
        <v>25</v>
      </c>
      <c r="F3901" t="s">
        <v>8221</v>
      </c>
      <c r="G3901" t="s">
        <v>8224</v>
      </c>
      <c r="H3901" t="s">
        <v>8246</v>
      </c>
      <c r="I3901">
        <v>1450554599</v>
      </c>
      <c r="J3901">
        <v>1447098599</v>
      </c>
      <c r="K3901" s="11">
        <f t="shared" si="428"/>
        <v>42357.618043981478</v>
      </c>
      <c r="L3901" s="11">
        <f t="shared" si="429"/>
        <v>42317.618043981478</v>
      </c>
      <c r="M3901" t="b">
        <v>0</v>
      </c>
      <c r="N3901">
        <v>1</v>
      </c>
      <c r="O3901" t="b">
        <v>0</v>
      </c>
      <c r="P3901" s="8" t="s">
        <v>8269</v>
      </c>
      <c r="Q3901" s="13" t="str">
        <f t="shared" si="427"/>
        <v>theater</v>
      </c>
      <c r="R3901" s="13" t="str">
        <f t="shared" si="433"/>
        <v>plays</v>
      </c>
      <c r="S3901" s="6">
        <f t="shared" si="430"/>
        <v>120</v>
      </c>
      <c r="T3901" s="10">
        <f t="shared" si="431"/>
        <v>25</v>
      </c>
    </row>
    <row r="3902" spans="1:20" ht="43.2" x14ac:dyDescent="0.3">
      <c r="A3902">
        <v>3902</v>
      </c>
      <c r="B3902" s="3" t="s">
        <v>3899</v>
      </c>
      <c r="C3902" s="3" t="s">
        <v>8010</v>
      </c>
      <c r="D3902">
        <v>3000</v>
      </c>
      <c r="E3902">
        <v>1465</v>
      </c>
      <c r="F3902" t="s">
        <v>8221</v>
      </c>
      <c r="G3902" t="s">
        <v>8225</v>
      </c>
      <c r="H3902" t="s">
        <v>8247</v>
      </c>
      <c r="I3902">
        <v>1479125642</v>
      </c>
      <c r="J3902">
        <v>1476962042</v>
      </c>
      <c r="K3902" s="11">
        <f t="shared" si="428"/>
        <v>42688.301412037035</v>
      </c>
      <c r="L3902" s="11">
        <f t="shared" si="429"/>
        <v>42663.259745370371</v>
      </c>
      <c r="M3902" t="b">
        <v>0</v>
      </c>
      <c r="N3902">
        <v>31</v>
      </c>
      <c r="O3902" t="b">
        <v>0</v>
      </c>
      <c r="P3902" s="8" t="s">
        <v>8269</v>
      </c>
      <c r="Q3902" s="13" t="str">
        <f t="shared" si="427"/>
        <v>theater</v>
      </c>
      <c r="R3902" s="13" t="str">
        <f t="shared" si="433"/>
        <v>plays</v>
      </c>
      <c r="S3902" s="6">
        <f t="shared" si="430"/>
        <v>2.0477815699658701</v>
      </c>
      <c r="T3902" s="10">
        <f t="shared" si="431"/>
        <v>47.258064516129032</v>
      </c>
    </row>
    <row r="3903" spans="1:20" ht="57.6" x14ac:dyDescent="0.3">
      <c r="A3903">
        <v>3903</v>
      </c>
      <c r="B3903" s="3" t="s">
        <v>3900</v>
      </c>
      <c r="C3903" s="3" t="s">
        <v>8011</v>
      </c>
      <c r="D3903">
        <v>1500</v>
      </c>
      <c r="E3903">
        <v>0</v>
      </c>
      <c r="F3903" t="s">
        <v>8221</v>
      </c>
      <c r="G3903" t="s">
        <v>8224</v>
      </c>
      <c r="H3903" t="s">
        <v>8246</v>
      </c>
      <c r="I3903">
        <v>1439581080</v>
      </c>
      <c r="J3903">
        <v>1435709765</v>
      </c>
      <c r="K3903" s="11">
        <f t="shared" si="428"/>
        <v>42230.609722222223</v>
      </c>
      <c r="L3903" s="11">
        <f t="shared" si="429"/>
        <v>42185.802835648145</v>
      </c>
      <c r="M3903" t="b">
        <v>0</v>
      </c>
      <c r="N3903">
        <v>0</v>
      </c>
      <c r="O3903" t="b">
        <v>0</v>
      </c>
      <c r="P3903" s="8" t="s">
        <v>8269</v>
      </c>
      <c r="Q3903" s="13" t="str">
        <f t="shared" si="427"/>
        <v>theater</v>
      </c>
      <c r="R3903" s="13" t="str">
        <f t="shared" si="433"/>
        <v>plays</v>
      </c>
      <c r="S3903" s="6" t="str">
        <f t="shared" si="430"/>
        <v>N/A</v>
      </c>
      <c r="T3903" s="10" t="str">
        <f t="shared" si="431"/>
        <v>N/A</v>
      </c>
    </row>
    <row r="3904" spans="1:20" ht="28.8" x14ac:dyDescent="0.3">
      <c r="A3904">
        <v>3904</v>
      </c>
      <c r="B3904" s="3" t="s">
        <v>3901</v>
      </c>
      <c r="C3904" s="3" t="s">
        <v>8012</v>
      </c>
      <c r="D3904">
        <v>10000</v>
      </c>
      <c r="E3904">
        <v>3</v>
      </c>
      <c r="F3904" t="s">
        <v>8221</v>
      </c>
      <c r="G3904" t="s">
        <v>8224</v>
      </c>
      <c r="H3904" t="s">
        <v>8246</v>
      </c>
      <c r="I3904">
        <v>1429074240</v>
      </c>
      <c r="J3904">
        <v>1427866200</v>
      </c>
      <c r="K3904" s="11">
        <f t="shared" si="428"/>
        <v>42109.00277777778</v>
      </c>
      <c r="L3904" s="11">
        <f t="shared" si="429"/>
        <v>42095.020833333336</v>
      </c>
      <c r="M3904" t="b">
        <v>0</v>
      </c>
      <c r="N3904">
        <v>2</v>
      </c>
      <c r="O3904" t="b">
        <v>0</v>
      </c>
      <c r="P3904" s="8" t="s">
        <v>8269</v>
      </c>
      <c r="Q3904" s="13" t="str">
        <f t="shared" si="427"/>
        <v>theater</v>
      </c>
      <c r="R3904" s="13" t="str">
        <f t="shared" si="433"/>
        <v>plays</v>
      </c>
      <c r="S3904" s="6">
        <f t="shared" si="430"/>
        <v>3333.3333333333335</v>
      </c>
      <c r="T3904" s="10">
        <f t="shared" si="431"/>
        <v>1.5</v>
      </c>
    </row>
    <row r="3905" spans="1:20" ht="43.2" x14ac:dyDescent="0.3">
      <c r="A3905">
        <v>3905</v>
      </c>
      <c r="B3905" s="3" t="s">
        <v>3902</v>
      </c>
      <c r="C3905" s="3" t="s">
        <v>8013</v>
      </c>
      <c r="D3905">
        <v>1500</v>
      </c>
      <c r="E3905">
        <v>173</v>
      </c>
      <c r="F3905" t="s">
        <v>8221</v>
      </c>
      <c r="G3905" t="s">
        <v>8225</v>
      </c>
      <c r="H3905" t="s">
        <v>8247</v>
      </c>
      <c r="I3905">
        <v>1434063600</v>
      </c>
      <c r="J3905">
        <v>1430405903</v>
      </c>
      <c r="K3905" s="11">
        <f t="shared" si="428"/>
        <v>42166.749999999993</v>
      </c>
      <c r="L3905" s="11">
        <f t="shared" si="429"/>
        <v>42124.415543981479</v>
      </c>
      <c r="M3905" t="b">
        <v>0</v>
      </c>
      <c r="N3905">
        <v>7</v>
      </c>
      <c r="O3905" t="b">
        <v>0</v>
      </c>
      <c r="P3905" s="8" t="s">
        <v>8269</v>
      </c>
      <c r="Q3905" s="13" t="str">
        <f t="shared" si="427"/>
        <v>theater</v>
      </c>
      <c r="R3905" s="13" t="str">
        <f t="shared" si="433"/>
        <v>plays</v>
      </c>
      <c r="S3905" s="6">
        <f t="shared" si="430"/>
        <v>8.6705202312138727</v>
      </c>
      <c r="T3905" s="10">
        <f t="shared" si="431"/>
        <v>24.714285714285715</v>
      </c>
    </row>
    <row r="3906" spans="1:20" ht="43.2" x14ac:dyDescent="0.3">
      <c r="A3906">
        <v>3906</v>
      </c>
      <c r="B3906" s="3" t="s">
        <v>3903</v>
      </c>
      <c r="C3906" s="3" t="s">
        <v>8014</v>
      </c>
      <c r="D3906">
        <v>1500</v>
      </c>
      <c r="E3906">
        <v>1010</v>
      </c>
      <c r="F3906" t="s">
        <v>8221</v>
      </c>
      <c r="G3906" t="s">
        <v>8225</v>
      </c>
      <c r="H3906" t="s">
        <v>8247</v>
      </c>
      <c r="I3906">
        <v>1435325100</v>
      </c>
      <c r="J3906">
        <v>1432072893</v>
      </c>
      <c r="K3906" s="11">
        <f t="shared" si="428"/>
        <v>42181.350694444445</v>
      </c>
      <c r="L3906" s="11">
        <f t="shared" si="429"/>
        <v>42143.709409722222</v>
      </c>
      <c r="M3906" t="b">
        <v>0</v>
      </c>
      <c r="N3906">
        <v>16</v>
      </c>
      <c r="O3906" t="b">
        <v>0</v>
      </c>
      <c r="P3906" s="8" t="s">
        <v>8269</v>
      </c>
      <c r="Q3906" s="13" t="str">
        <f t="shared" si="427"/>
        <v>theater</v>
      </c>
      <c r="R3906" s="13" t="str">
        <f t="shared" si="433"/>
        <v>plays</v>
      </c>
      <c r="S3906" s="6">
        <f t="shared" si="430"/>
        <v>1.4851485148514851</v>
      </c>
      <c r="T3906" s="10">
        <f t="shared" si="431"/>
        <v>63.125</v>
      </c>
    </row>
    <row r="3907" spans="1:20" ht="43.2" x14ac:dyDescent="0.3">
      <c r="A3907">
        <v>3907</v>
      </c>
      <c r="B3907" s="3" t="s">
        <v>3904</v>
      </c>
      <c r="C3907" s="3" t="s">
        <v>8015</v>
      </c>
      <c r="D3907">
        <v>1000</v>
      </c>
      <c r="E3907">
        <v>153</v>
      </c>
      <c r="F3907" t="s">
        <v>8221</v>
      </c>
      <c r="G3907" t="s">
        <v>8224</v>
      </c>
      <c r="H3907" t="s">
        <v>8246</v>
      </c>
      <c r="I3907">
        <v>1414354080</v>
      </c>
      <c r="J3907">
        <v>1411587606</v>
      </c>
      <c r="K3907" s="11">
        <f t="shared" si="428"/>
        <v>41938.630555555552</v>
      </c>
      <c r="L3907" s="11">
        <f t="shared" si="429"/>
        <v>41906.611180555556</v>
      </c>
      <c r="M3907" t="b">
        <v>0</v>
      </c>
      <c r="N3907">
        <v>4</v>
      </c>
      <c r="O3907" t="b">
        <v>0</v>
      </c>
      <c r="P3907" s="8" t="s">
        <v>8269</v>
      </c>
      <c r="Q3907" s="13" t="str">
        <f t="shared" ref="Q3907:Q3970" si="434">LEFT(P3907, SEARCH("/", P3907)-1)</f>
        <v>theater</v>
      </c>
      <c r="R3907" s="13" t="str">
        <f t="shared" si="433"/>
        <v>plays</v>
      </c>
      <c r="S3907" s="6">
        <f t="shared" si="430"/>
        <v>6.5359477124183005</v>
      </c>
      <c r="T3907" s="10">
        <f t="shared" si="431"/>
        <v>38.25</v>
      </c>
    </row>
    <row r="3908" spans="1:20" ht="43.2" x14ac:dyDescent="0.3">
      <c r="A3908">
        <v>3908</v>
      </c>
      <c r="B3908" s="3" t="s">
        <v>3905</v>
      </c>
      <c r="C3908" s="3" t="s">
        <v>8016</v>
      </c>
      <c r="D3908">
        <v>750</v>
      </c>
      <c r="E3908">
        <v>65</v>
      </c>
      <c r="F3908" t="s">
        <v>8221</v>
      </c>
      <c r="G3908" t="s">
        <v>8224</v>
      </c>
      <c r="H3908" t="s">
        <v>8246</v>
      </c>
      <c r="I3908">
        <v>1406603696</v>
      </c>
      <c r="J3908">
        <v>1405307696</v>
      </c>
      <c r="K3908" s="11">
        <f t="shared" si="428"/>
        <v>41848.927037037036</v>
      </c>
      <c r="L3908" s="11">
        <f t="shared" si="429"/>
        <v>41833.927037037036</v>
      </c>
      <c r="M3908" t="b">
        <v>0</v>
      </c>
      <c r="N3908">
        <v>4</v>
      </c>
      <c r="O3908" t="b">
        <v>0</v>
      </c>
      <c r="P3908" s="8" t="s">
        <v>8269</v>
      </c>
      <c r="Q3908" s="13" t="str">
        <f t="shared" si="434"/>
        <v>theater</v>
      </c>
      <c r="R3908" s="13" t="str">
        <f t="shared" si="433"/>
        <v>plays</v>
      </c>
      <c r="S3908" s="6">
        <f t="shared" si="430"/>
        <v>11.538461538461538</v>
      </c>
      <c r="T3908" s="10">
        <f t="shared" si="431"/>
        <v>16.25</v>
      </c>
    </row>
    <row r="3909" spans="1:20" ht="43.2" x14ac:dyDescent="0.3">
      <c r="A3909">
        <v>3909</v>
      </c>
      <c r="B3909" s="3" t="s">
        <v>3906</v>
      </c>
      <c r="C3909" s="3" t="s">
        <v>8017</v>
      </c>
      <c r="D3909">
        <v>60000</v>
      </c>
      <c r="E3909">
        <v>135</v>
      </c>
      <c r="F3909" t="s">
        <v>8221</v>
      </c>
      <c r="G3909" t="s">
        <v>8224</v>
      </c>
      <c r="H3909" t="s">
        <v>8246</v>
      </c>
      <c r="I3909">
        <v>1410424642</v>
      </c>
      <c r="J3909">
        <v>1407832642</v>
      </c>
      <c r="K3909" s="11">
        <f t="shared" si="428"/>
        <v>41893.150949074072</v>
      </c>
      <c r="L3909" s="11">
        <f t="shared" si="429"/>
        <v>41863.150949074072</v>
      </c>
      <c r="M3909" t="b">
        <v>0</v>
      </c>
      <c r="N3909">
        <v>4</v>
      </c>
      <c r="O3909" t="b">
        <v>0</v>
      </c>
      <c r="P3909" s="8" t="s">
        <v>8269</v>
      </c>
      <c r="Q3909" s="13" t="str">
        <f t="shared" si="434"/>
        <v>theater</v>
      </c>
      <c r="R3909" s="13" t="str">
        <f t="shared" si="433"/>
        <v>plays</v>
      </c>
      <c r="S3909" s="6">
        <f t="shared" si="430"/>
        <v>444.44444444444446</v>
      </c>
      <c r="T3909" s="10">
        <f t="shared" si="431"/>
        <v>33.75</v>
      </c>
    </row>
    <row r="3910" spans="1:20" ht="43.2" x14ac:dyDescent="0.3">
      <c r="A3910">
        <v>3910</v>
      </c>
      <c r="B3910" s="3" t="s">
        <v>3907</v>
      </c>
      <c r="C3910" s="3" t="s">
        <v>8018</v>
      </c>
      <c r="D3910">
        <v>6000</v>
      </c>
      <c r="E3910">
        <v>185</v>
      </c>
      <c r="F3910" t="s">
        <v>8221</v>
      </c>
      <c r="G3910" t="s">
        <v>8224</v>
      </c>
      <c r="H3910" t="s">
        <v>8246</v>
      </c>
      <c r="I3910">
        <v>1441649397</v>
      </c>
      <c r="J3910">
        <v>1439057397</v>
      </c>
      <c r="K3910" s="11">
        <f t="shared" si="428"/>
        <v>42254.548576388886</v>
      </c>
      <c r="L3910" s="11">
        <f t="shared" si="429"/>
        <v>42224.548576388886</v>
      </c>
      <c r="M3910" t="b">
        <v>0</v>
      </c>
      <c r="N3910">
        <v>3</v>
      </c>
      <c r="O3910" t="b">
        <v>0</v>
      </c>
      <c r="P3910" s="8" t="s">
        <v>8269</v>
      </c>
      <c r="Q3910" s="13" t="str">
        <f t="shared" si="434"/>
        <v>theater</v>
      </c>
      <c r="R3910" s="13" t="str">
        <f t="shared" si="433"/>
        <v>plays</v>
      </c>
      <c r="S3910" s="6">
        <f t="shared" si="430"/>
        <v>32.432432432432435</v>
      </c>
      <c r="T3910" s="10">
        <f t="shared" si="431"/>
        <v>61.666666666666664</v>
      </c>
    </row>
    <row r="3911" spans="1:20" ht="43.2" x14ac:dyDescent="0.3">
      <c r="A3911">
        <v>3911</v>
      </c>
      <c r="B3911" s="3" t="s">
        <v>3908</v>
      </c>
      <c r="C3911" s="3" t="s">
        <v>8019</v>
      </c>
      <c r="D3911">
        <v>8000</v>
      </c>
      <c r="E3911">
        <v>2993</v>
      </c>
      <c r="F3911" t="s">
        <v>8221</v>
      </c>
      <c r="G3911" t="s">
        <v>8224</v>
      </c>
      <c r="H3911" t="s">
        <v>8246</v>
      </c>
      <c r="I3911">
        <v>1417033777</v>
      </c>
      <c r="J3911">
        <v>1414438177</v>
      </c>
      <c r="K3911" s="11">
        <f t="shared" si="428"/>
        <v>41969.645567129628</v>
      </c>
      <c r="L3911" s="11">
        <f t="shared" si="429"/>
        <v>41939.603900462964</v>
      </c>
      <c r="M3911" t="b">
        <v>0</v>
      </c>
      <c r="N3911">
        <v>36</v>
      </c>
      <c r="O3911" t="b">
        <v>0</v>
      </c>
      <c r="P3911" s="8" t="s">
        <v>8269</v>
      </c>
      <c r="Q3911" s="13" t="str">
        <f t="shared" si="434"/>
        <v>theater</v>
      </c>
      <c r="R3911" s="13" t="str">
        <f t="shared" si="433"/>
        <v>plays</v>
      </c>
      <c r="S3911" s="6">
        <f t="shared" si="430"/>
        <v>2.6729034413631809</v>
      </c>
      <c r="T3911" s="10">
        <f t="shared" si="431"/>
        <v>83.138888888888886</v>
      </c>
    </row>
    <row r="3912" spans="1:20" ht="43.2" x14ac:dyDescent="0.3">
      <c r="A3912">
        <v>3912</v>
      </c>
      <c r="B3912" s="3" t="s">
        <v>3909</v>
      </c>
      <c r="C3912" s="3" t="s">
        <v>8020</v>
      </c>
      <c r="D3912">
        <v>15000</v>
      </c>
      <c r="E3912">
        <v>1</v>
      </c>
      <c r="F3912" t="s">
        <v>8221</v>
      </c>
      <c r="G3912" t="s">
        <v>8224</v>
      </c>
      <c r="H3912" t="s">
        <v>8246</v>
      </c>
      <c r="I3912">
        <v>1429936500</v>
      </c>
      <c r="J3912">
        <v>1424759330</v>
      </c>
      <c r="K3912" s="11">
        <f t="shared" si="428"/>
        <v>42118.982638888883</v>
      </c>
      <c r="L3912" s="11">
        <f t="shared" si="429"/>
        <v>42059.061689814807</v>
      </c>
      <c r="M3912" t="b">
        <v>0</v>
      </c>
      <c r="N3912">
        <v>1</v>
      </c>
      <c r="O3912" t="b">
        <v>0</v>
      </c>
      <c r="P3912" s="8" t="s">
        <v>8269</v>
      </c>
      <c r="Q3912" s="13" t="str">
        <f t="shared" si="434"/>
        <v>theater</v>
      </c>
      <c r="R3912" s="13" t="str">
        <f t="shared" si="433"/>
        <v>plays</v>
      </c>
      <c r="S3912" s="6">
        <f t="shared" si="430"/>
        <v>15000</v>
      </c>
      <c r="T3912" s="10">
        <f t="shared" si="431"/>
        <v>1</v>
      </c>
    </row>
    <row r="3913" spans="1:20" ht="43.2" x14ac:dyDescent="0.3">
      <c r="A3913">
        <v>3913</v>
      </c>
      <c r="B3913" s="3" t="s">
        <v>3910</v>
      </c>
      <c r="C3913" s="3" t="s">
        <v>8021</v>
      </c>
      <c r="D3913">
        <v>10000</v>
      </c>
      <c r="E3913">
        <v>1000</v>
      </c>
      <c r="F3913" t="s">
        <v>8221</v>
      </c>
      <c r="G3913" t="s">
        <v>8224</v>
      </c>
      <c r="H3913" t="s">
        <v>8246</v>
      </c>
      <c r="I3913">
        <v>1448863449</v>
      </c>
      <c r="J3913">
        <v>1446267849</v>
      </c>
      <c r="K3913" s="11">
        <f t="shared" si="428"/>
        <v>42338.044548611106</v>
      </c>
      <c r="L3913" s="11">
        <f t="shared" si="429"/>
        <v>42308.002881944441</v>
      </c>
      <c r="M3913" t="b">
        <v>0</v>
      </c>
      <c r="N3913">
        <v>7</v>
      </c>
      <c r="O3913" t="b">
        <v>0</v>
      </c>
      <c r="P3913" s="8" t="s">
        <v>8269</v>
      </c>
      <c r="Q3913" s="13" t="str">
        <f t="shared" si="434"/>
        <v>theater</v>
      </c>
      <c r="R3913" s="13" t="str">
        <f t="shared" si="433"/>
        <v>plays</v>
      </c>
      <c r="S3913" s="6">
        <f t="shared" si="430"/>
        <v>10</v>
      </c>
      <c r="T3913" s="10">
        <f t="shared" si="431"/>
        <v>142.85714285714286</v>
      </c>
    </row>
    <row r="3914" spans="1:20" ht="43.2" x14ac:dyDescent="0.3">
      <c r="A3914">
        <v>3914</v>
      </c>
      <c r="B3914" s="3" t="s">
        <v>3911</v>
      </c>
      <c r="C3914" s="3" t="s">
        <v>8022</v>
      </c>
      <c r="D3914">
        <v>2500</v>
      </c>
      <c r="E3914">
        <v>909</v>
      </c>
      <c r="F3914" t="s">
        <v>8221</v>
      </c>
      <c r="G3914" t="s">
        <v>8225</v>
      </c>
      <c r="H3914" t="s">
        <v>8247</v>
      </c>
      <c r="I3914">
        <v>1431298740</v>
      </c>
      <c r="J3914">
        <v>1429558756</v>
      </c>
      <c r="K3914" s="11">
        <f t="shared" ref="K3914:K3977" si="435">(I3914/86400)+25569+(-5/24)</f>
        <v>42134.749305555553</v>
      </c>
      <c r="L3914" s="11">
        <f t="shared" ref="L3914:L3977" si="436">(J3914/86400)+25569+(-5/24)</f>
        <v>42114.610601851855</v>
      </c>
      <c r="M3914" t="b">
        <v>0</v>
      </c>
      <c r="N3914">
        <v>27</v>
      </c>
      <c r="O3914" t="b">
        <v>0</v>
      </c>
      <c r="P3914" s="8" t="s">
        <v>8269</v>
      </c>
      <c r="Q3914" s="13" t="str">
        <f t="shared" si="434"/>
        <v>theater</v>
      </c>
      <c r="R3914" s="13" t="str">
        <f t="shared" si="433"/>
        <v>plays</v>
      </c>
      <c r="S3914" s="6">
        <f t="shared" ref="S3914:S3977" si="437">IFERROR(D3914/E3914,"N/A")</f>
        <v>2.7502750275027501</v>
      </c>
      <c r="T3914" s="10">
        <f t="shared" ref="T3914:T3977" si="438">IFERROR(E3914/N3914,"N/A")</f>
        <v>33.666666666666664</v>
      </c>
    </row>
    <row r="3915" spans="1:20" ht="43.2" x14ac:dyDescent="0.3">
      <c r="A3915">
        <v>3915</v>
      </c>
      <c r="B3915" s="3" t="s">
        <v>3912</v>
      </c>
      <c r="C3915" s="3" t="s">
        <v>8023</v>
      </c>
      <c r="D3915">
        <v>1500</v>
      </c>
      <c r="E3915">
        <v>5</v>
      </c>
      <c r="F3915" t="s">
        <v>8221</v>
      </c>
      <c r="G3915" t="s">
        <v>8225</v>
      </c>
      <c r="H3915" t="s">
        <v>8247</v>
      </c>
      <c r="I3915">
        <v>1464824309</v>
      </c>
      <c r="J3915">
        <v>1462232309</v>
      </c>
      <c r="K3915" s="11">
        <f t="shared" si="435"/>
        <v>42522.776724537034</v>
      </c>
      <c r="L3915" s="11">
        <f t="shared" si="436"/>
        <v>42492.776724537034</v>
      </c>
      <c r="M3915" t="b">
        <v>0</v>
      </c>
      <c r="N3915">
        <v>1</v>
      </c>
      <c r="O3915" t="b">
        <v>0</v>
      </c>
      <c r="P3915" s="8" t="s">
        <v>8269</v>
      </c>
      <c r="Q3915" s="13" t="str">
        <f t="shared" si="434"/>
        <v>theater</v>
      </c>
      <c r="R3915" s="13" t="str">
        <f t="shared" si="433"/>
        <v>plays</v>
      </c>
      <c r="S3915" s="6">
        <f t="shared" si="437"/>
        <v>300</v>
      </c>
      <c r="T3915" s="10">
        <f t="shared" si="438"/>
        <v>5</v>
      </c>
    </row>
    <row r="3916" spans="1:20" ht="43.2" x14ac:dyDescent="0.3">
      <c r="A3916">
        <v>3916</v>
      </c>
      <c r="B3916" s="3" t="s">
        <v>3913</v>
      </c>
      <c r="C3916" s="3" t="s">
        <v>8024</v>
      </c>
      <c r="D3916">
        <v>2000</v>
      </c>
      <c r="E3916">
        <v>0</v>
      </c>
      <c r="F3916" t="s">
        <v>8221</v>
      </c>
      <c r="G3916" t="s">
        <v>8232</v>
      </c>
      <c r="H3916" t="s">
        <v>8253</v>
      </c>
      <c r="I3916">
        <v>1464952752</v>
      </c>
      <c r="J3916">
        <v>1462360752</v>
      </c>
      <c r="K3916" s="11">
        <f t="shared" si="435"/>
        <v>42524.263333333329</v>
      </c>
      <c r="L3916" s="11">
        <f t="shared" si="436"/>
        <v>42494.263333333329</v>
      </c>
      <c r="M3916" t="b">
        <v>0</v>
      </c>
      <c r="N3916">
        <v>0</v>
      </c>
      <c r="O3916" t="b">
        <v>0</v>
      </c>
      <c r="P3916" s="8" t="s">
        <v>8269</v>
      </c>
      <c r="Q3916" s="13" t="str">
        <f t="shared" si="434"/>
        <v>theater</v>
      </c>
      <c r="R3916" s="13" t="str">
        <f t="shared" si="433"/>
        <v>plays</v>
      </c>
      <c r="S3916" s="6" t="str">
        <f t="shared" si="437"/>
        <v>N/A</v>
      </c>
      <c r="T3916" s="10" t="str">
        <f t="shared" si="438"/>
        <v>N/A</v>
      </c>
    </row>
    <row r="3917" spans="1:20" ht="43.2" x14ac:dyDescent="0.3">
      <c r="A3917">
        <v>3917</v>
      </c>
      <c r="B3917" s="3" t="s">
        <v>3914</v>
      </c>
      <c r="C3917" s="3" t="s">
        <v>8025</v>
      </c>
      <c r="D3917">
        <v>3500</v>
      </c>
      <c r="E3917">
        <v>10</v>
      </c>
      <c r="F3917" t="s">
        <v>8221</v>
      </c>
      <c r="G3917" t="s">
        <v>8225</v>
      </c>
      <c r="H3917" t="s">
        <v>8247</v>
      </c>
      <c r="I3917">
        <v>1410439161</v>
      </c>
      <c r="J3917">
        <v>1407847161</v>
      </c>
      <c r="K3917" s="11">
        <f t="shared" si="435"/>
        <v>41893.318993055553</v>
      </c>
      <c r="L3917" s="11">
        <f t="shared" si="436"/>
        <v>41863.318993055553</v>
      </c>
      <c r="M3917" t="b">
        <v>0</v>
      </c>
      <c r="N3917">
        <v>1</v>
      </c>
      <c r="O3917" t="b">
        <v>0</v>
      </c>
      <c r="P3917" s="8" t="s">
        <v>8269</v>
      </c>
      <c r="Q3917" s="13" t="str">
        <f t="shared" si="434"/>
        <v>theater</v>
      </c>
      <c r="R3917" s="13" t="str">
        <f t="shared" si="433"/>
        <v>plays</v>
      </c>
      <c r="S3917" s="6">
        <f t="shared" si="437"/>
        <v>350</v>
      </c>
      <c r="T3917" s="10">
        <f t="shared" si="438"/>
        <v>10</v>
      </c>
    </row>
    <row r="3918" spans="1:20" ht="57.6" x14ac:dyDescent="0.3">
      <c r="A3918">
        <v>3918</v>
      </c>
      <c r="B3918" s="3" t="s">
        <v>3915</v>
      </c>
      <c r="C3918" s="3" t="s">
        <v>8026</v>
      </c>
      <c r="D3918">
        <v>60000</v>
      </c>
      <c r="E3918">
        <v>120</v>
      </c>
      <c r="F3918" t="s">
        <v>8221</v>
      </c>
      <c r="G3918" t="s">
        <v>8225</v>
      </c>
      <c r="H3918" t="s">
        <v>8247</v>
      </c>
      <c r="I3918">
        <v>1407168000</v>
      </c>
      <c r="J3918">
        <v>1406131023</v>
      </c>
      <c r="K3918" s="11">
        <f t="shared" si="435"/>
        <v>41855.458333333328</v>
      </c>
      <c r="L3918" s="11">
        <f t="shared" si="436"/>
        <v>41843.456284722219</v>
      </c>
      <c r="M3918" t="b">
        <v>0</v>
      </c>
      <c r="N3918">
        <v>3</v>
      </c>
      <c r="O3918" t="b">
        <v>0</v>
      </c>
      <c r="P3918" s="8" t="s">
        <v>8269</v>
      </c>
      <c r="Q3918" s="13" t="str">
        <f t="shared" si="434"/>
        <v>theater</v>
      </c>
      <c r="R3918" s="13" t="str">
        <f t="shared" si="433"/>
        <v>plays</v>
      </c>
      <c r="S3918" s="6">
        <f t="shared" si="437"/>
        <v>500</v>
      </c>
      <c r="T3918" s="10">
        <f t="shared" si="438"/>
        <v>40</v>
      </c>
    </row>
    <row r="3919" spans="1:20" ht="43.2" x14ac:dyDescent="0.3">
      <c r="A3919">
        <v>3919</v>
      </c>
      <c r="B3919" s="3" t="s">
        <v>3916</v>
      </c>
      <c r="C3919" s="3" t="s">
        <v>8027</v>
      </c>
      <c r="D3919">
        <v>5000</v>
      </c>
      <c r="E3919">
        <v>90</v>
      </c>
      <c r="F3919" t="s">
        <v>8221</v>
      </c>
      <c r="G3919" t="s">
        <v>8225</v>
      </c>
      <c r="H3919" t="s">
        <v>8247</v>
      </c>
      <c r="I3919">
        <v>1453075200</v>
      </c>
      <c r="J3919">
        <v>1450628773</v>
      </c>
      <c r="K3919" s="11">
        <f t="shared" si="435"/>
        <v>42386.791666666664</v>
      </c>
      <c r="L3919" s="11">
        <f t="shared" si="436"/>
        <v>42358.476539351854</v>
      </c>
      <c r="M3919" t="b">
        <v>0</v>
      </c>
      <c r="N3919">
        <v>3</v>
      </c>
      <c r="O3919" t="b">
        <v>0</v>
      </c>
      <c r="P3919" s="8" t="s">
        <v>8269</v>
      </c>
      <c r="Q3919" s="13" t="str">
        <f t="shared" si="434"/>
        <v>theater</v>
      </c>
      <c r="R3919" s="13" t="str">
        <f t="shared" si="433"/>
        <v>plays</v>
      </c>
      <c r="S3919" s="6">
        <f t="shared" si="437"/>
        <v>55.555555555555557</v>
      </c>
      <c r="T3919" s="10">
        <f t="shared" si="438"/>
        <v>30</v>
      </c>
    </row>
    <row r="3920" spans="1:20" ht="43.2" x14ac:dyDescent="0.3">
      <c r="A3920">
        <v>3920</v>
      </c>
      <c r="B3920" s="3" t="s">
        <v>3917</v>
      </c>
      <c r="C3920" s="3" t="s">
        <v>8028</v>
      </c>
      <c r="D3920">
        <v>2500</v>
      </c>
      <c r="E3920">
        <v>135</v>
      </c>
      <c r="F3920" t="s">
        <v>8221</v>
      </c>
      <c r="G3920" t="s">
        <v>8225</v>
      </c>
      <c r="H3920" t="s">
        <v>8247</v>
      </c>
      <c r="I3920">
        <v>1479032260</v>
      </c>
      <c r="J3920">
        <v>1476436660</v>
      </c>
      <c r="K3920" s="11">
        <f t="shared" si="435"/>
        <v>42687.220601851848</v>
      </c>
      <c r="L3920" s="11">
        <f t="shared" si="436"/>
        <v>42657.178935185184</v>
      </c>
      <c r="M3920" t="b">
        <v>0</v>
      </c>
      <c r="N3920">
        <v>3</v>
      </c>
      <c r="O3920" t="b">
        <v>0</v>
      </c>
      <c r="P3920" s="8" t="s">
        <v>8269</v>
      </c>
      <c r="Q3920" s="13" t="str">
        <f t="shared" si="434"/>
        <v>theater</v>
      </c>
      <c r="R3920" s="13" t="str">
        <f t="shared" si="433"/>
        <v>plays</v>
      </c>
      <c r="S3920" s="6">
        <f t="shared" si="437"/>
        <v>18.518518518518519</v>
      </c>
      <c r="T3920" s="10">
        <f t="shared" si="438"/>
        <v>45</v>
      </c>
    </row>
    <row r="3921" spans="1:20" ht="43.2" x14ac:dyDescent="0.3">
      <c r="A3921">
        <v>3921</v>
      </c>
      <c r="B3921" s="3" t="s">
        <v>3918</v>
      </c>
      <c r="C3921" s="3" t="s">
        <v>8029</v>
      </c>
      <c r="D3921">
        <v>3000</v>
      </c>
      <c r="E3921">
        <v>0</v>
      </c>
      <c r="F3921" t="s">
        <v>8221</v>
      </c>
      <c r="G3921" t="s">
        <v>8225</v>
      </c>
      <c r="H3921" t="s">
        <v>8247</v>
      </c>
      <c r="I3921">
        <v>1414346400</v>
      </c>
      <c r="J3921">
        <v>1413291655</v>
      </c>
      <c r="K3921" s="11">
        <f t="shared" si="435"/>
        <v>41938.541666666664</v>
      </c>
      <c r="L3921" s="11">
        <f t="shared" si="436"/>
        <v>41926.333969907406</v>
      </c>
      <c r="M3921" t="b">
        <v>0</v>
      </c>
      <c r="N3921">
        <v>0</v>
      </c>
      <c r="O3921" t="b">
        <v>0</v>
      </c>
      <c r="P3921" s="8" t="s">
        <v>8269</v>
      </c>
      <c r="Q3921" s="13" t="str">
        <f t="shared" si="434"/>
        <v>theater</v>
      </c>
      <c r="R3921" s="13" t="str">
        <f t="shared" si="433"/>
        <v>plays</v>
      </c>
      <c r="S3921" s="6" t="str">
        <f t="shared" si="437"/>
        <v>N/A</v>
      </c>
      <c r="T3921" s="10" t="str">
        <f t="shared" si="438"/>
        <v>N/A</v>
      </c>
    </row>
    <row r="3922" spans="1:20" ht="43.2" x14ac:dyDescent="0.3">
      <c r="A3922">
        <v>3922</v>
      </c>
      <c r="B3922" s="3" t="s">
        <v>3919</v>
      </c>
      <c r="C3922" s="3" t="s">
        <v>8030</v>
      </c>
      <c r="D3922">
        <v>750</v>
      </c>
      <c r="E3922">
        <v>61</v>
      </c>
      <c r="F3922" t="s">
        <v>8221</v>
      </c>
      <c r="G3922" t="s">
        <v>8224</v>
      </c>
      <c r="H3922" t="s">
        <v>8246</v>
      </c>
      <c r="I3922">
        <v>1425337200</v>
      </c>
      <c r="J3922">
        <v>1421432810</v>
      </c>
      <c r="K3922" s="11">
        <f t="shared" si="435"/>
        <v>42065.749999999993</v>
      </c>
      <c r="L3922" s="11">
        <f t="shared" si="436"/>
        <v>42020.560300925928</v>
      </c>
      <c r="M3922" t="b">
        <v>0</v>
      </c>
      <c r="N3922">
        <v>6</v>
      </c>
      <c r="O3922" t="b">
        <v>0</v>
      </c>
      <c r="P3922" s="8" t="s">
        <v>8269</v>
      </c>
      <c r="Q3922" s="13" t="str">
        <f t="shared" si="434"/>
        <v>theater</v>
      </c>
      <c r="R3922" s="13" t="str">
        <f t="shared" si="433"/>
        <v>plays</v>
      </c>
      <c r="S3922" s="6">
        <f t="shared" si="437"/>
        <v>12.295081967213115</v>
      </c>
      <c r="T3922" s="10">
        <f t="shared" si="438"/>
        <v>10.166666666666666</v>
      </c>
    </row>
    <row r="3923" spans="1:20" ht="43.2" x14ac:dyDescent="0.3">
      <c r="A3923">
        <v>3923</v>
      </c>
      <c r="B3923" s="3" t="s">
        <v>3920</v>
      </c>
      <c r="C3923" s="3" t="s">
        <v>8031</v>
      </c>
      <c r="D3923">
        <v>11500</v>
      </c>
      <c r="E3923">
        <v>1384</v>
      </c>
      <c r="F3923" t="s">
        <v>8221</v>
      </c>
      <c r="G3923" t="s">
        <v>8225</v>
      </c>
      <c r="H3923" t="s">
        <v>8247</v>
      </c>
      <c r="I3923">
        <v>1428622271</v>
      </c>
      <c r="J3923">
        <v>1426203071</v>
      </c>
      <c r="K3923" s="11">
        <f t="shared" si="435"/>
        <v>42103.771655092591</v>
      </c>
      <c r="L3923" s="11">
        <f t="shared" si="436"/>
        <v>42075.771655092591</v>
      </c>
      <c r="M3923" t="b">
        <v>0</v>
      </c>
      <c r="N3923">
        <v>17</v>
      </c>
      <c r="O3923" t="b">
        <v>0</v>
      </c>
      <c r="P3923" s="8" t="s">
        <v>8269</v>
      </c>
      <c r="Q3923" s="13" t="str">
        <f t="shared" si="434"/>
        <v>theater</v>
      </c>
      <c r="R3923" s="13" t="str">
        <f t="shared" si="433"/>
        <v>plays</v>
      </c>
      <c r="S3923" s="6">
        <f t="shared" si="437"/>
        <v>8.3092485549132942</v>
      </c>
      <c r="T3923" s="10">
        <f t="shared" si="438"/>
        <v>81.411764705882348</v>
      </c>
    </row>
    <row r="3924" spans="1:20" ht="43.2" x14ac:dyDescent="0.3">
      <c r="A3924">
        <v>3924</v>
      </c>
      <c r="B3924" s="3" t="s">
        <v>3921</v>
      </c>
      <c r="C3924" s="3" t="s">
        <v>8032</v>
      </c>
      <c r="D3924">
        <v>15000</v>
      </c>
      <c r="E3924">
        <v>2290</v>
      </c>
      <c r="F3924" t="s">
        <v>8221</v>
      </c>
      <c r="G3924" t="s">
        <v>8224</v>
      </c>
      <c r="H3924" t="s">
        <v>8246</v>
      </c>
      <c r="I3924">
        <v>1403823722</v>
      </c>
      <c r="J3924">
        <v>1401231722</v>
      </c>
      <c r="K3924" s="11">
        <f t="shared" si="435"/>
        <v>41816.751412037032</v>
      </c>
      <c r="L3924" s="11">
        <f t="shared" si="436"/>
        <v>41786.751412037032</v>
      </c>
      <c r="M3924" t="b">
        <v>0</v>
      </c>
      <c r="N3924">
        <v>40</v>
      </c>
      <c r="O3924" t="b">
        <v>0</v>
      </c>
      <c r="P3924" s="8" t="s">
        <v>8269</v>
      </c>
      <c r="Q3924" s="13" t="str">
        <f t="shared" si="434"/>
        <v>theater</v>
      </c>
      <c r="R3924" s="13" t="str">
        <f t="shared" si="433"/>
        <v>plays</v>
      </c>
      <c r="S3924" s="6">
        <f t="shared" si="437"/>
        <v>6.5502183406113534</v>
      </c>
      <c r="T3924" s="10">
        <f t="shared" si="438"/>
        <v>57.25</v>
      </c>
    </row>
    <row r="3925" spans="1:20" ht="43.2" x14ac:dyDescent="0.3">
      <c r="A3925">
        <v>3925</v>
      </c>
      <c r="B3925" s="3" t="s">
        <v>3922</v>
      </c>
      <c r="C3925" s="3" t="s">
        <v>8033</v>
      </c>
      <c r="D3925">
        <v>150</v>
      </c>
      <c r="E3925">
        <v>15</v>
      </c>
      <c r="F3925" t="s">
        <v>8221</v>
      </c>
      <c r="G3925" t="s">
        <v>8224</v>
      </c>
      <c r="H3925" t="s">
        <v>8246</v>
      </c>
      <c r="I3925">
        <v>1406753639</v>
      </c>
      <c r="J3925">
        <v>1404161639</v>
      </c>
      <c r="K3925" s="11">
        <f t="shared" si="435"/>
        <v>41850.662488425922</v>
      </c>
      <c r="L3925" s="11">
        <f t="shared" si="436"/>
        <v>41820.662488425922</v>
      </c>
      <c r="M3925" t="b">
        <v>0</v>
      </c>
      <c r="N3925">
        <v>3</v>
      </c>
      <c r="O3925" t="b">
        <v>0</v>
      </c>
      <c r="P3925" s="8" t="s">
        <v>8269</v>
      </c>
      <c r="Q3925" s="13" t="str">
        <f t="shared" si="434"/>
        <v>theater</v>
      </c>
      <c r="R3925" s="13" t="str">
        <f t="shared" si="433"/>
        <v>plays</v>
      </c>
      <c r="S3925" s="6">
        <f t="shared" si="437"/>
        <v>10</v>
      </c>
      <c r="T3925" s="10">
        <f t="shared" si="438"/>
        <v>5</v>
      </c>
    </row>
    <row r="3926" spans="1:20" ht="28.8" x14ac:dyDescent="0.3">
      <c r="A3926">
        <v>3926</v>
      </c>
      <c r="B3926" s="3" t="s">
        <v>3923</v>
      </c>
      <c r="C3926" s="3" t="s">
        <v>8034</v>
      </c>
      <c r="D3926">
        <v>5000</v>
      </c>
      <c r="E3926">
        <v>15</v>
      </c>
      <c r="F3926" t="s">
        <v>8221</v>
      </c>
      <c r="G3926" t="s">
        <v>8226</v>
      </c>
      <c r="H3926" t="s">
        <v>8248</v>
      </c>
      <c r="I3926">
        <v>1419645748</v>
      </c>
      <c r="J3926">
        <v>1417053748</v>
      </c>
      <c r="K3926" s="11">
        <f t="shared" si="435"/>
        <v>41999.876712962963</v>
      </c>
      <c r="L3926" s="11">
        <f t="shared" si="436"/>
        <v>41969.876712962963</v>
      </c>
      <c r="M3926" t="b">
        <v>0</v>
      </c>
      <c r="N3926">
        <v>1</v>
      </c>
      <c r="O3926" t="b">
        <v>0</v>
      </c>
      <c r="P3926" s="8" t="s">
        <v>8269</v>
      </c>
      <c r="Q3926" s="13" t="str">
        <f t="shared" si="434"/>
        <v>theater</v>
      </c>
      <c r="R3926" s="13" t="str">
        <f t="shared" si="433"/>
        <v>plays</v>
      </c>
      <c r="S3926" s="6">
        <f t="shared" si="437"/>
        <v>333.33333333333331</v>
      </c>
      <c r="T3926" s="10">
        <f t="shared" si="438"/>
        <v>15</v>
      </c>
    </row>
    <row r="3927" spans="1:20" ht="43.2" x14ac:dyDescent="0.3">
      <c r="A3927">
        <v>3927</v>
      </c>
      <c r="B3927" s="3" t="s">
        <v>3924</v>
      </c>
      <c r="C3927" s="3" t="s">
        <v>8035</v>
      </c>
      <c r="D3927">
        <v>2500</v>
      </c>
      <c r="E3927">
        <v>25</v>
      </c>
      <c r="F3927" t="s">
        <v>8221</v>
      </c>
      <c r="G3927" t="s">
        <v>8225</v>
      </c>
      <c r="H3927" t="s">
        <v>8247</v>
      </c>
      <c r="I3927">
        <v>1407565504</v>
      </c>
      <c r="J3927">
        <v>1404973504</v>
      </c>
      <c r="K3927" s="11">
        <f t="shared" si="435"/>
        <v>41860.059074074074</v>
      </c>
      <c r="L3927" s="11">
        <f t="shared" si="436"/>
        <v>41830.059074074074</v>
      </c>
      <c r="M3927" t="b">
        <v>0</v>
      </c>
      <c r="N3927">
        <v>2</v>
      </c>
      <c r="O3927" t="b">
        <v>0</v>
      </c>
      <c r="P3927" s="8" t="s">
        <v>8269</v>
      </c>
      <c r="Q3927" s="13" t="str">
        <f t="shared" si="434"/>
        <v>theater</v>
      </c>
      <c r="R3927" s="13" t="str">
        <f t="shared" si="433"/>
        <v>plays</v>
      </c>
      <c r="S3927" s="6">
        <f t="shared" si="437"/>
        <v>100</v>
      </c>
      <c r="T3927" s="10">
        <f t="shared" si="438"/>
        <v>12.5</v>
      </c>
    </row>
    <row r="3928" spans="1:20" ht="43.2" x14ac:dyDescent="0.3">
      <c r="A3928">
        <v>3928</v>
      </c>
      <c r="B3928" s="3" t="s">
        <v>3925</v>
      </c>
      <c r="C3928" s="3" t="s">
        <v>8036</v>
      </c>
      <c r="D3928">
        <v>5000</v>
      </c>
      <c r="E3928">
        <v>651</v>
      </c>
      <c r="F3928" t="s">
        <v>8221</v>
      </c>
      <c r="G3928" t="s">
        <v>8224</v>
      </c>
      <c r="H3928" t="s">
        <v>8246</v>
      </c>
      <c r="I3928">
        <v>1444971540</v>
      </c>
      <c r="J3928">
        <v>1442593427</v>
      </c>
      <c r="K3928" s="11">
        <f t="shared" si="435"/>
        <v>42292.999305555553</v>
      </c>
      <c r="L3928" s="11">
        <f t="shared" si="436"/>
        <v>42265.474849537037</v>
      </c>
      <c r="M3928" t="b">
        <v>0</v>
      </c>
      <c r="N3928">
        <v>7</v>
      </c>
      <c r="O3928" t="b">
        <v>0</v>
      </c>
      <c r="P3928" s="8" t="s">
        <v>8269</v>
      </c>
      <c r="Q3928" s="13" t="str">
        <f t="shared" si="434"/>
        <v>theater</v>
      </c>
      <c r="R3928" s="13" t="str">
        <f t="shared" si="433"/>
        <v>plays</v>
      </c>
      <c r="S3928" s="6">
        <f t="shared" si="437"/>
        <v>7.6804915514592933</v>
      </c>
      <c r="T3928" s="10">
        <f t="shared" si="438"/>
        <v>93</v>
      </c>
    </row>
    <row r="3929" spans="1:20" ht="43.2" x14ac:dyDescent="0.3">
      <c r="A3929">
        <v>3929</v>
      </c>
      <c r="B3929" s="3" t="s">
        <v>3926</v>
      </c>
      <c r="C3929" s="3" t="s">
        <v>8037</v>
      </c>
      <c r="D3929">
        <v>20000</v>
      </c>
      <c r="E3929">
        <v>453</v>
      </c>
      <c r="F3929" t="s">
        <v>8221</v>
      </c>
      <c r="G3929" t="s">
        <v>8224</v>
      </c>
      <c r="H3929" t="s">
        <v>8246</v>
      </c>
      <c r="I3929">
        <v>1474228265</v>
      </c>
      <c r="J3929">
        <v>1471636265</v>
      </c>
      <c r="K3929" s="11">
        <f t="shared" si="435"/>
        <v>42631.618807870364</v>
      </c>
      <c r="L3929" s="11">
        <f t="shared" si="436"/>
        <v>42601.618807870364</v>
      </c>
      <c r="M3929" t="b">
        <v>0</v>
      </c>
      <c r="N3929">
        <v>14</v>
      </c>
      <c r="O3929" t="b">
        <v>0</v>
      </c>
      <c r="P3929" s="8" t="s">
        <v>8269</v>
      </c>
      <c r="Q3929" s="13" t="str">
        <f t="shared" si="434"/>
        <v>theater</v>
      </c>
      <c r="R3929" s="13" t="str">
        <f t="shared" si="433"/>
        <v>plays</v>
      </c>
      <c r="S3929" s="6">
        <f t="shared" si="437"/>
        <v>44.150110375275936</v>
      </c>
      <c r="T3929" s="10">
        <f t="shared" si="438"/>
        <v>32.357142857142854</v>
      </c>
    </row>
    <row r="3930" spans="1:20" ht="43.2" x14ac:dyDescent="0.3">
      <c r="A3930">
        <v>3930</v>
      </c>
      <c r="B3930" s="3" t="s">
        <v>3927</v>
      </c>
      <c r="C3930" s="3" t="s">
        <v>8038</v>
      </c>
      <c r="D3930">
        <v>10000</v>
      </c>
      <c r="E3930">
        <v>0</v>
      </c>
      <c r="F3930" t="s">
        <v>8221</v>
      </c>
      <c r="G3930" t="s">
        <v>8226</v>
      </c>
      <c r="H3930" t="s">
        <v>8248</v>
      </c>
      <c r="I3930">
        <v>1459490400</v>
      </c>
      <c r="J3930">
        <v>1457078868</v>
      </c>
      <c r="K3930" s="11">
        <f t="shared" si="435"/>
        <v>42461.041666666664</v>
      </c>
      <c r="L3930" s="11">
        <f t="shared" si="436"/>
        <v>42433.13041666666</v>
      </c>
      <c r="M3930" t="b">
        <v>0</v>
      </c>
      <c r="N3930">
        <v>0</v>
      </c>
      <c r="O3930" t="b">
        <v>0</v>
      </c>
      <c r="P3930" s="8" t="s">
        <v>8269</v>
      </c>
      <c r="Q3930" s="13" t="str">
        <f t="shared" si="434"/>
        <v>theater</v>
      </c>
      <c r="R3930" s="13" t="str">
        <f t="shared" si="433"/>
        <v>plays</v>
      </c>
      <c r="S3930" s="6" t="str">
        <f t="shared" si="437"/>
        <v>N/A</v>
      </c>
      <c r="T3930" s="10" t="str">
        <f t="shared" si="438"/>
        <v>N/A</v>
      </c>
    </row>
    <row r="3931" spans="1:20" ht="43.2" x14ac:dyDescent="0.3">
      <c r="A3931">
        <v>3931</v>
      </c>
      <c r="B3931" s="3" t="s">
        <v>3928</v>
      </c>
      <c r="C3931" s="3" t="s">
        <v>8039</v>
      </c>
      <c r="D3931">
        <v>8000</v>
      </c>
      <c r="E3931">
        <v>0</v>
      </c>
      <c r="F3931" t="s">
        <v>8221</v>
      </c>
      <c r="G3931" t="s">
        <v>8224</v>
      </c>
      <c r="H3931" t="s">
        <v>8246</v>
      </c>
      <c r="I3931">
        <v>1441510707</v>
      </c>
      <c r="J3931">
        <v>1439350707</v>
      </c>
      <c r="K3931" s="11">
        <f t="shared" si="435"/>
        <v>42252.943368055552</v>
      </c>
      <c r="L3931" s="11">
        <f t="shared" si="436"/>
        <v>42227.943368055552</v>
      </c>
      <c r="M3931" t="b">
        <v>0</v>
      </c>
      <c r="N3931">
        <v>0</v>
      </c>
      <c r="O3931" t="b">
        <v>0</v>
      </c>
      <c r="P3931" s="8" t="s">
        <v>8269</v>
      </c>
      <c r="Q3931" s="13" t="str">
        <f t="shared" si="434"/>
        <v>theater</v>
      </c>
      <c r="R3931" s="13" t="str">
        <f t="shared" si="433"/>
        <v>plays</v>
      </c>
      <c r="S3931" s="6" t="str">
        <f t="shared" si="437"/>
        <v>N/A</v>
      </c>
      <c r="T3931" s="10" t="str">
        <f t="shared" si="438"/>
        <v>N/A</v>
      </c>
    </row>
    <row r="3932" spans="1:20" ht="43.2" x14ac:dyDescent="0.3">
      <c r="A3932">
        <v>3932</v>
      </c>
      <c r="B3932" s="3" t="s">
        <v>3929</v>
      </c>
      <c r="C3932" s="3" t="s">
        <v>8040</v>
      </c>
      <c r="D3932">
        <v>12000</v>
      </c>
      <c r="E3932">
        <v>1</v>
      </c>
      <c r="F3932" t="s">
        <v>8221</v>
      </c>
      <c r="G3932" t="s">
        <v>8224</v>
      </c>
      <c r="H3932" t="s">
        <v>8246</v>
      </c>
      <c r="I3932">
        <v>1458097364</v>
      </c>
      <c r="J3932">
        <v>1455508964</v>
      </c>
      <c r="K3932" s="11">
        <f t="shared" si="435"/>
        <v>42444.918564814812</v>
      </c>
      <c r="L3932" s="11">
        <f t="shared" si="436"/>
        <v>42414.960231481477</v>
      </c>
      <c r="M3932" t="b">
        <v>0</v>
      </c>
      <c r="N3932">
        <v>1</v>
      </c>
      <c r="O3932" t="b">
        <v>0</v>
      </c>
      <c r="P3932" s="8" t="s">
        <v>8269</v>
      </c>
      <c r="Q3932" s="13" t="str">
        <f t="shared" si="434"/>
        <v>theater</v>
      </c>
      <c r="R3932" s="13" t="str">
        <f t="shared" si="433"/>
        <v>plays</v>
      </c>
      <c r="S3932" s="6">
        <f t="shared" si="437"/>
        <v>12000</v>
      </c>
      <c r="T3932" s="10">
        <f t="shared" si="438"/>
        <v>1</v>
      </c>
    </row>
    <row r="3933" spans="1:20" ht="43.2" x14ac:dyDescent="0.3">
      <c r="A3933">
        <v>3933</v>
      </c>
      <c r="B3933" s="3" t="s">
        <v>3930</v>
      </c>
      <c r="C3933" s="3" t="s">
        <v>8041</v>
      </c>
      <c r="D3933">
        <v>7000</v>
      </c>
      <c r="E3933">
        <v>1102</v>
      </c>
      <c r="F3933" t="s">
        <v>8221</v>
      </c>
      <c r="G3933" t="s">
        <v>8224</v>
      </c>
      <c r="H3933" t="s">
        <v>8246</v>
      </c>
      <c r="I3933">
        <v>1468716180</v>
      </c>
      <c r="J3933">
        <v>1466205262</v>
      </c>
      <c r="K3933" s="11">
        <f t="shared" si="435"/>
        <v>42567.821527777771</v>
      </c>
      <c r="L3933" s="11">
        <f t="shared" si="436"/>
        <v>42538.759976851848</v>
      </c>
      <c r="M3933" t="b">
        <v>0</v>
      </c>
      <c r="N3933">
        <v>12</v>
      </c>
      <c r="O3933" t="b">
        <v>0</v>
      </c>
      <c r="P3933" s="8" t="s">
        <v>8269</v>
      </c>
      <c r="Q3933" s="13" t="str">
        <f t="shared" si="434"/>
        <v>theater</v>
      </c>
      <c r="R3933" s="13" t="str">
        <f t="shared" si="433"/>
        <v>plays</v>
      </c>
      <c r="S3933" s="6">
        <f t="shared" si="437"/>
        <v>6.3520871143375679</v>
      </c>
      <c r="T3933" s="10">
        <f t="shared" si="438"/>
        <v>91.833333333333329</v>
      </c>
    </row>
    <row r="3934" spans="1:20" ht="43.2" x14ac:dyDescent="0.3">
      <c r="A3934">
        <v>3934</v>
      </c>
      <c r="B3934" s="3" t="s">
        <v>3931</v>
      </c>
      <c r="C3934" s="3" t="s">
        <v>8042</v>
      </c>
      <c r="D3934">
        <v>5000</v>
      </c>
      <c r="E3934">
        <v>550</v>
      </c>
      <c r="F3934" t="s">
        <v>8221</v>
      </c>
      <c r="G3934" t="s">
        <v>8224</v>
      </c>
      <c r="H3934" t="s">
        <v>8246</v>
      </c>
      <c r="I3934">
        <v>1443704400</v>
      </c>
      <c r="J3934">
        <v>1439827639</v>
      </c>
      <c r="K3934" s="11">
        <f t="shared" si="435"/>
        <v>42278.333333333336</v>
      </c>
      <c r="L3934" s="11">
        <f t="shared" si="436"/>
        <v>42233.463414351849</v>
      </c>
      <c r="M3934" t="b">
        <v>0</v>
      </c>
      <c r="N3934">
        <v>12</v>
      </c>
      <c r="O3934" t="b">
        <v>0</v>
      </c>
      <c r="P3934" s="8" t="s">
        <v>8269</v>
      </c>
      <c r="Q3934" s="13" t="str">
        <f t="shared" si="434"/>
        <v>theater</v>
      </c>
      <c r="R3934" s="13" t="str">
        <f t="shared" si="433"/>
        <v>plays</v>
      </c>
      <c r="S3934" s="6">
        <f t="shared" si="437"/>
        <v>9.0909090909090917</v>
      </c>
      <c r="T3934" s="10">
        <f t="shared" si="438"/>
        <v>45.833333333333336</v>
      </c>
    </row>
    <row r="3935" spans="1:20" ht="57.6" x14ac:dyDescent="0.3">
      <c r="A3935">
        <v>3935</v>
      </c>
      <c r="B3935" s="3" t="s">
        <v>3932</v>
      </c>
      <c r="C3935" s="3" t="s">
        <v>8043</v>
      </c>
      <c r="D3935">
        <v>3000</v>
      </c>
      <c r="E3935">
        <v>1315</v>
      </c>
      <c r="F3935" t="s">
        <v>8221</v>
      </c>
      <c r="G3935" t="s">
        <v>8225</v>
      </c>
      <c r="H3935" t="s">
        <v>8247</v>
      </c>
      <c r="I3935">
        <v>1443973546</v>
      </c>
      <c r="J3935">
        <v>1438789546</v>
      </c>
      <c r="K3935" s="11">
        <f t="shared" si="435"/>
        <v>42281.448449074072</v>
      </c>
      <c r="L3935" s="11">
        <f t="shared" si="436"/>
        <v>42221.448449074072</v>
      </c>
      <c r="M3935" t="b">
        <v>0</v>
      </c>
      <c r="N3935">
        <v>23</v>
      </c>
      <c r="O3935" t="b">
        <v>0</v>
      </c>
      <c r="P3935" s="8" t="s">
        <v>8269</v>
      </c>
      <c r="Q3935" s="13" t="str">
        <f t="shared" si="434"/>
        <v>theater</v>
      </c>
      <c r="R3935" s="13" t="str">
        <f t="shared" si="433"/>
        <v>plays</v>
      </c>
      <c r="S3935" s="6">
        <f t="shared" si="437"/>
        <v>2.2813688212927756</v>
      </c>
      <c r="T3935" s="10">
        <f t="shared" si="438"/>
        <v>57.173913043478258</v>
      </c>
    </row>
    <row r="3936" spans="1:20" ht="43.2" x14ac:dyDescent="0.3">
      <c r="A3936">
        <v>3936</v>
      </c>
      <c r="B3936" s="3" t="s">
        <v>3933</v>
      </c>
      <c r="C3936" s="3" t="s">
        <v>8044</v>
      </c>
      <c r="D3936">
        <v>20000</v>
      </c>
      <c r="E3936">
        <v>0</v>
      </c>
      <c r="F3936" t="s">
        <v>8221</v>
      </c>
      <c r="G3936" t="s">
        <v>8224</v>
      </c>
      <c r="H3936" t="s">
        <v>8246</v>
      </c>
      <c r="I3936">
        <v>1480576720</v>
      </c>
      <c r="J3936">
        <v>1477981120</v>
      </c>
      <c r="K3936" s="11">
        <f t="shared" si="435"/>
        <v>42705.096296296295</v>
      </c>
      <c r="L3936" s="11">
        <f t="shared" si="436"/>
        <v>42675.054629629631</v>
      </c>
      <c r="M3936" t="b">
        <v>0</v>
      </c>
      <c r="N3936">
        <v>0</v>
      </c>
      <c r="O3936" t="b">
        <v>0</v>
      </c>
      <c r="P3936" s="8" t="s">
        <v>8269</v>
      </c>
      <c r="Q3936" s="13" t="str">
        <f t="shared" si="434"/>
        <v>theater</v>
      </c>
      <c r="R3936" s="13" t="str">
        <f t="shared" si="433"/>
        <v>plays</v>
      </c>
      <c r="S3936" s="6" t="str">
        <f t="shared" si="437"/>
        <v>N/A</v>
      </c>
      <c r="T3936" s="10" t="str">
        <f t="shared" si="438"/>
        <v>N/A</v>
      </c>
    </row>
    <row r="3937" spans="1:20" ht="43.2" x14ac:dyDescent="0.3">
      <c r="A3937">
        <v>3937</v>
      </c>
      <c r="B3937" s="3" t="s">
        <v>3934</v>
      </c>
      <c r="C3937" s="3" t="s">
        <v>8045</v>
      </c>
      <c r="D3937">
        <v>2885</v>
      </c>
      <c r="E3937">
        <v>2485</v>
      </c>
      <c r="F3937" t="s">
        <v>8221</v>
      </c>
      <c r="G3937" t="s">
        <v>8224</v>
      </c>
      <c r="H3937" t="s">
        <v>8246</v>
      </c>
      <c r="I3937">
        <v>1468249760</v>
      </c>
      <c r="J3937">
        <v>1465830560</v>
      </c>
      <c r="K3937" s="11">
        <f t="shared" si="435"/>
        <v>42562.423148148147</v>
      </c>
      <c r="L3937" s="11">
        <f t="shared" si="436"/>
        <v>42534.423148148147</v>
      </c>
      <c r="M3937" t="b">
        <v>0</v>
      </c>
      <c r="N3937">
        <v>10</v>
      </c>
      <c r="O3937" t="b">
        <v>0</v>
      </c>
      <c r="P3937" s="8" t="s">
        <v>8269</v>
      </c>
      <c r="Q3937" s="13" t="str">
        <f t="shared" si="434"/>
        <v>theater</v>
      </c>
      <c r="R3937" s="13" t="str">
        <f t="shared" si="433"/>
        <v>plays</v>
      </c>
      <c r="S3937" s="6">
        <f t="shared" si="437"/>
        <v>1.1609657947686116</v>
      </c>
      <c r="T3937" s="10">
        <f t="shared" si="438"/>
        <v>248.5</v>
      </c>
    </row>
    <row r="3938" spans="1:20" ht="43.2" x14ac:dyDescent="0.3">
      <c r="A3938">
        <v>3938</v>
      </c>
      <c r="B3938" s="3" t="s">
        <v>3935</v>
      </c>
      <c r="C3938" s="3" t="s">
        <v>8046</v>
      </c>
      <c r="D3938">
        <v>3255</v>
      </c>
      <c r="E3938">
        <v>397</v>
      </c>
      <c r="F3938" t="s">
        <v>8221</v>
      </c>
      <c r="G3938" t="s">
        <v>8224</v>
      </c>
      <c r="H3938" t="s">
        <v>8246</v>
      </c>
      <c r="I3938">
        <v>1435441454</v>
      </c>
      <c r="J3938">
        <v>1432763054</v>
      </c>
      <c r="K3938" s="11">
        <f t="shared" si="435"/>
        <v>42182.697384259256</v>
      </c>
      <c r="L3938" s="11">
        <f t="shared" si="436"/>
        <v>42151.697384259256</v>
      </c>
      <c r="M3938" t="b">
        <v>0</v>
      </c>
      <c r="N3938">
        <v>5</v>
      </c>
      <c r="O3938" t="b">
        <v>0</v>
      </c>
      <c r="P3938" s="8" t="s">
        <v>8269</v>
      </c>
      <c r="Q3938" s="13" t="str">
        <f t="shared" si="434"/>
        <v>theater</v>
      </c>
      <c r="R3938" s="13" t="str">
        <f t="shared" si="433"/>
        <v>plays</v>
      </c>
      <c r="S3938" s="6">
        <f t="shared" si="437"/>
        <v>8.1989924433249364</v>
      </c>
      <c r="T3938" s="10">
        <f t="shared" si="438"/>
        <v>79.400000000000006</v>
      </c>
    </row>
    <row r="3939" spans="1:20" ht="43.2" x14ac:dyDescent="0.3">
      <c r="A3939">
        <v>3939</v>
      </c>
      <c r="B3939" s="3" t="s">
        <v>3936</v>
      </c>
      <c r="C3939" s="3" t="s">
        <v>8047</v>
      </c>
      <c r="D3939">
        <v>5000</v>
      </c>
      <c r="E3939">
        <v>5</v>
      </c>
      <c r="F3939" t="s">
        <v>8221</v>
      </c>
      <c r="G3939" t="s">
        <v>8226</v>
      </c>
      <c r="H3939" t="s">
        <v>8248</v>
      </c>
      <c r="I3939">
        <v>1412656200</v>
      </c>
      <c r="J3939">
        <v>1412328979</v>
      </c>
      <c r="K3939" s="11">
        <f t="shared" si="435"/>
        <v>41918.979166666664</v>
      </c>
      <c r="L3939" s="11">
        <f t="shared" si="436"/>
        <v>41915.191886574074</v>
      </c>
      <c r="M3939" t="b">
        <v>0</v>
      </c>
      <c r="N3939">
        <v>1</v>
      </c>
      <c r="O3939" t="b">
        <v>0</v>
      </c>
      <c r="P3939" s="8" t="s">
        <v>8269</v>
      </c>
      <c r="Q3939" s="13" t="str">
        <f t="shared" si="434"/>
        <v>theater</v>
      </c>
      <c r="R3939" s="13" t="str">
        <f t="shared" si="433"/>
        <v>plays</v>
      </c>
      <c r="S3939" s="6">
        <f t="shared" si="437"/>
        <v>1000</v>
      </c>
      <c r="T3939" s="10">
        <f t="shared" si="438"/>
        <v>5</v>
      </c>
    </row>
    <row r="3940" spans="1:20" ht="43.2" x14ac:dyDescent="0.3">
      <c r="A3940">
        <v>3940</v>
      </c>
      <c r="B3940" s="3" t="s">
        <v>3937</v>
      </c>
      <c r="C3940" s="3" t="s">
        <v>8048</v>
      </c>
      <c r="D3940">
        <v>5000</v>
      </c>
      <c r="E3940">
        <v>11</v>
      </c>
      <c r="F3940" t="s">
        <v>8221</v>
      </c>
      <c r="G3940" t="s">
        <v>8224</v>
      </c>
      <c r="H3940" t="s">
        <v>8246</v>
      </c>
      <c r="I3940">
        <v>1420199351</v>
      </c>
      <c r="J3940">
        <v>1416311351</v>
      </c>
      <c r="K3940" s="11">
        <f t="shared" si="435"/>
        <v>42006.284155092588</v>
      </c>
      <c r="L3940" s="11">
        <f t="shared" si="436"/>
        <v>41961.284155092588</v>
      </c>
      <c r="M3940" t="b">
        <v>0</v>
      </c>
      <c r="N3940">
        <v>2</v>
      </c>
      <c r="O3940" t="b">
        <v>0</v>
      </c>
      <c r="P3940" s="8" t="s">
        <v>8269</v>
      </c>
      <c r="Q3940" s="13" t="str">
        <f t="shared" si="434"/>
        <v>theater</v>
      </c>
      <c r="R3940" s="13" t="str">
        <f t="shared" si="433"/>
        <v>plays</v>
      </c>
      <c r="S3940" s="6">
        <f t="shared" si="437"/>
        <v>454.54545454545456</v>
      </c>
      <c r="T3940" s="10">
        <f t="shared" si="438"/>
        <v>5.5</v>
      </c>
    </row>
    <row r="3941" spans="1:20" ht="72" x14ac:dyDescent="0.3">
      <c r="A3941">
        <v>3941</v>
      </c>
      <c r="B3941" s="3" t="s">
        <v>3938</v>
      </c>
      <c r="C3941" s="3" t="s">
        <v>8049</v>
      </c>
      <c r="D3941">
        <v>5500</v>
      </c>
      <c r="E3941">
        <v>50</v>
      </c>
      <c r="F3941" t="s">
        <v>8221</v>
      </c>
      <c r="G3941" t="s">
        <v>8224</v>
      </c>
      <c r="H3941" t="s">
        <v>8246</v>
      </c>
      <c r="I3941">
        <v>1416877200</v>
      </c>
      <c r="J3941">
        <v>1414505137</v>
      </c>
      <c r="K3941" s="11">
        <f t="shared" si="435"/>
        <v>41967.833333333336</v>
      </c>
      <c r="L3941" s="11">
        <f t="shared" si="436"/>
        <v>41940.378900462958</v>
      </c>
      <c r="M3941" t="b">
        <v>0</v>
      </c>
      <c r="N3941">
        <v>2</v>
      </c>
      <c r="O3941" t="b">
        <v>0</v>
      </c>
      <c r="P3941" s="8" t="s">
        <v>8269</v>
      </c>
      <c r="Q3941" s="13" t="str">
        <f t="shared" si="434"/>
        <v>theater</v>
      </c>
      <c r="R3941" s="13" t="str">
        <f t="shared" si="433"/>
        <v>plays</v>
      </c>
      <c r="S3941" s="6">
        <f t="shared" si="437"/>
        <v>110</v>
      </c>
      <c r="T3941" s="10">
        <f t="shared" si="438"/>
        <v>25</v>
      </c>
    </row>
    <row r="3942" spans="1:20" ht="43.2" x14ac:dyDescent="0.3">
      <c r="A3942">
        <v>3942</v>
      </c>
      <c r="B3942" s="3" t="s">
        <v>3939</v>
      </c>
      <c r="C3942" s="3" t="s">
        <v>8050</v>
      </c>
      <c r="D3942">
        <v>1200</v>
      </c>
      <c r="E3942">
        <v>0</v>
      </c>
      <c r="F3942" t="s">
        <v>8221</v>
      </c>
      <c r="G3942" t="s">
        <v>8224</v>
      </c>
      <c r="H3942" t="s">
        <v>8246</v>
      </c>
      <c r="I3942">
        <v>1434490914</v>
      </c>
      <c r="J3942">
        <v>1429306914</v>
      </c>
      <c r="K3942" s="11">
        <f t="shared" si="435"/>
        <v>42171.695763888885</v>
      </c>
      <c r="L3942" s="11">
        <f t="shared" si="436"/>
        <v>42111.695763888885</v>
      </c>
      <c r="M3942" t="b">
        <v>0</v>
      </c>
      <c r="N3942">
        <v>0</v>
      </c>
      <c r="O3942" t="b">
        <v>0</v>
      </c>
      <c r="P3942" s="8" t="s">
        <v>8269</v>
      </c>
      <c r="Q3942" s="13" t="str">
        <f t="shared" si="434"/>
        <v>theater</v>
      </c>
      <c r="R3942" s="13" t="str">
        <f t="shared" si="433"/>
        <v>plays</v>
      </c>
      <c r="S3942" s="6" t="str">
        <f t="shared" si="437"/>
        <v>N/A</v>
      </c>
      <c r="T3942" s="10" t="str">
        <f t="shared" si="438"/>
        <v>N/A</v>
      </c>
    </row>
    <row r="3943" spans="1:20" ht="43.2" x14ac:dyDescent="0.3">
      <c r="A3943">
        <v>3943</v>
      </c>
      <c r="B3943" s="3" t="s">
        <v>3940</v>
      </c>
      <c r="C3943" s="3" t="s">
        <v>8051</v>
      </c>
      <c r="D3943">
        <v>5000</v>
      </c>
      <c r="E3943">
        <v>1782</v>
      </c>
      <c r="F3943" t="s">
        <v>8221</v>
      </c>
      <c r="G3943" t="s">
        <v>8224</v>
      </c>
      <c r="H3943" t="s">
        <v>8246</v>
      </c>
      <c r="I3943">
        <v>1446483000</v>
      </c>
      <c r="J3943">
        <v>1443811268</v>
      </c>
      <c r="K3943" s="11">
        <f t="shared" si="435"/>
        <v>42310.493055555555</v>
      </c>
      <c r="L3943" s="11">
        <f t="shared" si="436"/>
        <v>42279.570231481477</v>
      </c>
      <c r="M3943" t="b">
        <v>0</v>
      </c>
      <c r="N3943">
        <v>13</v>
      </c>
      <c r="O3943" t="b">
        <v>0</v>
      </c>
      <c r="P3943" s="8" t="s">
        <v>8269</v>
      </c>
      <c r="Q3943" s="13" t="str">
        <f t="shared" si="434"/>
        <v>theater</v>
      </c>
      <c r="R3943" s="13" t="str">
        <f t="shared" si="433"/>
        <v>plays</v>
      </c>
      <c r="S3943" s="6">
        <f t="shared" si="437"/>
        <v>2.8058361391694726</v>
      </c>
      <c r="T3943" s="10">
        <f t="shared" si="438"/>
        <v>137.07692307692307</v>
      </c>
    </row>
    <row r="3944" spans="1:20" ht="57.6" x14ac:dyDescent="0.3">
      <c r="A3944">
        <v>3944</v>
      </c>
      <c r="B3944" s="3" t="s">
        <v>3941</v>
      </c>
      <c r="C3944" s="3" t="s">
        <v>8052</v>
      </c>
      <c r="D3944">
        <v>5000</v>
      </c>
      <c r="E3944">
        <v>0</v>
      </c>
      <c r="F3944" t="s">
        <v>8221</v>
      </c>
      <c r="G3944" t="s">
        <v>8224</v>
      </c>
      <c r="H3944" t="s">
        <v>8246</v>
      </c>
      <c r="I3944">
        <v>1440690875</v>
      </c>
      <c r="J3944">
        <v>1438098875</v>
      </c>
      <c r="K3944" s="11">
        <f t="shared" si="435"/>
        <v>42243.454571759255</v>
      </c>
      <c r="L3944" s="11">
        <f t="shared" si="436"/>
        <v>42213.454571759255</v>
      </c>
      <c r="M3944" t="b">
        <v>0</v>
      </c>
      <c r="N3944">
        <v>0</v>
      </c>
      <c r="O3944" t="b">
        <v>0</v>
      </c>
      <c r="P3944" s="8" t="s">
        <v>8269</v>
      </c>
      <c r="Q3944" s="13" t="str">
        <f t="shared" si="434"/>
        <v>theater</v>
      </c>
      <c r="R3944" s="13" t="str">
        <f t="shared" si="433"/>
        <v>plays</v>
      </c>
      <c r="S3944" s="6" t="str">
        <f t="shared" si="437"/>
        <v>N/A</v>
      </c>
      <c r="T3944" s="10" t="str">
        <f t="shared" si="438"/>
        <v>N/A</v>
      </c>
    </row>
    <row r="3945" spans="1:20" ht="43.2" x14ac:dyDescent="0.3">
      <c r="A3945">
        <v>3945</v>
      </c>
      <c r="B3945" s="3" t="s">
        <v>3942</v>
      </c>
      <c r="C3945" s="3" t="s">
        <v>8053</v>
      </c>
      <c r="D3945">
        <v>2000</v>
      </c>
      <c r="E3945">
        <v>5</v>
      </c>
      <c r="F3945" t="s">
        <v>8221</v>
      </c>
      <c r="G3945" t="s">
        <v>8224</v>
      </c>
      <c r="H3945" t="s">
        <v>8246</v>
      </c>
      <c r="I3945">
        <v>1431717268</v>
      </c>
      <c r="J3945">
        <v>1429125268</v>
      </c>
      <c r="K3945" s="11">
        <f t="shared" si="435"/>
        <v>42139.593379629623</v>
      </c>
      <c r="L3945" s="11">
        <f t="shared" si="436"/>
        <v>42109.593379629623</v>
      </c>
      <c r="M3945" t="b">
        <v>0</v>
      </c>
      <c r="N3945">
        <v>1</v>
      </c>
      <c r="O3945" t="b">
        <v>0</v>
      </c>
      <c r="P3945" s="8" t="s">
        <v>8269</v>
      </c>
      <c r="Q3945" s="13" t="str">
        <f t="shared" si="434"/>
        <v>theater</v>
      </c>
      <c r="R3945" s="13" t="str">
        <f t="shared" si="433"/>
        <v>plays</v>
      </c>
      <c r="S3945" s="6">
        <f t="shared" si="437"/>
        <v>400</v>
      </c>
      <c r="T3945" s="10">
        <f t="shared" si="438"/>
        <v>5</v>
      </c>
    </row>
    <row r="3946" spans="1:20" ht="28.8" x14ac:dyDescent="0.3">
      <c r="A3946">
        <v>3946</v>
      </c>
      <c r="B3946" s="3" t="s">
        <v>3943</v>
      </c>
      <c r="C3946" s="3" t="s">
        <v>8054</v>
      </c>
      <c r="D3946">
        <v>6000</v>
      </c>
      <c r="E3946">
        <v>195</v>
      </c>
      <c r="F3946" t="s">
        <v>8221</v>
      </c>
      <c r="G3946" t="s">
        <v>8224</v>
      </c>
      <c r="H3946" t="s">
        <v>8246</v>
      </c>
      <c r="I3946">
        <v>1425110400</v>
      </c>
      <c r="J3946">
        <v>1422388822</v>
      </c>
      <c r="K3946" s="11">
        <f t="shared" si="435"/>
        <v>42063.124999999993</v>
      </c>
      <c r="L3946" s="11">
        <f t="shared" si="436"/>
        <v>42031.625254629624</v>
      </c>
      <c r="M3946" t="b">
        <v>0</v>
      </c>
      <c r="N3946">
        <v>5</v>
      </c>
      <c r="O3946" t="b">
        <v>0</v>
      </c>
      <c r="P3946" s="8" t="s">
        <v>8269</v>
      </c>
      <c r="Q3946" s="13" t="str">
        <f t="shared" si="434"/>
        <v>theater</v>
      </c>
      <c r="R3946" s="13" t="str">
        <f t="shared" si="433"/>
        <v>plays</v>
      </c>
      <c r="S3946" s="6">
        <f t="shared" si="437"/>
        <v>30.76923076923077</v>
      </c>
      <c r="T3946" s="10">
        <f t="shared" si="438"/>
        <v>39</v>
      </c>
    </row>
    <row r="3947" spans="1:20" ht="43.2" x14ac:dyDescent="0.3">
      <c r="A3947">
        <v>3947</v>
      </c>
      <c r="B3947" s="3" t="s">
        <v>3944</v>
      </c>
      <c r="C3947" s="3" t="s">
        <v>8055</v>
      </c>
      <c r="D3947">
        <v>3000</v>
      </c>
      <c r="E3947">
        <v>101</v>
      </c>
      <c r="F3947" t="s">
        <v>8221</v>
      </c>
      <c r="G3947" t="s">
        <v>8224</v>
      </c>
      <c r="H3947" t="s">
        <v>8246</v>
      </c>
      <c r="I3947">
        <v>1475378744</v>
      </c>
      <c r="J3947">
        <v>1472786744</v>
      </c>
      <c r="K3947" s="11">
        <f t="shared" si="435"/>
        <v>42644.934537037036</v>
      </c>
      <c r="L3947" s="11">
        <f t="shared" si="436"/>
        <v>42614.934537037036</v>
      </c>
      <c r="M3947" t="b">
        <v>0</v>
      </c>
      <c r="N3947">
        <v>2</v>
      </c>
      <c r="O3947" t="b">
        <v>0</v>
      </c>
      <c r="P3947" s="8" t="s">
        <v>8269</v>
      </c>
      <c r="Q3947" s="13" t="str">
        <f t="shared" si="434"/>
        <v>theater</v>
      </c>
      <c r="R3947" s="13" t="str">
        <f t="shared" si="433"/>
        <v>plays</v>
      </c>
      <c r="S3947" s="6">
        <f t="shared" si="437"/>
        <v>29.702970297029704</v>
      </c>
      <c r="T3947" s="10">
        <f t="shared" si="438"/>
        <v>50.5</v>
      </c>
    </row>
    <row r="3948" spans="1:20" ht="43.2" x14ac:dyDescent="0.3">
      <c r="A3948">
        <v>3948</v>
      </c>
      <c r="B3948" s="3" t="s">
        <v>3945</v>
      </c>
      <c r="C3948" s="3" t="s">
        <v>8056</v>
      </c>
      <c r="D3948">
        <v>30000</v>
      </c>
      <c r="E3948">
        <v>0</v>
      </c>
      <c r="F3948" t="s">
        <v>8221</v>
      </c>
      <c r="G3948" t="s">
        <v>8226</v>
      </c>
      <c r="H3948" t="s">
        <v>8248</v>
      </c>
      <c r="I3948">
        <v>1410076123</v>
      </c>
      <c r="J3948">
        <v>1404892123</v>
      </c>
      <c r="K3948" s="11">
        <f t="shared" si="435"/>
        <v>41889.117164351854</v>
      </c>
      <c r="L3948" s="11">
        <f t="shared" si="436"/>
        <v>41829.117164351854</v>
      </c>
      <c r="M3948" t="b">
        <v>0</v>
      </c>
      <c r="N3948">
        <v>0</v>
      </c>
      <c r="O3948" t="b">
        <v>0</v>
      </c>
      <c r="P3948" s="8" t="s">
        <v>8269</v>
      </c>
      <c r="Q3948" s="13" t="str">
        <f t="shared" si="434"/>
        <v>theater</v>
      </c>
      <c r="R3948" s="13" t="str">
        <f t="shared" si="433"/>
        <v>plays</v>
      </c>
      <c r="S3948" s="6" t="str">
        <f t="shared" si="437"/>
        <v>N/A</v>
      </c>
      <c r="T3948" s="10" t="str">
        <f t="shared" si="438"/>
        <v>N/A</v>
      </c>
    </row>
    <row r="3949" spans="1:20" ht="43.2" x14ac:dyDescent="0.3">
      <c r="A3949">
        <v>3949</v>
      </c>
      <c r="B3949" s="3" t="s">
        <v>3946</v>
      </c>
      <c r="C3949" s="3" t="s">
        <v>8057</v>
      </c>
      <c r="D3949">
        <v>10000</v>
      </c>
      <c r="E3949">
        <v>1577</v>
      </c>
      <c r="F3949" t="s">
        <v>8221</v>
      </c>
      <c r="G3949" t="s">
        <v>8226</v>
      </c>
      <c r="H3949" t="s">
        <v>8248</v>
      </c>
      <c r="I3949">
        <v>1423623221</v>
      </c>
      <c r="J3949">
        <v>1421031221</v>
      </c>
      <c r="K3949" s="11">
        <f t="shared" si="435"/>
        <v>42045.912280092591</v>
      </c>
      <c r="L3949" s="11">
        <f t="shared" si="436"/>
        <v>42015.912280092591</v>
      </c>
      <c r="M3949" t="b">
        <v>0</v>
      </c>
      <c r="N3949">
        <v>32</v>
      </c>
      <c r="O3949" t="b">
        <v>0</v>
      </c>
      <c r="P3949" s="8" t="s">
        <v>8269</v>
      </c>
      <c r="Q3949" s="13" t="str">
        <f t="shared" si="434"/>
        <v>theater</v>
      </c>
      <c r="R3949" s="13" t="str">
        <f t="shared" si="433"/>
        <v>plays</v>
      </c>
      <c r="S3949" s="6">
        <f t="shared" si="437"/>
        <v>6.3411540900443883</v>
      </c>
      <c r="T3949" s="10">
        <f t="shared" si="438"/>
        <v>49.28125</v>
      </c>
    </row>
    <row r="3950" spans="1:20" ht="57.6" x14ac:dyDescent="0.3">
      <c r="A3950">
        <v>3950</v>
      </c>
      <c r="B3950" s="3" t="s">
        <v>3947</v>
      </c>
      <c r="C3950" s="3" t="s">
        <v>8058</v>
      </c>
      <c r="D3950">
        <v>4000</v>
      </c>
      <c r="E3950">
        <v>25</v>
      </c>
      <c r="F3950" t="s">
        <v>8221</v>
      </c>
      <c r="G3950" t="s">
        <v>8224</v>
      </c>
      <c r="H3950" t="s">
        <v>8246</v>
      </c>
      <c r="I3950">
        <v>1460140500</v>
      </c>
      <c r="J3950">
        <v>1457628680</v>
      </c>
      <c r="K3950" s="11">
        <f t="shared" si="435"/>
        <v>42468.565972222219</v>
      </c>
      <c r="L3950" s="11">
        <f t="shared" si="436"/>
        <v>42439.493981481479</v>
      </c>
      <c r="M3950" t="b">
        <v>0</v>
      </c>
      <c r="N3950">
        <v>1</v>
      </c>
      <c r="O3950" t="b">
        <v>0</v>
      </c>
      <c r="P3950" s="8" t="s">
        <v>8269</v>
      </c>
      <c r="Q3950" s="13" t="str">
        <f t="shared" si="434"/>
        <v>theater</v>
      </c>
      <c r="R3950" s="13" t="str">
        <f t="shared" si="433"/>
        <v>plays</v>
      </c>
      <c r="S3950" s="6">
        <f t="shared" si="437"/>
        <v>160</v>
      </c>
      <c r="T3950" s="10">
        <f t="shared" si="438"/>
        <v>25</v>
      </c>
    </row>
    <row r="3951" spans="1:20" ht="43.2" x14ac:dyDescent="0.3">
      <c r="A3951">
        <v>3951</v>
      </c>
      <c r="B3951" s="3" t="s">
        <v>3948</v>
      </c>
      <c r="C3951" s="3" t="s">
        <v>6961</v>
      </c>
      <c r="D3951">
        <v>200000</v>
      </c>
      <c r="E3951">
        <v>1</v>
      </c>
      <c r="F3951" t="s">
        <v>8221</v>
      </c>
      <c r="G3951" t="s">
        <v>8241</v>
      </c>
      <c r="H3951" t="s">
        <v>8249</v>
      </c>
      <c r="I3951">
        <v>1462301342</v>
      </c>
      <c r="J3951">
        <v>1457120942</v>
      </c>
      <c r="K3951" s="11">
        <f t="shared" si="435"/>
        <v>42493.57571759259</v>
      </c>
      <c r="L3951" s="11">
        <f t="shared" si="436"/>
        <v>42433.617384259262</v>
      </c>
      <c r="M3951" t="b">
        <v>0</v>
      </c>
      <c r="N3951">
        <v>1</v>
      </c>
      <c r="O3951" t="b">
        <v>0</v>
      </c>
      <c r="P3951" s="8" t="s">
        <v>8269</v>
      </c>
      <c r="Q3951" s="13" t="str">
        <f t="shared" si="434"/>
        <v>theater</v>
      </c>
      <c r="R3951" s="13" t="str">
        <f t="shared" si="433"/>
        <v>plays</v>
      </c>
      <c r="S3951" s="6">
        <f t="shared" si="437"/>
        <v>200000</v>
      </c>
      <c r="T3951" s="10">
        <f t="shared" si="438"/>
        <v>1</v>
      </c>
    </row>
    <row r="3952" spans="1:20" ht="43.2" x14ac:dyDescent="0.3">
      <c r="A3952">
        <v>3952</v>
      </c>
      <c r="B3952" s="3" t="s">
        <v>3949</v>
      </c>
      <c r="C3952" s="3" t="s">
        <v>8059</v>
      </c>
      <c r="D3952">
        <v>26000</v>
      </c>
      <c r="E3952">
        <v>25</v>
      </c>
      <c r="F3952" t="s">
        <v>8221</v>
      </c>
      <c r="G3952" t="s">
        <v>8224</v>
      </c>
      <c r="H3952" t="s">
        <v>8246</v>
      </c>
      <c r="I3952">
        <v>1445885890</v>
      </c>
      <c r="J3952">
        <v>1440701890</v>
      </c>
      <c r="K3952" s="11">
        <f t="shared" si="435"/>
        <v>42303.582060185181</v>
      </c>
      <c r="L3952" s="11">
        <f t="shared" si="436"/>
        <v>42243.582060185181</v>
      </c>
      <c r="M3952" t="b">
        <v>0</v>
      </c>
      <c r="N3952">
        <v>1</v>
      </c>
      <c r="O3952" t="b">
        <v>0</v>
      </c>
      <c r="P3952" s="8" t="s">
        <v>8269</v>
      </c>
      <c r="Q3952" s="13" t="str">
        <f t="shared" si="434"/>
        <v>theater</v>
      </c>
      <c r="R3952" s="13" t="str">
        <f t="shared" ref="R3952:R4015" si="439">RIGHT(P3952,5)</f>
        <v>plays</v>
      </c>
      <c r="S3952" s="6">
        <f t="shared" si="437"/>
        <v>1040</v>
      </c>
      <c r="T3952" s="10">
        <f t="shared" si="438"/>
        <v>25</v>
      </c>
    </row>
    <row r="3953" spans="1:20" ht="43.2" x14ac:dyDescent="0.3">
      <c r="A3953">
        <v>3953</v>
      </c>
      <c r="B3953" s="3" t="s">
        <v>3950</v>
      </c>
      <c r="C3953" s="3" t="s">
        <v>8060</v>
      </c>
      <c r="D3953">
        <v>17600</v>
      </c>
      <c r="E3953">
        <v>0</v>
      </c>
      <c r="F3953" t="s">
        <v>8221</v>
      </c>
      <c r="G3953" t="s">
        <v>8224</v>
      </c>
      <c r="H3953" t="s">
        <v>8246</v>
      </c>
      <c r="I3953">
        <v>1469834940</v>
      </c>
      <c r="J3953">
        <v>1467162586</v>
      </c>
      <c r="K3953" s="11">
        <f t="shared" si="435"/>
        <v>42580.770138888889</v>
      </c>
      <c r="L3953" s="11">
        <f t="shared" si="436"/>
        <v>42549.840115740742</v>
      </c>
      <c r="M3953" t="b">
        <v>0</v>
      </c>
      <c r="N3953">
        <v>0</v>
      </c>
      <c r="O3953" t="b">
        <v>0</v>
      </c>
      <c r="P3953" s="8" t="s">
        <v>8269</v>
      </c>
      <c r="Q3953" s="13" t="str">
        <f t="shared" si="434"/>
        <v>theater</v>
      </c>
      <c r="R3953" s="13" t="str">
        <f t="shared" si="439"/>
        <v>plays</v>
      </c>
      <c r="S3953" s="6" t="str">
        <f t="shared" si="437"/>
        <v>N/A</v>
      </c>
      <c r="T3953" s="10" t="str">
        <f t="shared" si="438"/>
        <v>N/A</v>
      </c>
    </row>
    <row r="3954" spans="1:20" ht="57.6" x14ac:dyDescent="0.3">
      <c r="A3954">
        <v>3954</v>
      </c>
      <c r="B3954" s="3" t="s">
        <v>3951</v>
      </c>
      <c r="C3954" s="3" t="s">
        <v>8061</v>
      </c>
      <c r="D3954">
        <v>25000</v>
      </c>
      <c r="E3954">
        <v>0</v>
      </c>
      <c r="F3954" t="s">
        <v>8221</v>
      </c>
      <c r="G3954" t="s">
        <v>8229</v>
      </c>
      <c r="H3954" t="s">
        <v>8251</v>
      </c>
      <c r="I3954">
        <v>1405352264</v>
      </c>
      <c r="J3954">
        <v>1400168264</v>
      </c>
      <c r="K3954" s="11">
        <f t="shared" si="435"/>
        <v>41834.442870370367</v>
      </c>
      <c r="L3954" s="11">
        <f t="shared" si="436"/>
        <v>41774.442870370367</v>
      </c>
      <c r="M3954" t="b">
        <v>0</v>
      </c>
      <c r="N3954">
        <v>0</v>
      </c>
      <c r="O3954" t="b">
        <v>0</v>
      </c>
      <c r="P3954" s="8" t="s">
        <v>8269</v>
      </c>
      <c r="Q3954" s="13" t="str">
        <f t="shared" si="434"/>
        <v>theater</v>
      </c>
      <c r="R3954" s="13" t="str">
        <f t="shared" si="439"/>
        <v>plays</v>
      </c>
      <c r="S3954" s="6" t="str">
        <f t="shared" si="437"/>
        <v>N/A</v>
      </c>
      <c r="T3954" s="10" t="str">
        <f t="shared" si="438"/>
        <v>N/A</v>
      </c>
    </row>
    <row r="3955" spans="1:20" ht="43.2" x14ac:dyDescent="0.3">
      <c r="A3955">
        <v>3955</v>
      </c>
      <c r="B3955" s="3" t="s">
        <v>3952</v>
      </c>
      <c r="C3955" s="3" t="s">
        <v>8062</v>
      </c>
      <c r="D3955">
        <v>1750</v>
      </c>
      <c r="E3955">
        <v>425</v>
      </c>
      <c r="F3955" t="s">
        <v>8221</v>
      </c>
      <c r="G3955" t="s">
        <v>8224</v>
      </c>
      <c r="H3955" t="s">
        <v>8246</v>
      </c>
      <c r="I3955">
        <v>1448745741</v>
      </c>
      <c r="J3955">
        <v>1446150141</v>
      </c>
      <c r="K3955" s="11">
        <f t="shared" si="435"/>
        <v>42336.682187499995</v>
      </c>
      <c r="L3955" s="11">
        <f t="shared" si="436"/>
        <v>42306.640520833331</v>
      </c>
      <c r="M3955" t="b">
        <v>0</v>
      </c>
      <c r="N3955">
        <v>8</v>
      </c>
      <c r="O3955" t="b">
        <v>0</v>
      </c>
      <c r="P3955" s="8" t="s">
        <v>8269</v>
      </c>
      <c r="Q3955" s="13" t="str">
        <f t="shared" si="434"/>
        <v>theater</v>
      </c>
      <c r="R3955" s="13" t="str">
        <f t="shared" si="439"/>
        <v>plays</v>
      </c>
      <c r="S3955" s="6">
        <f t="shared" si="437"/>
        <v>4.117647058823529</v>
      </c>
      <c r="T3955" s="10">
        <f t="shared" si="438"/>
        <v>53.125</v>
      </c>
    </row>
    <row r="3956" spans="1:20" ht="43.2" x14ac:dyDescent="0.3">
      <c r="A3956">
        <v>3956</v>
      </c>
      <c r="B3956" s="3" t="s">
        <v>3953</v>
      </c>
      <c r="C3956" s="3" t="s">
        <v>8063</v>
      </c>
      <c r="D3956">
        <v>5500</v>
      </c>
      <c r="E3956">
        <v>0</v>
      </c>
      <c r="F3956" t="s">
        <v>8221</v>
      </c>
      <c r="G3956" t="s">
        <v>8224</v>
      </c>
      <c r="H3956" t="s">
        <v>8246</v>
      </c>
      <c r="I3956">
        <v>1461543600</v>
      </c>
      <c r="J3956">
        <v>1459203727</v>
      </c>
      <c r="K3956" s="11">
        <f t="shared" si="435"/>
        <v>42484.805555555555</v>
      </c>
      <c r="L3956" s="11">
        <f t="shared" si="436"/>
        <v>42457.723692129628</v>
      </c>
      <c r="M3956" t="b">
        <v>0</v>
      </c>
      <c r="N3956">
        <v>0</v>
      </c>
      <c r="O3956" t="b">
        <v>0</v>
      </c>
      <c r="P3956" s="8" t="s">
        <v>8269</v>
      </c>
      <c r="Q3956" s="13" t="str">
        <f t="shared" si="434"/>
        <v>theater</v>
      </c>
      <c r="R3956" s="13" t="str">
        <f t="shared" si="439"/>
        <v>plays</v>
      </c>
      <c r="S3956" s="6" t="str">
        <f t="shared" si="437"/>
        <v>N/A</v>
      </c>
      <c r="T3956" s="10" t="str">
        <f t="shared" si="438"/>
        <v>N/A</v>
      </c>
    </row>
    <row r="3957" spans="1:20" ht="43.2" x14ac:dyDescent="0.3">
      <c r="A3957">
        <v>3957</v>
      </c>
      <c r="B3957" s="3" t="s">
        <v>3954</v>
      </c>
      <c r="C3957" s="3" t="s">
        <v>8064</v>
      </c>
      <c r="D3957">
        <v>28000</v>
      </c>
      <c r="E3957">
        <v>7</v>
      </c>
      <c r="F3957" t="s">
        <v>8221</v>
      </c>
      <c r="G3957" t="s">
        <v>8224</v>
      </c>
      <c r="H3957" t="s">
        <v>8246</v>
      </c>
      <c r="I3957">
        <v>1468020354</v>
      </c>
      <c r="J3957">
        <v>1464045954</v>
      </c>
      <c r="K3957" s="11">
        <f t="shared" si="435"/>
        <v>42559.76798611111</v>
      </c>
      <c r="L3957" s="11">
        <f t="shared" si="436"/>
        <v>42513.76798611111</v>
      </c>
      <c r="M3957" t="b">
        <v>0</v>
      </c>
      <c r="N3957">
        <v>1</v>
      </c>
      <c r="O3957" t="b">
        <v>0</v>
      </c>
      <c r="P3957" s="8" t="s">
        <v>8269</v>
      </c>
      <c r="Q3957" s="13" t="str">
        <f t="shared" si="434"/>
        <v>theater</v>
      </c>
      <c r="R3957" s="13" t="str">
        <f t="shared" si="439"/>
        <v>plays</v>
      </c>
      <c r="S3957" s="6">
        <f t="shared" si="437"/>
        <v>4000</v>
      </c>
      <c r="T3957" s="10">
        <f t="shared" si="438"/>
        <v>7</v>
      </c>
    </row>
    <row r="3958" spans="1:20" ht="43.2" x14ac:dyDescent="0.3">
      <c r="A3958">
        <v>3958</v>
      </c>
      <c r="B3958" s="3" t="s">
        <v>3955</v>
      </c>
      <c r="C3958" s="3" t="s">
        <v>8065</v>
      </c>
      <c r="D3958">
        <v>2000</v>
      </c>
      <c r="E3958">
        <v>641</v>
      </c>
      <c r="F3958" t="s">
        <v>8221</v>
      </c>
      <c r="G3958" t="s">
        <v>8224</v>
      </c>
      <c r="H3958" t="s">
        <v>8246</v>
      </c>
      <c r="I3958">
        <v>1406988000</v>
      </c>
      <c r="J3958">
        <v>1403822912</v>
      </c>
      <c r="K3958" s="11">
        <f t="shared" si="435"/>
        <v>41853.375</v>
      </c>
      <c r="L3958" s="11">
        <f t="shared" si="436"/>
        <v>41816.742037037031</v>
      </c>
      <c r="M3958" t="b">
        <v>0</v>
      </c>
      <c r="N3958">
        <v>16</v>
      </c>
      <c r="O3958" t="b">
        <v>0</v>
      </c>
      <c r="P3958" s="8" t="s">
        <v>8269</v>
      </c>
      <c r="Q3958" s="13" t="str">
        <f t="shared" si="434"/>
        <v>theater</v>
      </c>
      <c r="R3958" s="13" t="str">
        <f t="shared" si="439"/>
        <v>plays</v>
      </c>
      <c r="S3958" s="6">
        <f t="shared" si="437"/>
        <v>3.1201248049921997</v>
      </c>
      <c r="T3958" s="10">
        <f t="shared" si="438"/>
        <v>40.0625</v>
      </c>
    </row>
    <row r="3959" spans="1:20" ht="43.2" x14ac:dyDescent="0.3">
      <c r="A3959">
        <v>3959</v>
      </c>
      <c r="B3959" s="3" t="s">
        <v>3956</v>
      </c>
      <c r="C3959" s="3" t="s">
        <v>8066</v>
      </c>
      <c r="D3959">
        <v>1200</v>
      </c>
      <c r="E3959">
        <v>292</v>
      </c>
      <c r="F3959" t="s">
        <v>8221</v>
      </c>
      <c r="G3959" t="s">
        <v>8224</v>
      </c>
      <c r="H3959" t="s">
        <v>8246</v>
      </c>
      <c r="I3959">
        <v>1411930556</v>
      </c>
      <c r="J3959">
        <v>1409338556</v>
      </c>
      <c r="K3959" s="11">
        <f t="shared" si="435"/>
        <v>41910.580509259256</v>
      </c>
      <c r="L3959" s="11">
        <f t="shared" si="436"/>
        <v>41880.580509259256</v>
      </c>
      <c r="M3959" t="b">
        <v>0</v>
      </c>
      <c r="N3959">
        <v>12</v>
      </c>
      <c r="O3959" t="b">
        <v>0</v>
      </c>
      <c r="P3959" s="8" t="s">
        <v>8269</v>
      </c>
      <c r="Q3959" s="13" t="str">
        <f t="shared" si="434"/>
        <v>theater</v>
      </c>
      <c r="R3959" s="13" t="str">
        <f t="shared" si="439"/>
        <v>plays</v>
      </c>
      <c r="S3959" s="6">
        <f t="shared" si="437"/>
        <v>4.1095890410958908</v>
      </c>
      <c r="T3959" s="10">
        <f t="shared" si="438"/>
        <v>24.333333333333332</v>
      </c>
    </row>
    <row r="3960" spans="1:20" ht="43.2" x14ac:dyDescent="0.3">
      <c r="A3960">
        <v>3960</v>
      </c>
      <c r="B3960" s="3" t="s">
        <v>3957</v>
      </c>
      <c r="C3960" s="3" t="s">
        <v>8067</v>
      </c>
      <c r="D3960">
        <v>3000</v>
      </c>
      <c r="E3960">
        <v>45</v>
      </c>
      <c r="F3960" t="s">
        <v>8221</v>
      </c>
      <c r="G3960" t="s">
        <v>8224</v>
      </c>
      <c r="H3960" t="s">
        <v>8246</v>
      </c>
      <c r="I3960">
        <v>1451852256</v>
      </c>
      <c r="J3960">
        <v>1449260256</v>
      </c>
      <c r="K3960" s="11">
        <f t="shared" si="435"/>
        <v>42372.63722222222</v>
      </c>
      <c r="L3960" s="11">
        <f t="shared" si="436"/>
        <v>42342.63722222222</v>
      </c>
      <c r="M3960" t="b">
        <v>0</v>
      </c>
      <c r="N3960">
        <v>4</v>
      </c>
      <c r="O3960" t="b">
        <v>0</v>
      </c>
      <c r="P3960" s="8" t="s">
        <v>8269</v>
      </c>
      <c r="Q3960" s="13" t="str">
        <f t="shared" si="434"/>
        <v>theater</v>
      </c>
      <c r="R3960" s="13" t="str">
        <f t="shared" si="439"/>
        <v>plays</v>
      </c>
      <c r="S3960" s="6">
        <f t="shared" si="437"/>
        <v>66.666666666666671</v>
      </c>
      <c r="T3960" s="10">
        <f t="shared" si="438"/>
        <v>11.25</v>
      </c>
    </row>
    <row r="3961" spans="1:20" ht="57.6" x14ac:dyDescent="0.3">
      <c r="A3961">
        <v>3961</v>
      </c>
      <c r="B3961" s="3" t="s">
        <v>3958</v>
      </c>
      <c r="C3961" s="3" t="s">
        <v>8068</v>
      </c>
      <c r="D3961">
        <v>5000</v>
      </c>
      <c r="E3961">
        <v>21</v>
      </c>
      <c r="F3961" t="s">
        <v>8221</v>
      </c>
      <c r="G3961" t="s">
        <v>8225</v>
      </c>
      <c r="H3961" t="s">
        <v>8247</v>
      </c>
      <c r="I3961">
        <v>1399584210</v>
      </c>
      <c r="J3961">
        <v>1397683410</v>
      </c>
      <c r="K3961" s="11">
        <f t="shared" si="435"/>
        <v>41767.682986111111</v>
      </c>
      <c r="L3961" s="11">
        <f t="shared" si="436"/>
        <v>41745.682986111111</v>
      </c>
      <c r="M3961" t="b">
        <v>0</v>
      </c>
      <c r="N3961">
        <v>2</v>
      </c>
      <c r="O3961" t="b">
        <v>0</v>
      </c>
      <c r="P3961" s="8" t="s">
        <v>8269</v>
      </c>
      <c r="Q3961" s="13" t="str">
        <f t="shared" si="434"/>
        <v>theater</v>
      </c>
      <c r="R3961" s="13" t="str">
        <f t="shared" si="439"/>
        <v>plays</v>
      </c>
      <c r="S3961" s="6">
        <f t="shared" si="437"/>
        <v>238.0952380952381</v>
      </c>
      <c r="T3961" s="10">
        <f t="shared" si="438"/>
        <v>10.5</v>
      </c>
    </row>
    <row r="3962" spans="1:20" ht="57.6" x14ac:dyDescent="0.3">
      <c r="A3962">
        <v>3962</v>
      </c>
      <c r="B3962" s="3" t="s">
        <v>3959</v>
      </c>
      <c r="C3962" s="3" t="s">
        <v>8069</v>
      </c>
      <c r="D3962">
        <v>1400</v>
      </c>
      <c r="E3962">
        <v>45</v>
      </c>
      <c r="F3962" t="s">
        <v>8221</v>
      </c>
      <c r="G3962" t="s">
        <v>8225</v>
      </c>
      <c r="H3962" t="s">
        <v>8247</v>
      </c>
      <c r="I3962">
        <v>1448722494</v>
      </c>
      <c r="J3962">
        <v>1446562494</v>
      </c>
      <c r="K3962" s="11">
        <f t="shared" si="435"/>
        <v>42336.413124999999</v>
      </c>
      <c r="L3962" s="11">
        <f t="shared" si="436"/>
        <v>42311.413124999999</v>
      </c>
      <c r="M3962" t="b">
        <v>0</v>
      </c>
      <c r="N3962">
        <v>3</v>
      </c>
      <c r="O3962" t="b">
        <v>0</v>
      </c>
      <c r="P3962" s="8" t="s">
        <v>8269</v>
      </c>
      <c r="Q3962" s="13" t="str">
        <f t="shared" si="434"/>
        <v>theater</v>
      </c>
      <c r="R3962" s="13" t="str">
        <f t="shared" si="439"/>
        <v>plays</v>
      </c>
      <c r="S3962" s="6">
        <f t="shared" si="437"/>
        <v>31.111111111111111</v>
      </c>
      <c r="T3962" s="10">
        <f t="shared" si="438"/>
        <v>15</v>
      </c>
    </row>
    <row r="3963" spans="1:20" ht="43.2" x14ac:dyDescent="0.3">
      <c r="A3963">
        <v>3963</v>
      </c>
      <c r="B3963" s="3" t="s">
        <v>3960</v>
      </c>
      <c r="C3963" s="3" t="s">
        <v>8070</v>
      </c>
      <c r="D3963">
        <v>10000</v>
      </c>
      <c r="E3963">
        <v>0</v>
      </c>
      <c r="F3963" t="s">
        <v>8221</v>
      </c>
      <c r="G3963" t="s">
        <v>8229</v>
      </c>
      <c r="H3963" t="s">
        <v>8251</v>
      </c>
      <c r="I3963">
        <v>1447821717</v>
      </c>
      <c r="J3963">
        <v>1445226117</v>
      </c>
      <c r="K3963" s="11">
        <f t="shared" si="435"/>
        <v>42325.987465277773</v>
      </c>
      <c r="L3963" s="11">
        <f t="shared" si="436"/>
        <v>42295.945798611108</v>
      </c>
      <c r="M3963" t="b">
        <v>0</v>
      </c>
      <c r="N3963">
        <v>0</v>
      </c>
      <c r="O3963" t="b">
        <v>0</v>
      </c>
      <c r="P3963" s="8" t="s">
        <v>8269</v>
      </c>
      <c r="Q3963" s="13" t="str">
        <f t="shared" si="434"/>
        <v>theater</v>
      </c>
      <c r="R3963" s="13" t="str">
        <f t="shared" si="439"/>
        <v>plays</v>
      </c>
      <c r="S3963" s="6" t="str">
        <f t="shared" si="437"/>
        <v>N/A</v>
      </c>
      <c r="T3963" s="10" t="str">
        <f t="shared" si="438"/>
        <v>N/A</v>
      </c>
    </row>
    <row r="3964" spans="1:20" ht="43.2" x14ac:dyDescent="0.3">
      <c r="A3964">
        <v>3964</v>
      </c>
      <c r="B3964" s="3" t="s">
        <v>3961</v>
      </c>
      <c r="C3964" s="3" t="s">
        <v>8071</v>
      </c>
      <c r="D3964">
        <v>2000</v>
      </c>
      <c r="E3964">
        <v>126</v>
      </c>
      <c r="F3964" t="s">
        <v>8221</v>
      </c>
      <c r="G3964" t="s">
        <v>8224</v>
      </c>
      <c r="H3964" t="s">
        <v>8246</v>
      </c>
      <c r="I3964">
        <v>1429460386</v>
      </c>
      <c r="J3964">
        <v>1424279986</v>
      </c>
      <c r="K3964" s="11">
        <f t="shared" si="435"/>
        <v>42113.47206018518</v>
      </c>
      <c r="L3964" s="11">
        <f t="shared" si="436"/>
        <v>42053.513726851852</v>
      </c>
      <c r="M3964" t="b">
        <v>0</v>
      </c>
      <c r="N3964">
        <v>3</v>
      </c>
      <c r="O3964" t="b">
        <v>0</v>
      </c>
      <c r="P3964" s="8" t="s">
        <v>8269</v>
      </c>
      <c r="Q3964" s="13" t="str">
        <f t="shared" si="434"/>
        <v>theater</v>
      </c>
      <c r="R3964" s="13" t="str">
        <f t="shared" si="439"/>
        <v>plays</v>
      </c>
      <c r="S3964" s="6">
        <f t="shared" si="437"/>
        <v>15.873015873015873</v>
      </c>
      <c r="T3964" s="10">
        <f t="shared" si="438"/>
        <v>42</v>
      </c>
    </row>
    <row r="3965" spans="1:20" ht="43.2" x14ac:dyDescent="0.3">
      <c r="A3965">
        <v>3965</v>
      </c>
      <c r="B3965" s="3" t="s">
        <v>3962</v>
      </c>
      <c r="C3965" s="3" t="s">
        <v>8072</v>
      </c>
      <c r="D3965">
        <v>2000</v>
      </c>
      <c r="E3965">
        <v>285</v>
      </c>
      <c r="F3965" t="s">
        <v>8221</v>
      </c>
      <c r="G3965" t="s">
        <v>8224</v>
      </c>
      <c r="H3965" t="s">
        <v>8246</v>
      </c>
      <c r="I3965">
        <v>1460608780</v>
      </c>
      <c r="J3965">
        <v>1455428380</v>
      </c>
      <c r="K3965" s="11">
        <f t="shared" si="435"/>
        <v>42473.985879629625</v>
      </c>
      <c r="L3965" s="11">
        <f t="shared" si="436"/>
        <v>42414.027546296296</v>
      </c>
      <c r="M3965" t="b">
        <v>0</v>
      </c>
      <c r="N3965">
        <v>4</v>
      </c>
      <c r="O3965" t="b">
        <v>0</v>
      </c>
      <c r="P3965" s="8" t="s">
        <v>8269</v>
      </c>
      <c r="Q3965" s="13" t="str">
        <f t="shared" si="434"/>
        <v>theater</v>
      </c>
      <c r="R3965" s="13" t="str">
        <f t="shared" si="439"/>
        <v>plays</v>
      </c>
      <c r="S3965" s="6">
        <f t="shared" si="437"/>
        <v>7.0175438596491224</v>
      </c>
      <c r="T3965" s="10">
        <f t="shared" si="438"/>
        <v>71.25</v>
      </c>
    </row>
    <row r="3966" spans="1:20" ht="57.6" x14ac:dyDescent="0.3">
      <c r="A3966">
        <v>3966</v>
      </c>
      <c r="B3966" s="3" t="s">
        <v>3963</v>
      </c>
      <c r="C3966" s="3" t="s">
        <v>8073</v>
      </c>
      <c r="D3966">
        <v>7500</v>
      </c>
      <c r="E3966">
        <v>45</v>
      </c>
      <c r="F3966" t="s">
        <v>8221</v>
      </c>
      <c r="G3966" t="s">
        <v>8224</v>
      </c>
      <c r="H3966" t="s">
        <v>8246</v>
      </c>
      <c r="I3966">
        <v>1406170740</v>
      </c>
      <c r="J3966">
        <v>1402506278</v>
      </c>
      <c r="K3966" s="11">
        <f t="shared" si="435"/>
        <v>41843.915972222218</v>
      </c>
      <c r="L3966" s="11">
        <f t="shared" si="436"/>
        <v>41801.503217592588</v>
      </c>
      <c r="M3966" t="b">
        <v>0</v>
      </c>
      <c r="N3966">
        <v>2</v>
      </c>
      <c r="O3966" t="b">
        <v>0</v>
      </c>
      <c r="P3966" s="8" t="s">
        <v>8269</v>
      </c>
      <c r="Q3966" s="13" t="str">
        <f t="shared" si="434"/>
        <v>theater</v>
      </c>
      <c r="R3966" s="13" t="str">
        <f t="shared" si="439"/>
        <v>plays</v>
      </c>
      <c r="S3966" s="6">
        <f t="shared" si="437"/>
        <v>166.66666666666666</v>
      </c>
      <c r="T3966" s="10">
        <f t="shared" si="438"/>
        <v>22.5</v>
      </c>
    </row>
    <row r="3967" spans="1:20" ht="43.2" x14ac:dyDescent="0.3">
      <c r="A3967">
        <v>3967</v>
      </c>
      <c r="B3967" s="3" t="s">
        <v>3964</v>
      </c>
      <c r="C3967" s="3" t="s">
        <v>8074</v>
      </c>
      <c r="D3967">
        <v>1700</v>
      </c>
      <c r="E3967">
        <v>410</v>
      </c>
      <c r="F3967" t="s">
        <v>8221</v>
      </c>
      <c r="G3967" t="s">
        <v>8224</v>
      </c>
      <c r="H3967" t="s">
        <v>8246</v>
      </c>
      <c r="I3967">
        <v>1488783507</v>
      </c>
      <c r="J3967">
        <v>1486191507</v>
      </c>
      <c r="K3967" s="11">
        <f t="shared" si="435"/>
        <v>42800.082256944443</v>
      </c>
      <c r="L3967" s="11">
        <f t="shared" si="436"/>
        <v>42770.082256944443</v>
      </c>
      <c r="M3967" t="b">
        <v>0</v>
      </c>
      <c r="N3967">
        <v>10</v>
      </c>
      <c r="O3967" t="b">
        <v>0</v>
      </c>
      <c r="P3967" s="8" t="s">
        <v>8269</v>
      </c>
      <c r="Q3967" s="13" t="str">
        <f t="shared" si="434"/>
        <v>theater</v>
      </c>
      <c r="R3967" s="13" t="str">
        <f t="shared" si="439"/>
        <v>plays</v>
      </c>
      <c r="S3967" s="6">
        <f t="shared" si="437"/>
        <v>4.1463414634146343</v>
      </c>
      <c r="T3967" s="10">
        <f t="shared" si="438"/>
        <v>41</v>
      </c>
    </row>
    <row r="3968" spans="1:20" ht="43.2" x14ac:dyDescent="0.3">
      <c r="A3968">
        <v>3968</v>
      </c>
      <c r="B3968" s="3" t="s">
        <v>3965</v>
      </c>
      <c r="C3968" s="3" t="s">
        <v>8075</v>
      </c>
      <c r="D3968">
        <v>5000</v>
      </c>
      <c r="E3968">
        <v>527</v>
      </c>
      <c r="F3968" t="s">
        <v>8221</v>
      </c>
      <c r="G3968" t="s">
        <v>8224</v>
      </c>
      <c r="H3968" t="s">
        <v>8246</v>
      </c>
      <c r="I3968">
        <v>1463945673</v>
      </c>
      <c r="J3968">
        <v>1458761673</v>
      </c>
      <c r="K3968" s="11">
        <f t="shared" si="435"/>
        <v>42512.60732638889</v>
      </c>
      <c r="L3968" s="11">
        <f t="shared" si="436"/>
        <v>42452.60732638889</v>
      </c>
      <c r="M3968" t="b">
        <v>0</v>
      </c>
      <c r="N3968">
        <v>11</v>
      </c>
      <c r="O3968" t="b">
        <v>0</v>
      </c>
      <c r="P3968" s="8" t="s">
        <v>8269</v>
      </c>
      <c r="Q3968" s="13" t="str">
        <f t="shared" si="434"/>
        <v>theater</v>
      </c>
      <c r="R3968" s="13" t="str">
        <f t="shared" si="439"/>
        <v>plays</v>
      </c>
      <c r="S3968" s="6">
        <f t="shared" si="437"/>
        <v>9.4876660341555983</v>
      </c>
      <c r="T3968" s="10">
        <f t="shared" si="438"/>
        <v>47.909090909090907</v>
      </c>
    </row>
    <row r="3969" spans="1:20" ht="57.6" x14ac:dyDescent="0.3">
      <c r="A3969">
        <v>3969</v>
      </c>
      <c r="B3969" s="3" t="s">
        <v>3966</v>
      </c>
      <c r="C3969" s="3" t="s">
        <v>8076</v>
      </c>
      <c r="D3969">
        <v>2825</v>
      </c>
      <c r="E3969">
        <v>211</v>
      </c>
      <c r="F3969" t="s">
        <v>8221</v>
      </c>
      <c r="G3969" t="s">
        <v>8224</v>
      </c>
      <c r="H3969" t="s">
        <v>8246</v>
      </c>
      <c r="I3969">
        <v>1472442900</v>
      </c>
      <c r="J3969">
        <v>1471638646</v>
      </c>
      <c r="K3969" s="11">
        <f t="shared" si="435"/>
        <v>42610.954861111109</v>
      </c>
      <c r="L3969" s="11">
        <f t="shared" si="436"/>
        <v>42601.646365740737</v>
      </c>
      <c r="M3969" t="b">
        <v>0</v>
      </c>
      <c r="N3969">
        <v>6</v>
      </c>
      <c r="O3969" t="b">
        <v>0</v>
      </c>
      <c r="P3969" s="8" t="s">
        <v>8269</v>
      </c>
      <c r="Q3969" s="13" t="str">
        <f t="shared" si="434"/>
        <v>theater</v>
      </c>
      <c r="R3969" s="13" t="str">
        <f t="shared" si="439"/>
        <v>plays</v>
      </c>
      <c r="S3969" s="6">
        <f t="shared" si="437"/>
        <v>13.388625592417062</v>
      </c>
      <c r="T3969" s="10">
        <f t="shared" si="438"/>
        <v>35.166666666666664</v>
      </c>
    </row>
    <row r="3970" spans="1:20" ht="57.6" x14ac:dyDescent="0.3">
      <c r="A3970">
        <v>3970</v>
      </c>
      <c r="B3970" s="3" t="s">
        <v>3967</v>
      </c>
      <c r="C3970" s="3" t="s">
        <v>8077</v>
      </c>
      <c r="D3970">
        <v>15000</v>
      </c>
      <c r="E3970">
        <v>11</v>
      </c>
      <c r="F3970" t="s">
        <v>8221</v>
      </c>
      <c r="G3970" t="s">
        <v>8224</v>
      </c>
      <c r="H3970" t="s">
        <v>8246</v>
      </c>
      <c r="I3970">
        <v>1460925811</v>
      </c>
      <c r="J3970">
        <v>1458333811</v>
      </c>
      <c r="K3970" s="11">
        <f t="shared" si="435"/>
        <v>42477.655219907407</v>
      </c>
      <c r="L3970" s="11">
        <f t="shared" si="436"/>
        <v>42447.655219907407</v>
      </c>
      <c r="M3970" t="b">
        <v>0</v>
      </c>
      <c r="N3970">
        <v>2</v>
      </c>
      <c r="O3970" t="b">
        <v>0</v>
      </c>
      <c r="P3970" s="8" t="s">
        <v>8269</v>
      </c>
      <c r="Q3970" s="13" t="str">
        <f t="shared" si="434"/>
        <v>theater</v>
      </c>
      <c r="R3970" s="13" t="str">
        <f t="shared" si="439"/>
        <v>plays</v>
      </c>
      <c r="S3970" s="6">
        <f t="shared" si="437"/>
        <v>1363.6363636363637</v>
      </c>
      <c r="T3970" s="10">
        <f t="shared" si="438"/>
        <v>5.5</v>
      </c>
    </row>
    <row r="3971" spans="1:20" ht="43.2" x14ac:dyDescent="0.3">
      <c r="A3971">
        <v>3971</v>
      </c>
      <c r="B3971" s="3" t="s">
        <v>3968</v>
      </c>
      <c r="C3971" s="3" t="s">
        <v>8078</v>
      </c>
      <c r="D3971">
        <v>14000</v>
      </c>
      <c r="E3971">
        <v>136</v>
      </c>
      <c r="F3971" t="s">
        <v>8221</v>
      </c>
      <c r="G3971" t="s">
        <v>8224</v>
      </c>
      <c r="H3971" t="s">
        <v>8246</v>
      </c>
      <c r="I3971">
        <v>1405947126</v>
      </c>
      <c r="J3971">
        <v>1403355126</v>
      </c>
      <c r="K3971" s="11">
        <f t="shared" si="435"/>
        <v>41841.327847222223</v>
      </c>
      <c r="L3971" s="11">
        <f t="shared" si="436"/>
        <v>41811.327847222223</v>
      </c>
      <c r="M3971" t="b">
        <v>0</v>
      </c>
      <c r="N3971">
        <v>6</v>
      </c>
      <c r="O3971" t="b">
        <v>0</v>
      </c>
      <c r="P3971" s="8" t="s">
        <v>8269</v>
      </c>
      <c r="Q3971" s="13" t="str">
        <f t="shared" ref="Q3971:Q4034" si="440">LEFT(P3971, SEARCH("/", P3971)-1)</f>
        <v>theater</v>
      </c>
      <c r="R3971" s="13" t="str">
        <f t="shared" si="439"/>
        <v>plays</v>
      </c>
      <c r="S3971" s="6">
        <f t="shared" si="437"/>
        <v>102.94117647058823</v>
      </c>
      <c r="T3971" s="10">
        <f t="shared" si="438"/>
        <v>22.666666666666668</v>
      </c>
    </row>
    <row r="3972" spans="1:20" ht="43.2" x14ac:dyDescent="0.3">
      <c r="A3972">
        <v>3972</v>
      </c>
      <c r="B3972" s="3" t="s">
        <v>3969</v>
      </c>
      <c r="C3972" s="3" t="s">
        <v>8079</v>
      </c>
      <c r="D3972">
        <v>1000</v>
      </c>
      <c r="E3972">
        <v>211</v>
      </c>
      <c r="F3972" t="s">
        <v>8221</v>
      </c>
      <c r="G3972" t="s">
        <v>8224</v>
      </c>
      <c r="H3972" t="s">
        <v>8246</v>
      </c>
      <c r="I3972">
        <v>1423186634</v>
      </c>
      <c r="J3972">
        <v>1418002634</v>
      </c>
      <c r="K3972" s="11">
        <f t="shared" si="435"/>
        <v>42040.859189814808</v>
      </c>
      <c r="L3972" s="11">
        <f t="shared" si="436"/>
        <v>41980.859189814808</v>
      </c>
      <c r="M3972" t="b">
        <v>0</v>
      </c>
      <c r="N3972">
        <v>8</v>
      </c>
      <c r="O3972" t="b">
        <v>0</v>
      </c>
      <c r="P3972" s="8" t="s">
        <v>8269</v>
      </c>
      <c r="Q3972" s="13" t="str">
        <f t="shared" si="440"/>
        <v>theater</v>
      </c>
      <c r="R3972" s="13" t="str">
        <f t="shared" si="439"/>
        <v>plays</v>
      </c>
      <c r="S3972" s="6">
        <f t="shared" si="437"/>
        <v>4.7393364928909953</v>
      </c>
      <c r="T3972" s="10">
        <f t="shared" si="438"/>
        <v>26.375</v>
      </c>
    </row>
    <row r="3973" spans="1:20" ht="43.2" x14ac:dyDescent="0.3">
      <c r="A3973">
        <v>3973</v>
      </c>
      <c r="B3973" s="3" t="s">
        <v>3970</v>
      </c>
      <c r="C3973" s="3" t="s">
        <v>8080</v>
      </c>
      <c r="D3973">
        <v>5000</v>
      </c>
      <c r="E3973">
        <v>3905</v>
      </c>
      <c r="F3973" t="s">
        <v>8221</v>
      </c>
      <c r="G3973" t="s">
        <v>8224</v>
      </c>
      <c r="H3973" t="s">
        <v>8246</v>
      </c>
      <c r="I3973">
        <v>1462766400</v>
      </c>
      <c r="J3973">
        <v>1460219110</v>
      </c>
      <c r="K3973" s="11">
        <f t="shared" si="435"/>
        <v>42498.958333333336</v>
      </c>
      <c r="L3973" s="11">
        <f t="shared" si="436"/>
        <v>42469.475810185184</v>
      </c>
      <c r="M3973" t="b">
        <v>0</v>
      </c>
      <c r="N3973">
        <v>37</v>
      </c>
      <c r="O3973" t="b">
        <v>0</v>
      </c>
      <c r="P3973" s="8" t="s">
        <v>8269</v>
      </c>
      <c r="Q3973" s="13" t="str">
        <f t="shared" si="440"/>
        <v>theater</v>
      </c>
      <c r="R3973" s="13" t="str">
        <f t="shared" si="439"/>
        <v>plays</v>
      </c>
      <c r="S3973" s="6">
        <f t="shared" si="437"/>
        <v>1.2804097311139564</v>
      </c>
      <c r="T3973" s="10">
        <f t="shared" si="438"/>
        <v>105.54054054054055</v>
      </c>
    </row>
    <row r="3974" spans="1:20" ht="43.2" x14ac:dyDescent="0.3">
      <c r="A3974">
        <v>3974</v>
      </c>
      <c r="B3974" s="3" t="s">
        <v>3971</v>
      </c>
      <c r="C3974" s="3" t="s">
        <v>8081</v>
      </c>
      <c r="D3974">
        <v>1000</v>
      </c>
      <c r="E3974">
        <v>320</v>
      </c>
      <c r="F3974" t="s">
        <v>8221</v>
      </c>
      <c r="G3974" t="s">
        <v>8225</v>
      </c>
      <c r="H3974" t="s">
        <v>8247</v>
      </c>
      <c r="I3974">
        <v>1464872848</v>
      </c>
      <c r="J3974">
        <v>1462280848</v>
      </c>
      <c r="K3974" s="11">
        <f t="shared" si="435"/>
        <v>42523.338518518511</v>
      </c>
      <c r="L3974" s="11">
        <f t="shared" si="436"/>
        <v>42493.338518518511</v>
      </c>
      <c r="M3974" t="b">
        <v>0</v>
      </c>
      <c r="N3974">
        <v>11</v>
      </c>
      <c r="O3974" t="b">
        <v>0</v>
      </c>
      <c r="P3974" s="8" t="s">
        <v>8269</v>
      </c>
      <c r="Q3974" s="13" t="str">
        <f t="shared" si="440"/>
        <v>theater</v>
      </c>
      <c r="R3974" s="13" t="str">
        <f t="shared" si="439"/>
        <v>plays</v>
      </c>
      <c r="S3974" s="6">
        <f t="shared" si="437"/>
        <v>3.125</v>
      </c>
      <c r="T3974" s="10">
        <f t="shared" si="438"/>
        <v>29.09090909090909</v>
      </c>
    </row>
    <row r="3975" spans="1:20" ht="43.2" x14ac:dyDescent="0.3">
      <c r="A3975">
        <v>3975</v>
      </c>
      <c r="B3975" s="3" t="s">
        <v>3972</v>
      </c>
      <c r="C3975" s="3" t="s">
        <v>8082</v>
      </c>
      <c r="D3975">
        <v>678</v>
      </c>
      <c r="E3975">
        <v>0</v>
      </c>
      <c r="F3975" t="s">
        <v>8221</v>
      </c>
      <c r="G3975" t="s">
        <v>8224</v>
      </c>
      <c r="H3975" t="s">
        <v>8246</v>
      </c>
      <c r="I3975">
        <v>1468442898</v>
      </c>
      <c r="J3975">
        <v>1465850898</v>
      </c>
      <c r="K3975" s="11">
        <f t="shared" si="435"/>
        <v>42564.658541666664</v>
      </c>
      <c r="L3975" s="11">
        <f t="shared" si="436"/>
        <v>42534.658541666664</v>
      </c>
      <c r="M3975" t="b">
        <v>0</v>
      </c>
      <c r="N3975">
        <v>0</v>
      </c>
      <c r="O3975" t="b">
        <v>0</v>
      </c>
      <c r="P3975" s="8" t="s">
        <v>8269</v>
      </c>
      <c r="Q3975" s="13" t="str">
        <f t="shared" si="440"/>
        <v>theater</v>
      </c>
      <c r="R3975" s="13" t="str">
        <f t="shared" si="439"/>
        <v>plays</v>
      </c>
      <c r="S3975" s="6" t="str">
        <f t="shared" si="437"/>
        <v>N/A</v>
      </c>
      <c r="T3975" s="10" t="str">
        <f t="shared" si="438"/>
        <v>N/A</v>
      </c>
    </row>
    <row r="3976" spans="1:20" ht="43.2" x14ac:dyDescent="0.3">
      <c r="A3976">
        <v>3976</v>
      </c>
      <c r="B3976" s="3" t="s">
        <v>3973</v>
      </c>
      <c r="C3976" s="3" t="s">
        <v>8083</v>
      </c>
      <c r="D3976">
        <v>1300</v>
      </c>
      <c r="E3976">
        <v>620</v>
      </c>
      <c r="F3976" t="s">
        <v>8221</v>
      </c>
      <c r="G3976" t="s">
        <v>8224</v>
      </c>
      <c r="H3976" t="s">
        <v>8246</v>
      </c>
      <c r="I3976">
        <v>1406876400</v>
      </c>
      <c r="J3976">
        <v>1405024561</v>
      </c>
      <c r="K3976" s="11">
        <f t="shared" si="435"/>
        <v>41852.083333333328</v>
      </c>
      <c r="L3976" s="11">
        <f t="shared" si="436"/>
        <v>41830.650011574071</v>
      </c>
      <c r="M3976" t="b">
        <v>0</v>
      </c>
      <c r="N3976">
        <v>10</v>
      </c>
      <c r="O3976" t="b">
        <v>0</v>
      </c>
      <c r="P3976" s="8" t="s">
        <v>8269</v>
      </c>
      <c r="Q3976" s="13" t="str">
        <f t="shared" si="440"/>
        <v>theater</v>
      </c>
      <c r="R3976" s="13" t="str">
        <f t="shared" si="439"/>
        <v>plays</v>
      </c>
      <c r="S3976" s="6">
        <f t="shared" si="437"/>
        <v>2.096774193548387</v>
      </c>
      <c r="T3976" s="10">
        <f t="shared" si="438"/>
        <v>62</v>
      </c>
    </row>
    <row r="3977" spans="1:20" ht="43.2" x14ac:dyDescent="0.3">
      <c r="A3977">
        <v>3977</v>
      </c>
      <c r="B3977" s="3" t="s">
        <v>3974</v>
      </c>
      <c r="C3977" s="3" t="s">
        <v>8084</v>
      </c>
      <c r="D3977">
        <v>90000</v>
      </c>
      <c r="E3977">
        <v>1305</v>
      </c>
      <c r="F3977" t="s">
        <v>8221</v>
      </c>
      <c r="G3977" t="s">
        <v>8224</v>
      </c>
      <c r="H3977" t="s">
        <v>8246</v>
      </c>
      <c r="I3977">
        <v>1469213732</v>
      </c>
      <c r="J3977">
        <v>1466621732</v>
      </c>
      <c r="K3977" s="11">
        <f t="shared" si="435"/>
        <v>42573.580231481479</v>
      </c>
      <c r="L3977" s="11">
        <f t="shared" si="436"/>
        <v>42543.580231481479</v>
      </c>
      <c r="M3977" t="b">
        <v>0</v>
      </c>
      <c r="N3977">
        <v>6</v>
      </c>
      <c r="O3977" t="b">
        <v>0</v>
      </c>
      <c r="P3977" s="8" t="s">
        <v>8269</v>
      </c>
      <c r="Q3977" s="13" t="str">
        <f t="shared" si="440"/>
        <v>theater</v>
      </c>
      <c r="R3977" s="13" t="str">
        <f t="shared" si="439"/>
        <v>plays</v>
      </c>
      <c r="S3977" s="6">
        <f t="shared" si="437"/>
        <v>68.965517241379317</v>
      </c>
      <c r="T3977" s="10">
        <f t="shared" si="438"/>
        <v>217.5</v>
      </c>
    </row>
    <row r="3978" spans="1:20" ht="43.2" x14ac:dyDescent="0.3">
      <c r="A3978">
        <v>3978</v>
      </c>
      <c r="B3978" s="3" t="s">
        <v>3975</v>
      </c>
      <c r="C3978" s="3" t="s">
        <v>8085</v>
      </c>
      <c r="D3978">
        <v>2000</v>
      </c>
      <c r="E3978">
        <v>214</v>
      </c>
      <c r="F3978" t="s">
        <v>8221</v>
      </c>
      <c r="G3978" t="s">
        <v>8224</v>
      </c>
      <c r="H3978" t="s">
        <v>8246</v>
      </c>
      <c r="I3978">
        <v>1422717953</v>
      </c>
      <c r="J3978">
        <v>1417533953</v>
      </c>
      <c r="K3978" s="11">
        <f t="shared" ref="K3978:K4041" si="441">(I3978/86400)+25569+(-5/24)</f>
        <v>42035.434641203705</v>
      </c>
      <c r="L3978" s="11">
        <f t="shared" ref="L3978:L4041" si="442">(J3978/86400)+25569+(-5/24)</f>
        <v>41975.434641203705</v>
      </c>
      <c r="M3978" t="b">
        <v>0</v>
      </c>
      <c r="N3978">
        <v>8</v>
      </c>
      <c r="O3978" t="b">
        <v>0</v>
      </c>
      <c r="P3978" s="8" t="s">
        <v>8269</v>
      </c>
      <c r="Q3978" s="13" t="str">
        <f t="shared" si="440"/>
        <v>theater</v>
      </c>
      <c r="R3978" s="13" t="str">
        <f t="shared" si="439"/>
        <v>plays</v>
      </c>
      <c r="S3978" s="6">
        <f t="shared" ref="S3978:S4041" si="443">IFERROR(D3978/E3978,"N/A")</f>
        <v>9.3457943925233646</v>
      </c>
      <c r="T3978" s="10">
        <f t="shared" ref="T3978:T4041" si="444">IFERROR(E3978/N3978,"N/A")</f>
        <v>26.75</v>
      </c>
    </row>
    <row r="3979" spans="1:20" ht="43.2" x14ac:dyDescent="0.3">
      <c r="A3979">
        <v>3979</v>
      </c>
      <c r="B3979" s="3" t="s">
        <v>3976</v>
      </c>
      <c r="C3979" s="3" t="s">
        <v>8086</v>
      </c>
      <c r="D3979">
        <v>6000</v>
      </c>
      <c r="E3979">
        <v>110</v>
      </c>
      <c r="F3979" t="s">
        <v>8221</v>
      </c>
      <c r="G3979" t="s">
        <v>8225</v>
      </c>
      <c r="H3979" t="s">
        <v>8247</v>
      </c>
      <c r="I3979">
        <v>1427659200</v>
      </c>
      <c r="J3979">
        <v>1425678057</v>
      </c>
      <c r="K3979" s="11">
        <f t="shared" si="441"/>
        <v>42092.624999999993</v>
      </c>
      <c r="L3979" s="11">
        <f t="shared" si="442"/>
        <v>42069.695104166669</v>
      </c>
      <c r="M3979" t="b">
        <v>0</v>
      </c>
      <c r="N3979">
        <v>6</v>
      </c>
      <c r="O3979" t="b">
        <v>0</v>
      </c>
      <c r="P3979" s="8" t="s">
        <v>8269</v>
      </c>
      <c r="Q3979" s="13" t="str">
        <f t="shared" si="440"/>
        <v>theater</v>
      </c>
      <c r="R3979" s="13" t="str">
        <f t="shared" si="439"/>
        <v>plays</v>
      </c>
      <c r="S3979" s="6">
        <f t="shared" si="443"/>
        <v>54.545454545454547</v>
      </c>
      <c r="T3979" s="10">
        <f t="shared" si="444"/>
        <v>18.333333333333332</v>
      </c>
    </row>
    <row r="3980" spans="1:20" ht="57.6" x14ac:dyDescent="0.3">
      <c r="A3980">
        <v>3980</v>
      </c>
      <c r="B3980" s="3" t="s">
        <v>3977</v>
      </c>
      <c r="C3980" s="3" t="s">
        <v>8087</v>
      </c>
      <c r="D3980">
        <v>2500</v>
      </c>
      <c r="E3980">
        <v>450</v>
      </c>
      <c r="F3980" t="s">
        <v>8221</v>
      </c>
      <c r="G3980" t="s">
        <v>8224</v>
      </c>
      <c r="H3980" t="s">
        <v>8246</v>
      </c>
      <c r="I3980">
        <v>1404570147</v>
      </c>
      <c r="J3980">
        <v>1401978147</v>
      </c>
      <c r="K3980" s="11">
        <f t="shared" si="441"/>
        <v>41825.390590277777</v>
      </c>
      <c r="L3980" s="11">
        <f t="shared" si="442"/>
        <v>41795.390590277777</v>
      </c>
      <c r="M3980" t="b">
        <v>0</v>
      </c>
      <c r="N3980">
        <v>7</v>
      </c>
      <c r="O3980" t="b">
        <v>0</v>
      </c>
      <c r="P3980" s="8" t="s">
        <v>8269</v>
      </c>
      <c r="Q3980" s="13" t="str">
        <f t="shared" si="440"/>
        <v>theater</v>
      </c>
      <c r="R3980" s="13" t="str">
        <f t="shared" si="439"/>
        <v>plays</v>
      </c>
      <c r="S3980" s="6">
        <f t="shared" si="443"/>
        <v>5.5555555555555554</v>
      </c>
      <c r="T3980" s="10">
        <f t="shared" si="444"/>
        <v>64.285714285714292</v>
      </c>
    </row>
    <row r="3981" spans="1:20" ht="43.2" x14ac:dyDescent="0.3">
      <c r="A3981">
        <v>3981</v>
      </c>
      <c r="B3981" s="3" t="s">
        <v>3358</v>
      </c>
      <c r="C3981" s="3" t="s">
        <v>7469</v>
      </c>
      <c r="D3981">
        <v>30000</v>
      </c>
      <c r="E3981">
        <v>1225</v>
      </c>
      <c r="F3981" t="s">
        <v>8221</v>
      </c>
      <c r="G3981" t="s">
        <v>8224</v>
      </c>
      <c r="H3981" t="s">
        <v>8246</v>
      </c>
      <c r="I3981">
        <v>1468729149</v>
      </c>
      <c r="J3981">
        <v>1463545149</v>
      </c>
      <c r="K3981" s="11">
        <f t="shared" si="441"/>
        <v>42567.971631944441</v>
      </c>
      <c r="L3981" s="11">
        <f t="shared" si="442"/>
        <v>42507.971631944441</v>
      </c>
      <c r="M3981" t="b">
        <v>0</v>
      </c>
      <c r="N3981">
        <v>7</v>
      </c>
      <c r="O3981" t="b">
        <v>0</v>
      </c>
      <c r="P3981" s="8" t="s">
        <v>8269</v>
      </c>
      <c r="Q3981" s="13" t="str">
        <f t="shared" si="440"/>
        <v>theater</v>
      </c>
      <c r="R3981" s="13" t="str">
        <f t="shared" si="439"/>
        <v>plays</v>
      </c>
      <c r="S3981" s="6">
        <f t="shared" si="443"/>
        <v>24.489795918367346</v>
      </c>
      <c r="T3981" s="10">
        <f t="shared" si="444"/>
        <v>175</v>
      </c>
    </row>
    <row r="3982" spans="1:20" ht="57.6" x14ac:dyDescent="0.3">
      <c r="A3982">
        <v>3982</v>
      </c>
      <c r="B3982" s="3" t="s">
        <v>3978</v>
      </c>
      <c r="C3982" s="3" t="s">
        <v>8088</v>
      </c>
      <c r="D3982">
        <v>850</v>
      </c>
      <c r="E3982">
        <v>170</v>
      </c>
      <c r="F3982" t="s">
        <v>8221</v>
      </c>
      <c r="G3982" t="s">
        <v>8225</v>
      </c>
      <c r="H3982" t="s">
        <v>8247</v>
      </c>
      <c r="I3982">
        <v>1436297180</v>
      </c>
      <c r="J3982">
        <v>1431113180</v>
      </c>
      <c r="K3982" s="11">
        <f t="shared" si="441"/>
        <v>42192.601620370369</v>
      </c>
      <c r="L3982" s="11">
        <f t="shared" si="442"/>
        <v>42132.601620370369</v>
      </c>
      <c r="M3982" t="b">
        <v>0</v>
      </c>
      <c r="N3982">
        <v>5</v>
      </c>
      <c r="O3982" t="b">
        <v>0</v>
      </c>
      <c r="P3982" s="8" t="s">
        <v>8269</v>
      </c>
      <c r="Q3982" s="13" t="str">
        <f t="shared" si="440"/>
        <v>theater</v>
      </c>
      <c r="R3982" s="13" t="str">
        <f t="shared" si="439"/>
        <v>plays</v>
      </c>
      <c r="S3982" s="6">
        <f t="shared" si="443"/>
        <v>5</v>
      </c>
      <c r="T3982" s="10">
        <f t="shared" si="444"/>
        <v>34</v>
      </c>
    </row>
    <row r="3983" spans="1:20" ht="43.2" x14ac:dyDescent="0.3">
      <c r="A3983">
        <v>3983</v>
      </c>
      <c r="B3983" s="3" t="s">
        <v>3979</v>
      </c>
      <c r="C3983" s="3" t="s">
        <v>8089</v>
      </c>
      <c r="D3983">
        <v>11140</v>
      </c>
      <c r="E3983">
        <v>3877</v>
      </c>
      <c r="F3983" t="s">
        <v>8221</v>
      </c>
      <c r="G3983" t="s">
        <v>8224</v>
      </c>
      <c r="H3983" t="s">
        <v>8246</v>
      </c>
      <c r="I3983">
        <v>1400569140</v>
      </c>
      <c r="J3983">
        <v>1397854356</v>
      </c>
      <c r="K3983" s="11">
        <f t="shared" si="441"/>
        <v>41779.082638888889</v>
      </c>
      <c r="L3983" s="11">
        <f t="shared" si="442"/>
        <v>41747.661527777775</v>
      </c>
      <c r="M3983" t="b">
        <v>0</v>
      </c>
      <c r="N3983">
        <v>46</v>
      </c>
      <c r="O3983" t="b">
        <v>0</v>
      </c>
      <c r="P3983" s="8" t="s">
        <v>8269</v>
      </c>
      <c r="Q3983" s="13" t="str">
        <f t="shared" si="440"/>
        <v>theater</v>
      </c>
      <c r="R3983" s="13" t="str">
        <f t="shared" si="439"/>
        <v>plays</v>
      </c>
      <c r="S3983" s="6">
        <f t="shared" si="443"/>
        <v>2.8733556873871549</v>
      </c>
      <c r="T3983" s="10">
        <f t="shared" si="444"/>
        <v>84.282608695652172</v>
      </c>
    </row>
    <row r="3984" spans="1:20" ht="43.2" x14ac:dyDescent="0.3">
      <c r="A3984">
        <v>3984</v>
      </c>
      <c r="B3984" s="3" t="s">
        <v>3980</v>
      </c>
      <c r="C3984" s="3" t="s">
        <v>8090</v>
      </c>
      <c r="D3984">
        <v>1500</v>
      </c>
      <c r="E3984">
        <v>95</v>
      </c>
      <c r="F3984" t="s">
        <v>8221</v>
      </c>
      <c r="G3984" t="s">
        <v>8225</v>
      </c>
      <c r="H3984" t="s">
        <v>8247</v>
      </c>
      <c r="I3984">
        <v>1415404800</v>
      </c>
      <c r="J3984">
        <v>1412809644</v>
      </c>
      <c r="K3984" s="11">
        <f t="shared" si="441"/>
        <v>41950.791666666664</v>
      </c>
      <c r="L3984" s="11">
        <f t="shared" si="442"/>
        <v>41920.75513888889</v>
      </c>
      <c r="M3984" t="b">
        <v>0</v>
      </c>
      <c r="N3984">
        <v>10</v>
      </c>
      <c r="O3984" t="b">
        <v>0</v>
      </c>
      <c r="P3984" s="8" t="s">
        <v>8269</v>
      </c>
      <c r="Q3984" s="13" t="str">
        <f t="shared" si="440"/>
        <v>theater</v>
      </c>
      <c r="R3984" s="13" t="str">
        <f t="shared" si="439"/>
        <v>plays</v>
      </c>
      <c r="S3984" s="6">
        <f t="shared" si="443"/>
        <v>15.789473684210526</v>
      </c>
      <c r="T3984" s="10">
        <f t="shared" si="444"/>
        <v>9.5</v>
      </c>
    </row>
    <row r="3985" spans="1:20" ht="57.6" x14ac:dyDescent="0.3">
      <c r="A3985">
        <v>3985</v>
      </c>
      <c r="B3985" s="3" t="s">
        <v>3981</v>
      </c>
      <c r="C3985" s="3" t="s">
        <v>8091</v>
      </c>
      <c r="D3985">
        <v>2000</v>
      </c>
      <c r="E3985">
        <v>641</v>
      </c>
      <c r="F3985" t="s">
        <v>8221</v>
      </c>
      <c r="G3985" t="s">
        <v>8224</v>
      </c>
      <c r="H3985" t="s">
        <v>8246</v>
      </c>
      <c r="I3985">
        <v>1456002300</v>
      </c>
      <c r="J3985">
        <v>1454173120</v>
      </c>
      <c r="K3985" s="11">
        <f t="shared" si="441"/>
        <v>42420.670138888883</v>
      </c>
      <c r="L3985" s="11">
        <f t="shared" si="442"/>
        <v>42399.499074074069</v>
      </c>
      <c r="M3985" t="b">
        <v>0</v>
      </c>
      <c r="N3985">
        <v>19</v>
      </c>
      <c r="O3985" t="b">
        <v>0</v>
      </c>
      <c r="P3985" s="8" t="s">
        <v>8269</v>
      </c>
      <c r="Q3985" s="13" t="str">
        <f t="shared" si="440"/>
        <v>theater</v>
      </c>
      <c r="R3985" s="13" t="str">
        <f t="shared" si="439"/>
        <v>plays</v>
      </c>
      <c r="S3985" s="6">
        <f t="shared" si="443"/>
        <v>3.1201248049921997</v>
      </c>
      <c r="T3985" s="10">
        <f t="shared" si="444"/>
        <v>33.736842105263158</v>
      </c>
    </row>
    <row r="3986" spans="1:20" ht="57.6" x14ac:dyDescent="0.3">
      <c r="A3986">
        <v>3986</v>
      </c>
      <c r="B3986" s="3" t="s">
        <v>3982</v>
      </c>
      <c r="C3986" s="3" t="s">
        <v>8092</v>
      </c>
      <c r="D3986">
        <v>5000</v>
      </c>
      <c r="E3986">
        <v>488</v>
      </c>
      <c r="F3986" t="s">
        <v>8221</v>
      </c>
      <c r="G3986" t="s">
        <v>8225</v>
      </c>
      <c r="H3986" t="s">
        <v>8247</v>
      </c>
      <c r="I3986">
        <v>1462539840</v>
      </c>
      <c r="J3986">
        <v>1460034594</v>
      </c>
      <c r="K3986" s="11">
        <f t="shared" si="441"/>
        <v>42496.336111111108</v>
      </c>
      <c r="L3986" s="11">
        <f t="shared" si="442"/>
        <v>42467.340208333328</v>
      </c>
      <c r="M3986" t="b">
        <v>0</v>
      </c>
      <c r="N3986">
        <v>13</v>
      </c>
      <c r="O3986" t="b">
        <v>0</v>
      </c>
      <c r="P3986" s="8" t="s">
        <v>8269</v>
      </c>
      <c r="Q3986" s="13" t="str">
        <f t="shared" si="440"/>
        <v>theater</v>
      </c>
      <c r="R3986" s="13" t="str">
        <f t="shared" si="439"/>
        <v>plays</v>
      </c>
      <c r="S3986" s="6">
        <f t="shared" si="443"/>
        <v>10.245901639344263</v>
      </c>
      <c r="T3986" s="10">
        <f t="shared" si="444"/>
        <v>37.53846153846154</v>
      </c>
    </row>
    <row r="3987" spans="1:20" ht="43.2" x14ac:dyDescent="0.3">
      <c r="A3987">
        <v>3987</v>
      </c>
      <c r="B3987" s="3" t="s">
        <v>3983</v>
      </c>
      <c r="C3987" s="3" t="s">
        <v>8093</v>
      </c>
      <c r="D3987">
        <v>400</v>
      </c>
      <c r="E3987">
        <v>151</v>
      </c>
      <c r="F3987" t="s">
        <v>8221</v>
      </c>
      <c r="G3987" t="s">
        <v>8225</v>
      </c>
      <c r="H3987" t="s">
        <v>8247</v>
      </c>
      <c r="I3987">
        <v>1400278290</v>
      </c>
      <c r="J3987">
        <v>1399414290</v>
      </c>
      <c r="K3987" s="11">
        <f t="shared" si="441"/>
        <v>41775.716319444444</v>
      </c>
      <c r="L3987" s="11">
        <f t="shared" si="442"/>
        <v>41765.716319444444</v>
      </c>
      <c r="M3987" t="b">
        <v>0</v>
      </c>
      <c r="N3987">
        <v>13</v>
      </c>
      <c r="O3987" t="b">
        <v>0</v>
      </c>
      <c r="P3987" s="8" t="s">
        <v>8269</v>
      </c>
      <c r="Q3987" s="13" t="str">
        <f t="shared" si="440"/>
        <v>theater</v>
      </c>
      <c r="R3987" s="13" t="str">
        <f t="shared" si="439"/>
        <v>plays</v>
      </c>
      <c r="S3987" s="6">
        <f t="shared" si="443"/>
        <v>2.6490066225165565</v>
      </c>
      <c r="T3987" s="10">
        <f t="shared" si="444"/>
        <v>11.615384615384615</v>
      </c>
    </row>
    <row r="3988" spans="1:20" ht="28.8" x14ac:dyDescent="0.3">
      <c r="A3988">
        <v>3988</v>
      </c>
      <c r="B3988" s="3" t="s">
        <v>3984</v>
      </c>
      <c r="C3988" s="3" t="s">
        <v>8094</v>
      </c>
      <c r="D3988">
        <v>1500</v>
      </c>
      <c r="E3988">
        <v>32</v>
      </c>
      <c r="F3988" t="s">
        <v>8221</v>
      </c>
      <c r="G3988" t="s">
        <v>8224</v>
      </c>
      <c r="H3988" t="s">
        <v>8246</v>
      </c>
      <c r="I3988">
        <v>1440813413</v>
      </c>
      <c r="J3988">
        <v>1439517413</v>
      </c>
      <c r="K3988" s="11">
        <f t="shared" si="441"/>
        <v>42244.872835648144</v>
      </c>
      <c r="L3988" s="11">
        <f t="shared" si="442"/>
        <v>42229.872835648144</v>
      </c>
      <c r="M3988" t="b">
        <v>0</v>
      </c>
      <c r="N3988">
        <v>4</v>
      </c>
      <c r="O3988" t="b">
        <v>0</v>
      </c>
      <c r="P3988" s="8" t="s">
        <v>8269</v>
      </c>
      <c r="Q3988" s="13" t="str">
        <f t="shared" si="440"/>
        <v>theater</v>
      </c>
      <c r="R3988" s="13" t="str">
        <f t="shared" si="439"/>
        <v>plays</v>
      </c>
      <c r="S3988" s="6">
        <f t="shared" si="443"/>
        <v>46.875</v>
      </c>
      <c r="T3988" s="10">
        <f t="shared" si="444"/>
        <v>8</v>
      </c>
    </row>
    <row r="3989" spans="1:20" ht="43.2" x14ac:dyDescent="0.3">
      <c r="A3989">
        <v>3989</v>
      </c>
      <c r="B3989" s="3" t="s">
        <v>3985</v>
      </c>
      <c r="C3989" s="3" t="s">
        <v>8095</v>
      </c>
      <c r="D3989">
        <v>3000</v>
      </c>
      <c r="E3989">
        <v>0</v>
      </c>
      <c r="F3989" t="s">
        <v>8221</v>
      </c>
      <c r="G3989" t="s">
        <v>8224</v>
      </c>
      <c r="H3989" t="s">
        <v>8246</v>
      </c>
      <c r="I3989">
        <v>1447009181</v>
      </c>
      <c r="J3989">
        <v>1444413581</v>
      </c>
      <c r="K3989" s="11">
        <f t="shared" si="441"/>
        <v>42316.583113425928</v>
      </c>
      <c r="L3989" s="11">
        <f t="shared" si="442"/>
        <v>42286.541446759256</v>
      </c>
      <c r="M3989" t="b">
        <v>0</v>
      </c>
      <c r="N3989">
        <v>0</v>
      </c>
      <c r="O3989" t="b">
        <v>0</v>
      </c>
      <c r="P3989" s="8" t="s">
        <v>8269</v>
      </c>
      <c r="Q3989" s="13" t="str">
        <f t="shared" si="440"/>
        <v>theater</v>
      </c>
      <c r="R3989" s="13" t="str">
        <f t="shared" si="439"/>
        <v>plays</v>
      </c>
      <c r="S3989" s="6" t="str">
        <f t="shared" si="443"/>
        <v>N/A</v>
      </c>
      <c r="T3989" s="10" t="str">
        <f t="shared" si="444"/>
        <v>N/A</v>
      </c>
    </row>
    <row r="3990" spans="1:20" ht="43.2" x14ac:dyDescent="0.3">
      <c r="A3990">
        <v>3990</v>
      </c>
      <c r="B3990" s="3" t="s">
        <v>3986</v>
      </c>
      <c r="C3990" s="3" t="s">
        <v>8096</v>
      </c>
      <c r="D3990">
        <v>1650</v>
      </c>
      <c r="E3990">
        <v>69</v>
      </c>
      <c r="F3990" t="s">
        <v>8221</v>
      </c>
      <c r="G3990" t="s">
        <v>8225</v>
      </c>
      <c r="H3990" t="s">
        <v>8247</v>
      </c>
      <c r="I3990">
        <v>1456934893</v>
      </c>
      <c r="J3990">
        <v>1454342893</v>
      </c>
      <c r="K3990" s="11">
        <f t="shared" si="441"/>
        <v>42431.464039351849</v>
      </c>
      <c r="L3990" s="11">
        <f t="shared" si="442"/>
        <v>42401.464039351849</v>
      </c>
      <c r="M3990" t="b">
        <v>0</v>
      </c>
      <c r="N3990">
        <v>3</v>
      </c>
      <c r="O3990" t="b">
        <v>0</v>
      </c>
      <c r="P3990" s="8" t="s">
        <v>8269</v>
      </c>
      <c r="Q3990" s="13" t="str">
        <f t="shared" si="440"/>
        <v>theater</v>
      </c>
      <c r="R3990" s="13" t="str">
        <f t="shared" si="439"/>
        <v>plays</v>
      </c>
      <c r="S3990" s="6">
        <f t="shared" si="443"/>
        <v>23.913043478260871</v>
      </c>
      <c r="T3990" s="10">
        <f t="shared" si="444"/>
        <v>23</v>
      </c>
    </row>
    <row r="3991" spans="1:20" ht="28.8" x14ac:dyDescent="0.3">
      <c r="A3991">
        <v>3991</v>
      </c>
      <c r="B3991" s="3" t="s">
        <v>3987</v>
      </c>
      <c r="C3991" s="3" t="s">
        <v>8097</v>
      </c>
      <c r="D3991">
        <v>500</v>
      </c>
      <c r="E3991">
        <v>100</v>
      </c>
      <c r="F3991" t="s">
        <v>8221</v>
      </c>
      <c r="G3991" t="s">
        <v>8224</v>
      </c>
      <c r="H3991" t="s">
        <v>8246</v>
      </c>
      <c r="I3991">
        <v>1433086082</v>
      </c>
      <c r="J3991">
        <v>1430494082</v>
      </c>
      <c r="K3991" s="11">
        <f t="shared" si="441"/>
        <v>42155.436134259253</v>
      </c>
      <c r="L3991" s="11">
        <f t="shared" si="442"/>
        <v>42125.436134259253</v>
      </c>
      <c r="M3991" t="b">
        <v>0</v>
      </c>
      <c r="N3991">
        <v>1</v>
      </c>
      <c r="O3991" t="b">
        <v>0</v>
      </c>
      <c r="P3991" s="8" t="s">
        <v>8269</v>
      </c>
      <c r="Q3991" s="13" t="str">
        <f t="shared" si="440"/>
        <v>theater</v>
      </c>
      <c r="R3991" s="13" t="str">
        <f t="shared" si="439"/>
        <v>plays</v>
      </c>
      <c r="S3991" s="6">
        <f t="shared" si="443"/>
        <v>5</v>
      </c>
      <c r="T3991" s="10">
        <f t="shared" si="444"/>
        <v>100</v>
      </c>
    </row>
    <row r="3992" spans="1:20" ht="43.2" x14ac:dyDescent="0.3">
      <c r="A3992">
        <v>3992</v>
      </c>
      <c r="B3992" s="3" t="s">
        <v>3988</v>
      </c>
      <c r="C3992" s="3" t="s">
        <v>8098</v>
      </c>
      <c r="D3992">
        <v>10000</v>
      </c>
      <c r="E3992">
        <v>541</v>
      </c>
      <c r="F3992" t="s">
        <v>8221</v>
      </c>
      <c r="G3992" t="s">
        <v>8224</v>
      </c>
      <c r="H3992" t="s">
        <v>8246</v>
      </c>
      <c r="I3992">
        <v>1449876859</v>
      </c>
      <c r="J3992">
        <v>1444689259</v>
      </c>
      <c r="K3992" s="11">
        <f t="shared" si="441"/>
        <v>42349.773831018516</v>
      </c>
      <c r="L3992" s="11">
        <f t="shared" si="442"/>
        <v>42289.732164351844</v>
      </c>
      <c r="M3992" t="b">
        <v>0</v>
      </c>
      <c r="N3992">
        <v>9</v>
      </c>
      <c r="O3992" t="b">
        <v>0</v>
      </c>
      <c r="P3992" s="8" t="s">
        <v>8269</v>
      </c>
      <c r="Q3992" s="13" t="str">
        <f t="shared" si="440"/>
        <v>theater</v>
      </c>
      <c r="R3992" s="13" t="str">
        <f t="shared" si="439"/>
        <v>plays</v>
      </c>
      <c r="S3992" s="6">
        <f t="shared" si="443"/>
        <v>18.484288354898336</v>
      </c>
      <c r="T3992" s="10">
        <f t="shared" si="444"/>
        <v>60.111111111111114</v>
      </c>
    </row>
    <row r="3993" spans="1:20" ht="43.2" x14ac:dyDescent="0.3">
      <c r="A3993">
        <v>3993</v>
      </c>
      <c r="B3993" s="3" t="s">
        <v>3989</v>
      </c>
      <c r="C3993" s="3" t="s">
        <v>8099</v>
      </c>
      <c r="D3993">
        <v>50000</v>
      </c>
      <c r="E3993">
        <v>3</v>
      </c>
      <c r="F3993" t="s">
        <v>8221</v>
      </c>
      <c r="G3993" t="s">
        <v>8224</v>
      </c>
      <c r="H3993" t="s">
        <v>8246</v>
      </c>
      <c r="I3993">
        <v>1431549912</v>
      </c>
      <c r="J3993">
        <v>1428957912</v>
      </c>
      <c r="K3993" s="11">
        <f t="shared" si="441"/>
        <v>42137.656388888885</v>
      </c>
      <c r="L3993" s="11">
        <f t="shared" si="442"/>
        <v>42107.656388888885</v>
      </c>
      <c r="M3993" t="b">
        <v>0</v>
      </c>
      <c r="N3993">
        <v>1</v>
      </c>
      <c r="O3993" t="b">
        <v>0</v>
      </c>
      <c r="P3993" s="8" t="s">
        <v>8269</v>
      </c>
      <c r="Q3993" s="13" t="str">
        <f t="shared" si="440"/>
        <v>theater</v>
      </c>
      <c r="R3993" s="13" t="str">
        <f t="shared" si="439"/>
        <v>plays</v>
      </c>
      <c r="S3993" s="6">
        <f t="shared" si="443"/>
        <v>16666.666666666668</v>
      </c>
      <c r="T3993" s="10">
        <f t="shared" si="444"/>
        <v>3</v>
      </c>
    </row>
    <row r="3994" spans="1:20" ht="43.2" x14ac:dyDescent="0.3">
      <c r="A3994">
        <v>3994</v>
      </c>
      <c r="B3994" s="3" t="s">
        <v>3990</v>
      </c>
      <c r="C3994" s="3" t="s">
        <v>8100</v>
      </c>
      <c r="D3994">
        <v>2000</v>
      </c>
      <c r="E3994">
        <v>5</v>
      </c>
      <c r="F3994" t="s">
        <v>8221</v>
      </c>
      <c r="G3994" t="s">
        <v>8224</v>
      </c>
      <c r="H3994" t="s">
        <v>8246</v>
      </c>
      <c r="I3994">
        <v>1405761690</v>
      </c>
      <c r="J3994">
        <v>1403169690</v>
      </c>
      <c r="K3994" s="11">
        <f t="shared" si="441"/>
        <v>41839.181597222218</v>
      </c>
      <c r="L3994" s="11">
        <f t="shared" si="442"/>
        <v>41809.181597222218</v>
      </c>
      <c r="M3994" t="b">
        <v>0</v>
      </c>
      <c r="N3994">
        <v>1</v>
      </c>
      <c r="O3994" t="b">
        <v>0</v>
      </c>
      <c r="P3994" s="8" t="s">
        <v>8269</v>
      </c>
      <c r="Q3994" s="13" t="str">
        <f t="shared" si="440"/>
        <v>theater</v>
      </c>
      <c r="R3994" s="13" t="str">
        <f t="shared" si="439"/>
        <v>plays</v>
      </c>
      <c r="S3994" s="6">
        <f t="shared" si="443"/>
        <v>400</v>
      </c>
      <c r="T3994" s="10">
        <f t="shared" si="444"/>
        <v>5</v>
      </c>
    </row>
    <row r="3995" spans="1:20" ht="43.2" x14ac:dyDescent="0.3">
      <c r="A3995">
        <v>3995</v>
      </c>
      <c r="B3995" s="3" t="s">
        <v>3991</v>
      </c>
      <c r="C3995" s="3" t="s">
        <v>8101</v>
      </c>
      <c r="D3995">
        <v>200</v>
      </c>
      <c r="E3995">
        <v>70</v>
      </c>
      <c r="F3995" t="s">
        <v>8221</v>
      </c>
      <c r="G3995" t="s">
        <v>8225</v>
      </c>
      <c r="H3995" t="s">
        <v>8247</v>
      </c>
      <c r="I3995">
        <v>1423913220</v>
      </c>
      <c r="J3995">
        <v>1421339077</v>
      </c>
      <c r="K3995" s="11">
        <f t="shared" si="441"/>
        <v>42049.268749999996</v>
      </c>
      <c r="L3995" s="11">
        <f t="shared" si="442"/>
        <v>42019.475428240738</v>
      </c>
      <c r="M3995" t="b">
        <v>0</v>
      </c>
      <c r="N3995">
        <v>4</v>
      </c>
      <c r="O3995" t="b">
        <v>0</v>
      </c>
      <c r="P3995" s="8" t="s">
        <v>8269</v>
      </c>
      <c r="Q3995" s="13" t="str">
        <f t="shared" si="440"/>
        <v>theater</v>
      </c>
      <c r="R3995" s="13" t="str">
        <f t="shared" si="439"/>
        <v>plays</v>
      </c>
      <c r="S3995" s="6">
        <f t="shared" si="443"/>
        <v>2.8571428571428572</v>
      </c>
      <c r="T3995" s="10">
        <f t="shared" si="444"/>
        <v>17.5</v>
      </c>
    </row>
    <row r="3996" spans="1:20" ht="43.2" x14ac:dyDescent="0.3">
      <c r="A3996">
        <v>3996</v>
      </c>
      <c r="B3996" s="3" t="s">
        <v>3992</v>
      </c>
      <c r="C3996" s="3" t="s">
        <v>8102</v>
      </c>
      <c r="D3996">
        <v>3000</v>
      </c>
      <c r="E3996">
        <v>497</v>
      </c>
      <c r="F3996" t="s">
        <v>8221</v>
      </c>
      <c r="G3996" t="s">
        <v>8224</v>
      </c>
      <c r="H3996" t="s">
        <v>8246</v>
      </c>
      <c r="I3996">
        <v>1416499440</v>
      </c>
      <c r="J3996">
        <v>1415341464</v>
      </c>
      <c r="K3996" s="11">
        <f t="shared" si="441"/>
        <v>41963.461111111108</v>
      </c>
      <c r="L3996" s="11">
        <f t="shared" si="442"/>
        <v>41950.058611111112</v>
      </c>
      <c r="M3996" t="b">
        <v>0</v>
      </c>
      <c r="N3996">
        <v>17</v>
      </c>
      <c r="O3996" t="b">
        <v>0</v>
      </c>
      <c r="P3996" s="8" t="s">
        <v>8269</v>
      </c>
      <c r="Q3996" s="13" t="str">
        <f t="shared" si="440"/>
        <v>theater</v>
      </c>
      <c r="R3996" s="13" t="str">
        <f t="shared" si="439"/>
        <v>plays</v>
      </c>
      <c r="S3996" s="6">
        <f t="shared" si="443"/>
        <v>6.0362173038229372</v>
      </c>
      <c r="T3996" s="10">
        <f t="shared" si="444"/>
        <v>29.235294117647058</v>
      </c>
    </row>
    <row r="3997" spans="1:20" ht="43.2" x14ac:dyDescent="0.3">
      <c r="A3997">
        <v>3997</v>
      </c>
      <c r="B3997" s="3" t="s">
        <v>3993</v>
      </c>
      <c r="C3997" s="3" t="s">
        <v>8103</v>
      </c>
      <c r="D3997">
        <v>3000</v>
      </c>
      <c r="E3997">
        <v>0</v>
      </c>
      <c r="F3997" t="s">
        <v>8221</v>
      </c>
      <c r="G3997" t="s">
        <v>8225</v>
      </c>
      <c r="H3997" t="s">
        <v>8247</v>
      </c>
      <c r="I3997">
        <v>1428222221</v>
      </c>
      <c r="J3997">
        <v>1425633821</v>
      </c>
      <c r="K3997" s="11">
        <f t="shared" si="441"/>
        <v>42099.141446759262</v>
      </c>
      <c r="L3997" s="11">
        <f t="shared" si="442"/>
        <v>42069.183113425919</v>
      </c>
      <c r="M3997" t="b">
        <v>0</v>
      </c>
      <c r="N3997">
        <v>0</v>
      </c>
      <c r="O3997" t="b">
        <v>0</v>
      </c>
      <c r="P3997" s="8" t="s">
        <v>8269</v>
      </c>
      <c r="Q3997" s="13" t="str">
        <f t="shared" si="440"/>
        <v>theater</v>
      </c>
      <c r="R3997" s="13" t="str">
        <f t="shared" si="439"/>
        <v>plays</v>
      </c>
      <c r="S3997" s="6" t="str">
        <f t="shared" si="443"/>
        <v>N/A</v>
      </c>
      <c r="T3997" s="10" t="str">
        <f t="shared" si="444"/>
        <v>N/A</v>
      </c>
    </row>
    <row r="3998" spans="1:20" ht="43.2" x14ac:dyDescent="0.3">
      <c r="A3998">
        <v>3998</v>
      </c>
      <c r="B3998" s="3" t="s">
        <v>3994</v>
      </c>
      <c r="C3998" s="3" t="s">
        <v>8104</v>
      </c>
      <c r="D3998">
        <v>1250</v>
      </c>
      <c r="E3998">
        <v>715</v>
      </c>
      <c r="F3998" t="s">
        <v>8221</v>
      </c>
      <c r="G3998" t="s">
        <v>8224</v>
      </c>
      <c r="H3998" t="s">
        <v>8246</v>
      </c>
      <c r="I3998">
        <v>1427580426</v>
      </c>
      <c r="J3998">
        <v>1424992026</v>
      </c>
      <c r="K3998" s="11">
        <f t="shared" si="441"/>
        <v>42091.713263888887</v>
      </c>
      <c r="L3998" s="11">
        <f t="shared" si="442"/>
        <v>42061.754930555551</v>
      </c>
      <c r="M3998" t="b">
        <v>0</v>
      </c>
      <c r="N3998">
        <v>12</v>
      </c>
      <c r="O3998" t="b">
        <v>0</v>
      </c>
      <c r="P3998" s="8" t="s">
        <v>8269</v>
      </c>
      <c r="Q3998" s="13" t="str">
        <f t="shared" si="440"/>
        <v>theater</v>
      </c>
      <c r="R3998" s="13" t="str">
        <f t="shared" si="439"/>
        <v>plays</v>
      </c>
      <c r="S3998" s="6">
        <f t="shared" si="443"/>
        <v>1.7482517482517483</v>
      </c>
      <c r="T3998" s="10">
        <f t="shared" si="444"/>
        <v>59.583333333333336</v>
      </c>
    </row>
    <row r="3999" spans="1:20" ht="43.2" x14ac:dyDescent="0.3">
      <c r="A3999">
        <v>3999</v>
      </c>
      <c r="B3999" s="3" t="s">
        <v>3995</v>
      </c>
      <c r="C3999" s="3" t="s">
        <v>8105</v>
      </c>
      <c r="D3999">
        <v>7000</v>
      </c>
      <c r="E3999">
        <v>1156</v>
      </c>
      <c r="F3999" t="s">
        <v>8221</v>
      </c>
      <c r="G3999" t="s">
        <v>8224</v>
      </c>
      <c r="H3999" t="s">
        <v>8246</v>
      </c>
      <c r="I3999">
        <v>1409514709</v>
      </c>
      <c r="J3999">
        <v>1406058798</v>
      </c>
      <c r="K3999" s="11">
        <f t="shared" si="441"/>
        <v>41882.619317129625</v>
      </c>
      <c r="L3999" s="11">
        <f t="shared" si="442"/>
        <v>41842.620347222219</v>
      </c>
      <c r="M3999" t="b">
        <v>0</v>
      </c>
      <c r="N3999">
        <v>14</v>
      </c>
      <c r="O3999" t="b">
        <v>0</v>
      </c>
      <c r="P3999" s="8" t="s">
        <v>8269</v>
      </c>
      <c r="Q3999" s="13" t="str">
        <f t="shared" si="440"/>
        <v>theater</v>
      </c>
      <c r="R3999" s="13" t="str">
        <f t="shared" si="439"/>
        <v>plays</v>
      </c>
      <c r="S3999" s="6">
        <f t="shared" si="443"/>
        <v>6.0553633217993079</v>
      </c>
      <c r="T3999" s="10">
        <f t="shared" si="444"/>
        <v>82.571428571428569</v>
      </c>
    </row>
    <row r="4000" spans="1:20" ht="28.8" x14ac:dyDescent="0.3">
      <c r="A4000">
        <v>4000</v>
      </c>
      <c r="B4000" s="3" t="s">
        <v>3996</v>
      </c>
      <c r="C4000" s="3" t="s">
        <v>8106</v>
      </c>
      <c r="D4000">
        <v>8000</v>
      </c>
      <c r="E4000">
        <v>10</v>
      </c>
      <c r="F4000" t="s">
        <v>8221</v>
      </c>
      <c r="G4000" t="s">
        <v>8224</v>
      </c>
      <c r="H4000" t="s">
        <v>8246</v>
      </c>
      <c r="I4000">
        <v>1462631358</v>
      </c>
      <c r="J4000">
        <v>1457450958</v>
      </c>
      <c r="K4000" s="11">
        <f t="shared" si="441"/>
        <v>42497.39534722222</v>
      </c>
      <c r="L4000" s="11">
        <f t="shared" si="442"/>
        <v>42437.437013888884</v>
      </c>
      <c r="M4000" t="b">
        <v>0</v>
      </c>
      <c r="N4000">
        <v>1</v>
      </c>
      <c r="O4000" t="b">
        <v>0</v>
      </c>
      <c r="P4000" s="8" t="s">
        <v>8269</v>
      </c>
      <c r="Q4000" s="13" t="str">
        <f t="shared" si="440"/>
        <v>theater</v>
      </c>
      <c r="R4000" s="13" t="str">
        <f t="shared" si="439"/>
        <v>plays</v>
      </c>
      <c r="S4000" s="6">
        <f t="shared" si="443"/>
        <v>800</v>
      </c>
      <c r="T4000" s="10">
        <f t="shared" si="444"/>
        <v>10</v>
      </c>
    </row>
    <row r="4001" spans="1:20" ht="57.6" x14ac:dyDescent="0.3">
      <c r="A4001">
        <v>4001</v>
      </c>
      <c r="B4001" s="3" t="s">
        <v>3997</v>
      </c>
      <c r="C4001" s="3" t="s">
        <v>8107</v>
      </c>
      <c r="D4001">
        <v>1200</v>
      </c>
      <c r="E4001">
        <v>453</v>
      </c>
      <c r="F4001" t="s">
        <v>8221</v>
      </c>
      <c r="G4001" t="s">
        <v>8225</v>
      </c>
      <c r="H4001" t="s">
        <v>8247</v>
      </c>
      <c r="I4001">
        <v>1488394800</v>
      </c>
      <c r="J4001">
        <v>1486681708</v>
      </c>
      <c r="K4001" s="11">
        <f t="shared" si="441"/>
        <v>42795.583333333336</v>
      </c>
      <c r="L4001" s="11">
        <f t="shared" si="442"/>
        <v>42775.755879629629</v>
      </c>
      <c r="M4001" t="b">
        <v>0</v>
      </c>
      <c r="N4001">
        <v>14</v>
      </c>
      <c r="O4001" t="b">
        <v>0</v>
      </c>
      <c r="P4001" s="8" t="s">
        <v>8269</v>
      </c>
      <c r="Q4001" s="13" t="str">
        <f t="shared" si="440"/>
        <v>theater</v>
      </c>
      <c r="R4001" s="13" t="str">
        <f t="shared" si="439"/>
        <v>plays</v>
      </c>
      <c r="S4001" s="6">
        <f t="shared" si="443"/>
        <v>2.6490066225165565</v>
      </c>
      <c r="T4001" s="10">
        <f t="shared" si="444"/>
        <v>32.357142857142854</v>
      </c>
    </row>
    <row r="4002" spans="1:20" ht="43.2" x14ac:dyDescent="0.3">
      <c r="A4002">
        <v>4002</v>
      </c>
      <c r="B4002" s="3" t="s">
        <v>3998</v>
      </c>
      <c r="C4002" s="3" t="s">
        <v>8108</v>
      </c>
      <c r="D4002">
        <v>1250</v>
      </c>
      <c r="E4002">
        <v>23</v>
      </c>
      <c r="F4002" t="s">
        <v>8221</v>
      </c>
      <c r="G4002" t="s">
        <v>8224</v>
      </c>
      <c r="H4002" t="s">
        <v>8246</v>
      </c>
      <c r="I4002">
        <v>1411779761</v>
      </c>
      <c r="J4002">
        <v>1409187761</v>
      </c>
      <c r="K4002" s="11">
        <f t="shared" si="441"/>
        <v>41908.835196759253</v>
      </c>
      <c r="L4002" s="11">
        <f t="shared" si="442"/>
        <v>41878.835196759253</v>
      </c>
      <c r="M4002" t="b">
        <v>0</v>
      </c>
      <c r="N4002">
        <v>4</v>
      </c>
      <c r="O4002" t="b">
        <v>0</v>
      </c>
      <c r="P4002" s="8" t="s">
        <v>8269</v>
      </c>
      <c r="Q4002" s="13" t="str">
        <f t="shared" si="440"/>
        <v>theater</v>
      </c>
      <c r="R4002" s="13" t="str">
        <f t="shared" si="439"/>
        <v>plays</v>
      </c>
      <c r="S4002" s="6">
        <f t="shared" si="443"/>
        <v>54.347826086956523</v>
      </c>
      <c r="T4002" s="10">
        <f t="shared" si="444"/>
        <v>5.75</v>
      </c>
    </row>
    <row r="4003" spans="1:20" ht="43.2" x14ac:dyDescent="0.3">
      <c r="A4003">
        <v>4003</v>
      </c>
      <c r="B4003" s="3" t="s">
        <v>3999</v>
      </c>
      <c r="C4003" s="3" t="s">
        <v>8071</v>
      </c>
      <c r="D4003">
        <v>2000</v>
      </c>
      <c r="E4003">
        <v>201</v>
      </c>
      <c r="F4003" t="s">
        <v>8221</v>
      </c>
      <c r="G4003" t="s">
        <v>8224</v>
      </c>
      <c r="H4003" t="s">
        <v>8246</v>
      </c>
      <c r="I4003">
        <v>1424009147</v>
      </c>
      <c r="J4003">
        <v>1421417147</v>
      </c>
      <c r="K4003" s="11">
        <f t="shared" si="441"/>
        <v>42050.379016203697</v>
      </c>
      <c r="L4003" s="11">
        <f t="shared" si="442"/>
        <v>42020.379016203697</v>
      </c>
      <c r="M4003" t="b">
        <v>0</v>
      </c>
      <c r="N4003">
        <v>2</v>
      </c>
      <c r="O4003" t="b">
        <v>0</v>
      </c>
      <c r="P4003" s="8" t="s">
        <v>8269</v>
      </c>
      <c r="Q4003" s="13" t="str">
        <f t="shared" si="440"/>
        <v>theater</v>
      </c>
      <c r="R4003" s="13" t="str">
        <f t="shared" si="439"/>
        <v>plays</v>
      </c>
      <c r="S4003" s="6">
        <f t="shared" si="443"/>
        <v>9.9502487562189046</v>
      </c>
      <c r="T4003" s="10">
        <f t="shared" si="444"/>
        <v>100.5</v>
      </c>
    </row>
    <row r="4004" spans="1:20" x14ac:dyDescent="0.3">
      <c r="A4004">
        <v>4004</v>
      </c>
      <c r="B4004" s="3" t="s">
        <v>4000</v>
      </c>
      <c r="C4004" s="3" t="s">
        <v>8109</v>
      </c>
      <c r="D4004">
        <v>500</v>
      </c>
      <c r="E4004">
        <v>1</v>
      </c>
      <c r="F4004" t="s">
        <v>8221</v>
      </c>
      <c r="G4004" t="s">
        <v>8224</v>
      </c>
      <c r="H4004" t="s">
        <v>8246</v>
      </c>
      <c r="I4004">
        <v>1412740457</v>
      </c>
      <c r="J4004">
        <v>1410148457</v>
      </c>
      <c r="K4004" s="11">
        <f t="shared" si="441"/>
        <v>41919.954363425924</v>
      </c>
      <c r="L4004" s="11">
        <f t="shared" si="442"/>
        <v>41889.954363425924</v>
      </c>
      <c r="M4004" t="b">
        <v>0</v>
      </c>
      <c r="N4004">
        <v>1</v>
      </c>
      <c r="O4004" t="b">
        <v>0</v>
      </c>
      <c r="P4004" s="8" t="s">
        <v>8269</v>
      </c>
      <c r="Q4004" s="13" t="str">
        <f t="shared" si="440"/>
        <v>theater</v>
      </c>
      <c r="R4004" s="13" t="str">
        <f t="shared" si="439"/>
        <v>plays</v>
      </c>
      <c r="S4004" s="6">
        <f t="shared" si="443"/>
        <v>500</v>
      </c>
      <c r="T4004" s="10">
        <f t="shared" si="444"/>
        <v>1</v>
      </c>
    </row>
    <row r="4005" spans="1:20" ht="43.2" x14ac:dyDescent="0.3">
      <c r="A4005">
        <v>4005</v>
      </c>
      <c r="B4005" s="3" t="s">
        <v>4001</v>
      </c>
      <c r="C4005" s="3" t="s">
        <v>8110</v>
      </c>
      <c r="D4005">
        <v>3000</v>
      </c>
      <c r="E4005">
        <v>40</v>
      </c>
      <c r="F4005" t="s">
        <v>8221</v>
      </c>
      <c r="G4005" t="s">
        <v>8224</v>
      </c>
      <c r="H4005" t="s">
        <v>8246</v>
      </c>
      <c r="I4005">
        <v>1413832985</v>
      </c>
      <c r="J4005">
        <v>1408648985</v>
      </c>
      <c r="K4005" s="11">
        <f t="shared" si="441"/>
        <v>41932.599363425921</v>
      </c>
      <c r="L4005" s="11">
        <f t="shared" si="442"/>
        <v>41872.599363425921</v>
      </c>
      <c r="M4005" t="b">
        <v>0</v>
      </c>
      <c r="N4005">
        <v>2</v>
      </c>
      <c r="O4005" t="b">
        <v>0</v>
      </c>
      <c r="P4005" s="8" t="s">
        <v>8269</v>
      </c>
      <c r="Q4005" s="13" t="str">
        <f t="shared" si="440"/>
        <v>theater</v>
      </c>
      <c r="R4005" s="13" t="str">
        <f t="shared" si="439"/>
        <v>plays</v>
      </c>
      <c r="S4005" s="6">
        <f t="shared" si="443"/>
        <v>75</v>
      </c>
      <c r="T4005" s="10">
        <f t="shared" si="444"/>
        <v>20</v>
      </c>
    </row>
    <row r="4006" spans="1:20" ht="43.2" x14ac:dyDescent="0.3">
      <c r="A4006">
        <v>4006</v>
      </c>
      <c r="B4006" s="3" t="s">
        <v>4002</v>
      </c>
      <c r="C4006" s="3" t="s">
        <v>8111</v>
      </c>
      <c r="D4006">
        <v>30000</v>
      </c>
      <c r="E4006">
        <v>2</v>
      </c>
      <c r="F4006" t="s">
        <v>8221</v>
      </c>
      <c r="G4006" t="s">
        <v>8224</v>
      </c>
      <c r="H4006" t="s">
        <v>8246</v>
      </c>
      <c r="I4006">
        <v>1455647587</v>
      </c>
      <c r="J4006">
        <v>1453487587</v>
      </c>
      <c r="K4006" s="11">
        <f t="shared" si="441"/>
        <v>42416.564664351848</v>
      </c>
      <c r="L4006" s="11">
        <f t="shared" si="442"/>
        <v>42391.564664351848</v>
      </c>
      <c r="M4006" t="b">
        <v>0</v>
      </c>
      <c r="N4006">
        <v>1</v>
      </c>
      <c r="O4006" t="b">
        <v>0</v>
      </c>
      <c r="P4006" s="8" t="s">
        <v>8269</v>
      </c>
      <c r="Q4006" s="13" t="str">
        <f t="shared" si="440"/>
        <v>theater</v>
      </c>
      <c r="R4006" s="13" t="str">
        <f t="shared" si="439"/>
        <v>plays</v>
      </c>
      <c r="S4006" s="6">
        <f t="shared" si="443"/>
        <v>15000</v>
      </c>
      <c r="T4006" s="10">
        <f t="shared" si="444"/>
        <v>2</v>
      </c>
    </row>
    <row r="4007" spans="1:20" ht="43.2" x14ac:dyDescent="0.3">
      <c r="A4007">
        <v>4007</v>
      </c>
      <c r="B4007" s="3" t="s">
        <v>4003</v>
      </c>
      <c r="C4007" s="3" t="s">
        <v>8112</v>
      </c>
      <c r="D4007">
        <v>2000</v>
      </c>
      <c r="E4007">
        <v>5</v>
      </c>
      <c r="F4007" t="s">
        <v>8221</v>
      </c>
      <c r="G4007" t="s">
        <v>8224</v>
      </c>
      <c r="H4007" t="s">
        <v>8246</v>
      </c>
      <c r="I4007">
        <v>1409070480</v>
      </c>
      <c r="J4007">
        <v>1406572381</v>
      </c>
      <c r="K4007" s="11">
        <f t="shared" si="441"/>
        <v>41877.477777777771</v>
      </c>
      <c r="L4007" s="11">
        <f t="shared" si="442"/>
        <v>41848.564594907402</v>
      </c>
      <c r="M4007" t="b">
        <v>0</v>
      </c>
      <c r="N4007">
        <v>1</v>
      </c>
      <c r="O4007" t="b">
        <v>0</v>
      </c>
      <c r="P4007" s="8" t="s">
        <v>8269</v>
      </c>
      <c r="Q4007" s="13" t="str">
        <f t="shared" si="440"/>
        <v>theater</v>
      </c>
      <c r="R4007" s="13" t="str">
        <f t="shared" si="439"/>
        <v>plays</v>
      </c>
      <c r="S4007" s="6">
        <f t="shared" si="443"/>
        <v>400</v>
      </c>
      <c r="T4007" s="10">
        <f t="shared" si="444"/>
        <v>5</v>
      </c>
    </row>
    <row r="4008" spans="1:20" ht="43.2" x14ac:dyDescent="0.3">
      <c r="A4008">
        <v>4008</v>
      </c>
      <c r="B4008" s="3" t="s">
        <v>4004</v>
      </c>
      <c r="C4008" s="3" t="s">
        <v>8113</v>
      </c>
      <c r="D4008">
        <v>1000</v>
      </c>
      <c r="E4008">
        <v>60</v>
      </c>
      <c r="F4008" t="s">
        <v>8221</v>
      </c>
      <c r="G4008" t="s">
        <v>8225</v>
      </c>
      <c r="H4008" t="s">
        <v>8247</v>
      </c>
      <c r="I4008">
        <v>1437606507</v>
      </c>
      <c r="J4008">
        <v>1435014507</v>
      </c>
      <c r="K4008" s="11">
        <f t="shared" si="441"/>
        <v>42207.755868055552</v>
      </c>
      <c r="L4008" s="11">
        <f t="shared" si="442"/>
        <v>42177.755868055552</v>
      </c>
      <c r="M4008" t="b">
        <v>0</v>
      </c>
      <c r="N4008">
        <v>4</v>
      </c>
      <c r="O4008" t="b">
        <v>0</v>
      </c>
      <c r="P4008" s="8" t="s">
        <v>8269</v>
      </c>
      <c r="Q4008" s="13" t="str">
        <f t="shared" si="440"/>
        <v>theater</v>
      </c>
      <c r="R4008" s="13" t="str">
        <f t="shared" si="439"/>
        <v>plays</v>
      </c>
      <c r="S4008" s="6">
        <f t="shared" si="443"/>
        <v>16.666666666666668</v>
      </c>
      <c r="T4008" s="10">
        <f t="shared" si="444"/>
        <v>15</v>
      </c>
    </row>
    <row r="4009" spans="1:20" ht="43.2" x14ac:dyDescent="0.3">
      <c r="A4009">
        <v>4009</v>
      </c>
      <c r="B4009" s="3" t="s">
        <v>4005</v>
      </c>
      <c r="C4009" s="3" t="s">
        <v>8114</v>
      </c>
      <c r="D4009">
        <v>1930</v>
      </c>
      <c r="E4009">
        <v>75</v>
      </c>
      <c r="F4009" t="s">
        <v>8221</v>
      </c>
      <c r="G4009" t="s">
        <v>8225</v>
      </c>
      <c r="H4009" t="s">
        <v>8247</v>
      </c>
      <c r="I4009">
        <v>1410281360</v>
      </c>
      <c r="J4009">
        <v>1406825360</v>
      </c>
      <c r="K4009" s="11">
        <f t="shared" si="441"/>
        <v>41891.492592592593</v>
      </c>
      <c r="L4009" s="11">
        <f t="shared" si="442"/>
        <v>41851.492592592593</v>
      </c>
      <c r="M4009" t="b">
        <v>0</v>
      </c>
      <c r="N4009">
        <v>3</v>
      </c>
      <c r="O4009" t="b">
        <v>0</v>
      </c>
      <c r="P4009" s="8" t="s">
        <v>8269</v>
      </c>
      <c r="Q4009" s="13" t="str">
        <f t="shared" si="440"/>
        <v>theater</v>
      </c>
      <c r="R4009" s="13" t="str">
        <f t="shared" si="439"/>
        <v>plays</v>
      </c>
      <c r="S4009" s="6">
        <f t="shared" si="443"/>
        <v>25.733333333333334</v>
      </c>
      <c r="T4009" s="10">
        <f t="shared" si="444"/>
        <v>25</v>
      </c>
    </row>
    <row r="4010" spans="1:20" ht="43.2" x14ac:dyDescent="0.3">
      <c r="A4010">
        <v>4010</v>
      </c>
      <c r="B4010" s="3" t="s">
        <v>4006</v>
      </c>
      <c r="C4010" s="3" t="s">
        <v>8115</v>
      </c>
      <c r="D4010">
        <v>7200</v>
      </c>
      <c r="E4010">
        <v>1742</v>
      </c>
      <c r="F4010" t="s">
        <v>8221</v>
      </c>
      <c r="G4010" t="s">
        <v>8224</v>
      </c>
      <c r="H4010" t="s">
        <v>8246</v>
      </c>
      <c r="I4010">
        <v>1414348166</v>
      </c>
      <c r="J4010">
        <v>1412879366</v>
      </c>
      <c r="K4010" s="11">
        <f t="shared" si="441"/>
        <v>41938.562106481477</v>
      </c>
      <c r="L4010" s="11">
        <f t="shared" si="442"/>
        <v>41921.562106481477</v>
      </c>
      <c r="M4010" t="b">
        <v>0</v>
      </c>
      <c r="N4010">
        <v>38</v>
      </c>
      <c r="O4010" t="b">
        <v>0</v>
      </c>
      <c r="P4010" s="8" t="s">
        <v>8269</v>
      </c>
      <c r="Q4010" s="13" t="str">
        <f t="shared" si="440"/>
        <v>theater</v>
      </c>
      <c r="R4010" s="13" t="str">
        <f t="shared" si="439"/>
        <v>plays</v>
      </c>
      <c r="S4010" s="6">
        <f t="shared" si="443"/>
        <v>4.1331802525832373</v>
      </c>
      <c r="T4010" s="10">
        <f t="shared" si="444"/>
        <v>45.842105263157897</v>
      </c>
    </row>
    <row r="4011" spans="1:20" ht="43.2" x14ac:dyDescent="0.3">
      <c r="A4011">
        <v>4011</v>
      </c>
      <c r="B4011" s="3" t="s">
        <v>4007</v>
      </c>
      <c r="C4011" s="3" t="s">
        <v>8116</v>
      </c>
      <c r="D4011">
        <v>250</v>
      </c>
      <c r="E4011">
        <v>19</v>
      </c>
      <c r="F4011" t="s">
        <v>8221</v>
      </c>
      <c r="G4011" t="s">
        <v>8225</v>
      </c>
      <c r="H4011" t="s">
        <v>8247</v>
      </c>
      <c r="I4011">
        <v>1422450278</v>
      </c>
      <c r="J4011">
        <v>1419858278</v>
      </c>
      <c r="K4011" s="11">
        <f t="shared" si="441"/>
        <v>42032.336550925924</v>
      </c>
      <c r="L4011" s="11">
        <f t="shared" si="442"/>
        <v>42002.336550925924</v>
      </c>
      <c r="M4011" t="b">
        <v>0</v>
      </c>
      <c r="N4011">
        <v>4</v>
      </c>
      <c r="O4011" t="b">
        <v>0</v>
      </c>
      <c r="P4011" s="8" t="s">
        <v>8269</v>
      </c>
      <c r="Q4011" s="13" t="str">
        <f t="shared" si="440"/>
        <v>theater</v>
      </c>
      <c r="R4011" s="13" t="str">
        <f t="shared" si="439"/>
        <v>plays</v>
      </c>
      <c r="S4011" s="6">
        <f t="shared" si="443"/>
        <v>13.157894736842104</v>
      </c>
      <c r="T4011" s="10">
        <f t="shared" si="444"/>
        <v>4.75</v>
      </c>
    </row>
    <row r="4012" spans="1:20" ht="57.6" x14ac:dyDescent="0.3">
      <c r="A4012">
        <v>4012</v>
      </c>
      <c r="B4012" s="3" t="s">
        <v>4008</v>
      </c>
      <c r="C4012" s="3" t="s">
        <v>8117</v>
      </c>
      <c r="D4012">
        <v>575</v>
      </c>
      <c r="E4012">
        <v>0</v>
      </c>
      <c r="F4012" t="s">
        <v>8221</v>
      </c>
      <c r="G4012" t="s">
        <v>8225</v>
      </c>
      <c r="H4012" t="s">
        <v>8247</v>
      </c>
      <c r="I4012">
        <v>1430571849</v>
      </c>
      <c r="J4012">
        <v>1427979849</v>
      </c>
      <c r="K4012" s="11">
        <f t="shared" si="441"/>
        <v>42126.336215277777</v>
      </c>
      <c r="L4012" s="11">
        <f t="shared" si="442"/>
        <v>42096.336215277777</v>
      </c>
      <c r="M4012" t="b">
        <v>0</v>
      </c>
      <c r="N4012">
        <v>0</v>
      </c>
      <c r="O4012" t="b">
        <v>0</v>
      </c>
      <c r="P4012" s="8" t="s">
        <v>8269</v>
      </c>
      <c r="Q4012" s="13" t="str">
        <f t="shared" si="440"/>
        <v>theater</v>
      </c>
      <c r="R4012" s="13" t="str">
        <f t="shared" si="439"/>
        <v>plays</v>
      </c>
      <c r="S4012" s="6" t="str">
        <f t="shared" si="443"/>
        <v>N/A</v>
      </c>
      <c r="T4012" s="10" t="str">
        <f t="shared" si="444"/>
        <v>N/A</v>
      </c>
    </row>
    <row r="4013" spans="1:20" ht="57.6" x14ac:dyDescent="0.3">
      <c r="A4013">
        <v>4013</v>
      </c>
      <c r="B4013" s="3" t="s">
        <v>4009</v>
      </c>
      <c r="C4013" s="3" t="s">
        <v>8118</v>
      </c>
      <c r="D4013">
        <v>2000</v>
      </c>
      <c r="E4013">
        <v>26</v>
      </c>
      <c r="F4013" t="s">
        <v>8221</v>
      </c>
      <c r="G4013" t="s">
        <v>8224</v>
      </c>
      <c r="H4013" t="s">
        <v>8246</v>
      </c>
      <c r="I4013">
        <v>1424070823</v>
      </c>
      <c r="J4013">
        <v>1421478823</v>
      </c>
      <c r="K4013" s="11">
        <f t="shared" si="441"/>
        <v>42051.092858796292</v>
      </c>
      <c r="L4013" s="11">
        <f t="shared" si="442"/>
        <v>42021.092858796292</v>
      </c>
      <c r="M4013" t="b">
        <v>0</v>
      </c>
      <c r="N4013">
        <v>2</v>
      </c>
      <c r="O4013" t="b">
        <v>0</v>
      </c>
      <c r="P4013" s="8" t="s">
        <v>8269</v>
      </c>
      <c r="Q4013" s="13" t="str">
        <f t="shared" si="440"/>
        <v>theater</v>
      </c>
      <c r="R4013" s="13" t="str">
        <f t="shared" si="439"/>
        <v>plays</v>
      </c>
      <c r="S4013" s="6">
        <f t="shared" si="443"/>
        <v>76.92307692307692</v>
      </c>
      <c r="T4013" s="10">
        <f t="shared" si="444"/>
        <v>13</v>
      </c>
    </row>
    <row r="4014" spans="1:20" ht="43.2" x14ac:dyDescent="0.3">
      <c r="A4014">
        <v>4014</v>
      </c>
      <c r="B4014" s="3" t="s">
        <v>4010</v>
      </c>
      <c r="C4014" s="3" t="s">
        <v>8119</v>
      </c>
      <c r="D4014">
        <v>9000</v>
      </c>
      <c r="E4014">
        <v>0</v>
      </c>
      <c r="F4014" t="s">
        <v>8221</v>
      </c>
      <c r="G4014" t="s">
        <v>8224</v>
      </c>
      <c r="H4014" t="s">
        <v>8246</v>
      </c>
      <c r="I4014">
        <v>1457157269</v>
      </c>
      <c r="J4014">
        <v>1455861269</v>
      </c>
      <c r="K4014" s="11">
        <f t="shared" si="441"/>
        <v>42434.037835648145</v>
      </c>
      <c r="L4014" s="11">
        <f t="shared" si="442"/>
        <v>42419.037835648145</v>
      </c>
      <c r="M4014" t="b">
        <v>0</v>
      </c>
      <c r="N4014">
        <v>0</v>
      </c>
      <c r="O4014" t="b">
        <v>0</v>
      </c>
      <c r="P4014" s="8" t="s">
        <v>8269</v>
      </c>
      <c r="Q4014" s="13" t="str">
        <f t="shared" si="440"/>
        <v>theater</v>
      </c>
      <c r="R4014" s="13" t="str">
        <f t="shared" si="439"/>
        <v>plays</v>
      </c>
      <c r="S4014" s="6" t="str">
        <f t="shared" si="443"/>
        <v>N/A</v>
      </c>
      <c r="T4014" s="10" t="str">
        <f t="shared" si="444"/>
        <v>N/A</v>
      </c>
    </row>
    <row r="4015" spans="1:20" ht="43.2" x14ac:dyDescent="0.3">
      <c r="A4015">
        <v>4015</v>
      </c>
      <c r="B4015" s="3" t="s">
        <v>4011</v>
      </c>
      <c r="C4015" s="3" t="s">
        <v>8120</v>
      </c>
      <c r="D4015">
        <v>7000</v>
      </c>
      <c r="E4015">
        <v>1</v>
      </c>
      <c r="F4015" t="s">
        <v>8221</v>
      </c>
      <c r="G4015" t="s">
        <v>8224</v>
      </c>
      <c r="H4015" t="s">
        <v>8246</v>
      </c>
      <c r="I4015">
        <v>1437331463</v>
      </c>
      <c r="J4015">
        <v>1434739463</v>
      </c>
      <c r="K4015" s="11">
        <f t="shared" si="441"/>
        <v>42204.572488425925</v>
      </c>
      <c r="L4015" s="11">
        <f t="shared" si="442"/>
        <v>42174.572488425925</v>
      </c>
      <c r="M4015" t="b">
        <v>0</v>
      </c>
      <c r="N4015">
        <v>1</v>
      </c>
      <c r="O4015" t="b">
        <v>0</v>
      </c>
      <c r="P4015" s="8" t="s">
        <v>8269</v>
      </c>
      <c r="Q4015" s="13" t="str">
        <f t="shared" si="440"/>
        <v>theater</v>
      </c>
      <c r="R4015" s="13" t="str">
        <f t="shared" si="439"/>
        <v>plays</v>
      </c>
      <c r="S4015" s="6">
        <f t="shared" si="443"/>
        <v>7000</v>
      </c>
      <c r="T4015" s="10">
        <f t="shared" si="444"/>
        <v>1</v>
      </c>
    </row>
    <row r="4016" spans="1:20" ht="43.2" x14ac:dyDescent="0.3">
      <c r="A4016">
        <v>4016</v>
      </c>
      <c r="B4016" s="3" t="s">
        <v>4012</v>
      </c>
      <c r="C4016" s="3" t="s">
        <v>8121</v>
      </c>
      <c r="D4016">
        <v>500</v>
      </c>
      <c r="E4016">
        <v>70</v>
      </c>
      <c r="F4016" t="s">
        <v>8221</v>
      </c>
      <c r="G4016" t="s">
        <v>8225</v>
      </c>
      <c r="H4016" t="s">
        <v>8247</v>
      </c>
      <c r="I4016">
        <v>1410987400</v>
      </c>
      <c r="J4016">
        <v>1408395400</v>
      </c>
      <c r="K4016" s="11">
        <f t="shared" si="441"/>
        <v>41899.664351851847</v>
      </c>
      <c r="L4016" s="11">
        <f t="shared" si="442"/>
        <v>41869.664351851847</v>
      </c>
      <c r="M4016" t="b">
        <v>0</v>
      </c>
      <c r="N4016">
        <v>7</v>
      </c>
      <c r="O4016" t="b">
        <v>0</v>
      </c>
      <c r="P4016" s="8" t="s">
        <v>8269</v>
      </c>
      <c r="Q4016" s="13" t="str">
        <f t="shared" si="440"/>
        <v>theater</v>
      </c>
      <c r="R4016" s="13" t="str">
        <f t="shared" ref="R4016:R4079" si="445">RIGHT(P4016,5)</f>
        <v>plays</v>
      </c>
      <c r="S4016" s="6">
        <f t="shared" si="443"/>
        <v>7.1428571428571432</v>
      </c>
      <c r="T4016" s="10">
        <f t="shared" si="444"/>
        <v>10</v>
      </c>
    </row>
    <row r="4017" spans="1:20" ht="43.2" x14ac:dyDescent="0.3">
      <c r="A4017">
        <v>4017</v>
      </c>
      <c r="B4017" s="3" t="s">
        <v>4013</v>
      </c>
      <c r="C4017" s="3" t="s">
        <v>8122</v>
      </c>
      <c r="D4017">
        <v>10000</v>
      </c>
      <c r="E4017">
        <v>105</v>
      </c>
      <c r="F4017" t="s">
        <v>8221</v>
      </c>
      <c r="G4017" t="s">
        <v>8224</v>
      </c>
      <c r="H4017" t="s">
        <v>8246</v>
      </c>
      <c r="I4017">
        <v>1409846874</v>
      </c>
      <c r="J4017">
        <v>1407254874</v>
      </c>
      <c r="K4017" s="11">
        <f t="shared" si="441"/>
        <v>41886.463819444441</v>
      </c>
      <c r="L4017" s="11">
        <f t="shared" si="442"/>
        <v>41856.463819444441</v>
      </c>
      <c r="M4017" t="b">
        <v>0</v>
      </c>
      <c r="N4017">
        <v>2</v>
      </c>
      <c r="O4017" t="b">
        <v>0</v>
      </c>
      <c r="P4017" s="8" t="s">
        <v>8269</v>
      </c>
      <c r="Q4017" s="13" t="str">
        <f t="shared" si="440"/>
        <v>theater</v>
      </c>
      <c r="R4017" s="13" t="str">
        <f t="shared" si="445"/>
        <v>plays</v>
      </c>
      <c r="S4017" s="6">
        <f t="shared" si="443"/>
        <v>95.238095238095241</v>
      </c>
      <c r="T4017" s="10">
        <f t="shared" si="444"/>
        <v>52.5</v>
      </c>
    </row>
    <row r="4018" spans="1:20" ht="28.8" x14ac:dyDescent="0.3">
      <c r="A4018">
        <v>4018</v>
      </c>
      <c r="B4018" s="3" t="s">
        <v>4014</v>
      </c>
      <c r="C4018" s="3" t="s">
        <v>8123</v>
      </c>
      <c r="D4018">
        <v>1500</v>
      </c>
      <c r="E4018">
        <v>130</v>
      </c>
      <c r="F4018" t="s">
        <v>8221</v>
      </c>
      <c r="G4018" t="s">
        <v>8225</v>
      </c>
      <c r="H4018" t="s">
        <v>8247</v>
      </c>
      <c r="I4018">
        <v>1475877108</v>
      </c>
      <c r="J4018">
        <v>1473285108</v>
      </c>
      <c r="K4018" s="11">
        <f t="shared" si="441"/>
        <v>42650.702638888884</v>
      </c>
      <c r="L4018" s="11">
        <f t="shared" si="442"/>
        <v>42620.702638888884</v>
      </c>
      <c r="M4018" t="b">
        <v>0</v>
      </c>
      <c r="N4018">
        <v>4</v>
      </c>
      <c r="O4018" t="b">
        <v>0</v>
      </c>
      <c r="P4018" s="8" t="s">
        <v>8269</v>
      </c>
      <c r="Q4018" s="13" t="str">
        <f t="shared" si="440"/>
        <v>theater</v>
      </c>
      <c r="R4018" s="13" t="str">
        <f t="shared" si="445"/>
        <v>plays</v>
      </c>
      <c r="S4018" s="6">
        <f t="shared" si="443"/>
        <v>11.538461538461538</v>
      </c>
      <c r="T4018" s="10">
        <f t="shared" si="444"/>
        <v>32.5</v>
      </c>
    </row>
    <row r="4019" spans="1:20" ht="43.2" x14ac:dyDescent="0.3">
      <c r="A4019">
        <v>4019</v>
      </c>
      <c r="B4019" s="3" t="s">
        <v>4015</v>
      </c>
      <c r="C4019" s="3" t="s">
        <v>8124</v>
      </c>
      <c r="D4019">
        <v>3500</v>
      </c>
      <c r="E4019">
        <v>29</v>
      </c>
      <c r="F4019" t="s">
        <v>8221</v>
      </c>
      <c r="G4019" t="s">
        <v>8224</v>
      </c>
      <c r="H4019" t="s">
        <v>8246</v>
      </c>
      <c r="I4019">
        <v>1460737680</v>
      </c>
      <c r="J4019">
        <v>1455725596</v>
      </c>
      <c r="K4019" s="11">
        <f t="shared" si="441"/>
        <v>42475.477777777771</v>
      </c>
      <c r="L4019" s="11">
        <f t="shared" si="442"/>
        <v>42417.467546296299</v>
      </c>
      <c r="M4019" t="b">
        <v>0</v>
      </c>
      <c r="N4019">
        <v>4</v>
      </c>
      <c r="O4019" t="b">
        <v>0</v>
      </c>
      <c r="P4019" s="8" t="s">
        <v>8269</v>
      </c>
      <c r="Q4019" s="13" t="str">
        <f t="shared" si="440"/>
        <v>theater</v>
      </c>
      <c r="R4019" s="13" t="str">
        <f t="shared" si="445"/>
        <v>plays</v>
      </c>
      <c r="S4019" s="6">
        <f t="shared" si="443"/>
        <v>120.68965517241379</v>
      </c>
      <c r="T4019" s="10">
        <f t="shared" si="444"/>
        <v>7.25</v>
      </c>
    </row>
    <row r="4020" spans="1:20" ht="43.2" x14ac:dyDescent="0.3">
      <c r="A4020">
        <v>4020</v>
      </c>
      <c r="B4020" s="3" t="s">
        <v>4016</v>
      </c>
      <c r="C4020" s="3" t="s">
        <v>8125</v>
      </c>
      <c r="D4020">
        <v>600</v>
      </c>
      <c r="E4020">
        <v>100</v>
      </c>
      <c r="F4020" t="s">
        <v>8221</v>
      </c>
      <c r="G4020" t="s">
        <v>8224</v>
      </c>
      <c r="H4020" t="s">
        <v>8246</v>
      </c>
      <c r="I4020">
        <v>1427168099</v>
      </c>
      <c r="J4020">
        <v>1424579699</v>
      </c>
      <c r="K4020" s="11">
        <f t="shared" si="441"/>
        <v>42086.940960648142</v>
      </c>
      <c r="L4020" s="11">
        <f t="shared" si="442"/>
        <v>42056.982627314814</v>
      </c>
      <c r="M4020" t="b">
        <v>0</v>
      </c>
      <c r="N4020">
        <v>3</v>
      </c>
      <c r="O4020" t="b">
        <v>0</v>
      </c>
      <c r="P4020" s="8" t="s">
        <v>8269</v>
      </c>
      <c r="Q4020" s="13" t="str">
        <f t="shared" si="440"/>
        <v>theater</v>
      </c>
      <c r="R4020" s="13" t="str">
        <f t="shared" si="445"/>
        <v>plays</v>
      </c>
      <c r="S4020" s="6">
        <f t="shared" si="443"/>
        <v>6</v>
      </c>
      <c r="T4020" s="10">
        <f t="shared" si="444"/>
        <v>33.333333333333336</v>
      </c>
    </row>
    <row r="4021" spans="1:20" ht="43.2" x14ac:dyDescent="0.3">
      <c r="A4021">
        <v>4021</v>
      </c>
      <c r="B4021" s="3" t="s">
        <v>4017</v>
      </c>
      <c r="C4021" s="3" t="s">
        <v>8126</v>
      </c>
      <c r="D4021">
        <v>15000</v>
      </c>
      <c r="E4021">
        <v>125</v>
      </c>
      <c r="F4021" t="s">
        <v>8221</v>
      </c>
      <c r="G4021" t="s">
        <v>8224</v>
      </c>
      <c r="H4021" t="s">
        <v>8246</v>
      </c>
      <c r="I4021">
        <v>1414360358</v>
      </c>
      <c r="J4021">
        <v>1409176358</v>
      </c>
      <c r="K4021" s="11">
        <f t="shared" si="441"/>
        <v>41938.703217592592</v>
      </c>
      <c r="L4021" s="11">
        <f t="shared" si="442"/>
        <v>41878.703217592592</v>
      </c>
      <c r="M4021" t="b">
        <v>0</v>
      </c>
      <c r="N4021">
        <v>2</v>
      </c>
      <c r="O4021" t="b">
        <v>0</v>
      </c>
      <c r="P4021" s="8" t="s">
        <v>8269</v>
      </c>
      <c r="Q4021" s="13" t="str">
        <f t="shared" si="440"/>
        <v>theater</v>
      </c>
      <c r="R4021" s="13" t="str">
        <f t="shared" si="445"/>
        <v>plays</v>
      </c>
      <c r="S4021" s="6">
        <f t="shared" si="443"/>
        <v>120</v>
      </c>
      <c r="T4021" s="10">
        <f t="shared" si="444"/>
        <v>62.5</v>
      </c>
    </row>
    <row r="4022" spans="1:20" ht="28.8" x14ac:dyDescent="0.3">
      <c r="A4022">
        <v>4022</v>
      </c>
      <c r="B4022" s="3" t="s">
        <v>4018</v>
      </c>
      <c r="C4022" s="3" t="s">
        <v>8127</v>
      </c>
      <c r="D4022">
        <v>18000</v>
      </c>
      <c r="E4022">
        <v>12521</v>
      </c>
      <c r="F4022" t="s">
        <v>8221</v>
      </c>
      <c r="G4022" t="s">
        <v>8224</v>
      </c>
      <c r="H4022" t="s">
        <v>8246</v>
      </c>
      <c r="I4022">
        <v>1422759240</v>
      </c>
      <c r="J4022">
        <v>1418824867</v>
      </c>
      <c r="K4022" s="11">
        <f t="shared" si="441"/>
        <v>42035.912499999999</v>
      </c>
      <c r="L4022" s="11">
        <f t="shared" si="442"/>
        <v>41990.375775462962</v>
      </c>
      <c r="M4022" t="b">
        <v>0</v>
      </c>
      <c r="N4022">
        <v>197</v>
      </c>
      <c r="O4022" t="b">
        <v>0</v>
      </c>
      <c r="P4022" s="8" t="s">
        <v>8269</v>
      </c>
      <c r="Q4022" s="13" t="str">
        <f t="shared" si="440"/>
        <v>theater</v>
      </c>
      <c r="R4022" s="13" t="str">
        <f t="shared" si="445"/>
        <v>plays</v>
      </c>
      <c r="S4022" s="6">
        <f t="shared" si="443"/>
        <v>1.4375848574395016</v>
      </c>
      <c r="T4022" s="10">
        <f t="shared" si="444"/>
        <v>63.558375634517766</v>
      </c>
    </row>
    <row r="4023" spans="1:20" ht="43.2" x14ac:dyDescent="0.3">
      <c r="A4023">
        <v>4023</v>
      </c>
      <c r="B4023" s="3" t="s">
        <v>4019</v>
      </c>
      <c r="C4023" s="3" t="s">
        <v>8128</v>
      </c>
      <c r="D4023">
        <v>7000</v>
      </c>
      <c r="E4023">
        <v>0</v>
      </c>
      <c r="F4023" t="s">
        <v>8221</v>
      </c>
      <c r="G4023" t="s">
        <v>8224</v>
      </c>
      <c r="H4023" t="s">
        <v>8246</v>
      </c>
      <c r="I4023">
        <v>1458860363</v>
      </c>
      <c r="J4023">
        <v>1454975963</v>
      </c>
      <c r="K4023" s="11">
        <f t="shared" si="441"/>
        <v>42453.749571759261</v>
      </c>
      <c r="L4023" s="11">
        <f t="shared" si="442"/>
        <v>42408.791238425925</v>
      </c>
      <c r="M4023" t="b">
        <v>0</v>
      </c>
      <c r="N4023">
        <v>0</v>
      </c>
      <c r="O4023" t="b">
        <v>0</v>
      </c>
      <c r="P4023" s="8" t="s">
        <v>8269</v>
      </c>
      <c r="Q4023" s="13" t="str">
        <f t="shared" si="440"/>
        <v>theater</v>
      </c>
      <c r="R4023" s="13" t="str">
        <f t="shared" si="445"/>
        <v>plays</v>
      </c>
      <c r="S4023" s="6" t="str">
        <f t="shared" si="443"/>
        <v>N/A</v>
      </c>
      <c r="T4023" s="10" t="str">
        <f t="shared" si="444"/>
        <v>N/A</v>
      </c>
    </row>
    <row r="4024" spans="1:20" ht="43.2" x14ac:dyDescent="0.3">
      <c r="A4024">
        <v>4024</v>
      </c>
      <c r="B4024" s="3" t="s">
        <v>4020</v>
      </c>
      <c r="C4024" s="3" t="s">
        <v>8129</v>
      </c>
      <c r="D4024">
        <v>800</v>
      </c>
      <c r="E4024">
        <v>10</v>
      </c>
      <c r="F4024" t="s">
        <v>8221</v>
      </c>
      <c r="G4024" t="s">
        <v>8224</v>
      </c>
      <c r="H4024" t="s">
        <v>8246</v>
      </c>
      <c r="I4024">
        <v>1441037097</v>
      </c>
      <c r="J4024">
        <v>1438445097</v>
      </c>
      <c r="K4024" s="11">
        <f t="shared" si="441"/>
        <v>42247.461770833332</v>
      </c>
      <c r="L4024" s="11">
        <f t="shared" si="442"/>
        <v>42217.461770833332</v>
      </c>
      <c r="M4024" t="b">
        <v>0</v>
      </c>
      <c r="N4024">
        <v>1</v>
      </c>
      <c r="O4024" t="b">
        <v>0</v>
      </c>
      <c r="P4024" s="8" t="s">
        <v>8269</v>
      </c>
      <c r="Q4024" s="13" t="str">
        <f t="shared" si="440"/>
        <v>theater</v>
      </c>
      <c r="R4024" s="13" t="str">
        <f t="shared" si="445"/>
        <v>plays</v>
      </c>
      <c r="S4024" s="6">
        <f t="shared" si="443"/>
        <v>80</v>
      </c>
      <c r="T4024" s="10">
        <f t="shared" si="444"/>
        <v>10</v>
      </c>
    </row>
    <row r="4025" spans="1:20" ht="57.6" x14ac:dyDescent="0.3">
      <c r="A4025">
        <v>4025</v>
      </c>
      <c r="B4025" s="3" t="s">
        <v>4021</v>
      </c>
      <c r="C4025" s="3" t="s">
        <v>8130</v>
      </c>
      <c r="D4025">
        <v>5000</v>
      </c>
      <c r="E4025">
        <v>250</v>
      </c>
      <c r="F4025" t="s">
        <v>8221</v>
      </c>
      <c r="G4025" t="s">
        <v>8230</v>
      </c>
      <c r="H4025" t="s">
        <v>8249</v>
      </c>
      <c r="I4025">
        <v>1437889336</v>
      </c>
      <c r="J4025">
        <v>1432705336</v>
      </c>
      <c r="K4025" s="11">
        <f t="shared" si="441"/>
        <v>42211.029351851852</v>
      </c>
      <c r="L4025" s="11">
        <f t="shared" si="442"/>
        <v>42151.029351851852</v>
      </c>
      <c r="M4025" t="b">
        <v>0</v>
      </c>
      <c r="N4025">
        <v>4</v>
      </c>
      <c r="O4025" t="b">
        <v>0</v>
      </c>
      <c r="P4025" s="8" t="s">
        <v>8269</v>
      </c>
      <c r="Q4025" s="13" t="str">
        <f t="shared" si="440"/>
        <v>theater</v>
      </c>
      <c r="R4025" s="13" t="str">
        <f t="shared" si="445"/>
        <v>plays</v>
      </c>
      <c r="S4025" s="6">
        <f t="shared" si="443"/>
        <v>20</v>
      </c>
      <c r="T4025" s="10">
        <f t="shared" si="444"/>
        <v>62.5</v>
      </c>
    </row>
    <row r="4026" spans="1:20" ht="43.2" x14ac:dyDescent="0.3">
      <c r="A4026">
        <v>4026</v>
      </c>
      <c r="B4026" s="3" t="s">
        <v>4022</v>
      </c>
      <c r="C4026" s="3" t="s">
        <v>8131</v>
      </c>
      <c r="D4026">
        <v>4000</v>
      </c>
      <c r="E4026">
        <v>0</v>
      </c>
      <c r="F4026" t="s">
        <v>8221</v>
      </c>
      <c r="G4026" t="s">
        <v>8224</v>
      </c>
      <c r="H4026" t="s">
        <v>8246</v>
      </c>
      <c r="I4026">
        <v>1449247439</v>
      </c>
      <c r="J4026">
        <v>1444059839</v>
      </c>
      <c r="K4026" s="11">
        <f t="shared" si="441"/>
        <v>42342.488877314812</v>
      </c>
      <c r="L4026" s="11">
        <f t="shared" si="442"/>
        <v>42282.447210648148</v>
      </c>
      <c r="M4026" t="b">
        <v>0</v>
      </c>
      <c r="N4026">
        <v>0</v>
      </c>
      <c r="O4026" t="b">
        <v>0</v>
      </c>
      <c r="P4026" s="8" t="s">
        <v>8269</v>
      </c>
      <c r="Q4026" s="13" t="str">
        <f t="shared" si="440"/>
        <v>theater</v>
      </c>
      <c r="R4026" s="13" t="str">
        <f t="shared" si="445"/>
        <v>plays</v>
      </c>
      <c r="S4026" s="6" t="str">
        <f t="shared" si="443"/>
        <v>N/A</v>
      </c>
      <c r="T4026" s="10" t="str">
        <f t="shared" si="444"/>
        <v>N/A</v>
      </c>
    </row>
    <row r="4027" spans="1:20" ht="43.2" x14ac:dyDescent="0.3">
      <c r="A4027">
        <v>4027</v>
      </c>
      <c r="B4027" s="3" t="s">
        <v>4023</v>
      </c>
      <c r="C4027" s="3" t="s">
        <v>8132</v>
      </c>
      <c r="D4027">
        <v>3000</v>
      </c>
      <c r="E4027">
        <v>215</v>
      </c>
      <c r="F4027" t="s">
        <v>8221</v>
      </c>
      <c r="G4027" t="s">
        <v>8224</v>
      </c>
      <c r="H4027" t="s">
        <v>8246</v>
      </c>
      <c r="I4027">
        <v>1487811600</v>
      </c>
      <c r="J4027">
        <v>1486077481</v>
      </c>
      <c r="K4027" s="11">
        <f t="shared" si="441"/>
        <v>42788.833333333336</v>
      </c>
      <c r="L4027" s="11">
        <f t="shared" si="442"/>
        <v>42768.762511574074</v>
      </c>
      <c r="M4027" t="b">
        <v>0</v>
      </c>
      <c r="N4027">
        <v>7</v>
      </c>
      <c r="O4027" t="b">
        <v>0</v>
      </c>
      <c r="P4027" s="8" t="s">
        <v>8269</v>
      </c>
      <c r="Q4027" s="13" t="str">
        <f t="shared" si="440"/>
        <v>theater</v>
      </c>
      <c r="R4027" s="13" t="str">
        <f t="shared" si="445"/>
        <v>plays</v>
      </c>
      <c r="S4027" s="6">
        <f t="shared" si="443"/>
        <v>13.953488372093023</v>
      </c>
      <c r="T4027" s="10">
        <f t="shared" si="444"/>
        <v>30.714285714285715</v>
      </c>
    </row>
    <row r="4028" spans="1:20" ht="43.2" x14ac:dyDescent="0.3">
      <c r="A4028">
        <v>4028</v>
      </c>
      <c r="B4028" s="3" t="s">
        <v>4024</v>
      </c>
      <c r="C4028" s="3" t="s">
        <v>8133</v>
      </c>
      <c r="D4028">
        <v>2000</v>
      </c>
      <c r="E4028">
        <v>561</v>
      </c>
      <c r="F4028" t="s">
        <v>8221</v>
      </c>
      <c r="G4028" t="s">
        <v>8224</v>
      </c>
      <c r="H4028" t="s">
        <v>8246</v>
      </c>
      <c r="I4028">
        <v>1402007500</v>
      </c>
      <c r="J4028">
        <v>1399415500</v>
      </c>
      <c r="K4028" s="11">
        <f t="shared" si="441"/>
        <v>41795.730324074073</v>
      </c>
      <c r="L4028" s="11">
        <f t="shared" si="442"/>
        <v>41765.730324074073</v>
      </c>
      <c r="M4028" t="b">
        <v>0</v>
      </c>
      <c r="N4028">
        <v>11</v>
      </c>
      <c r="O4028" t="b">
        <v>0</v>
      </c>
      <c r="P4028" s="8" t="s">
        <v>8269</v>
      </c>
      <c r="Q4028" s="13" t="str">
        <f t="shared" si="440"/>
        <v>theater</v>
      </c>
      <c r="R4028" s="13" t="str">
        <f t="shared" si="445"/>
        <v>plays</v>
      </c>
      <c r="S4028" s="6">
        <f t="shared" si="443"/>
        <v>3.5650623885918002</v>
      </c>
      <c r="T4028" s="10">
        <f t="shared" si="444"/>
        <v>51</v>
      </c>
    </row>
    <row r="4029" spans="1:20" ht="43.2" x14ac:dyDescent="0.3">
      <c r="A4029">
        <v>4029</v>
      </c>
      <c r="B4029" s="3" t="s">
        <v>4025</v>
      </c>
      <c r="C4029" s="3" t="s">
        <v>8134</v>
      </c>
      <c r="D4029">
        <v>20000</v>
      </c>
      <c r="E4029">
        <v>0</v>
      </c>
      <c r="F4029" t="s">
        <v>8221</v>
      </c>
      <c r="G4029" t="s">
        <v>8224</v>
      </c>
      <c r="H4029" t="s">
        <v>8246</v>
      </c>
      <c r="I4029">
        <v>1450053370</v>
      </c>
      <c r="J4029">
        <v>1447461370</v>
      </c>
      <c r="K4029" s="11">
        <f t="shared" si="441"/>
        <v>42351.816782407404</v>
      </c>
      <c r="L4029" s="11">
        <f t="shared" si="442"/>
        <v>42321.816782407404</v>
      </c>
      <c r="M4029" t="b">
        <v>0</v>
      </c>
      <c r="N4029">
        <v>0</v>
      </c>
      <c r="O4029" t="b">
        <v>0</v>
      </c>
      <c r="P4029" s="8" t="s">
        <v>8269</v>
      </c>
      <c r="Q4029" s="13" t="str">
        <f t="shared" si="440"/>
        <v>theater</v>
      </c>
      <c r="R4029" s="13" t="str">
        <f t="shared" si="445"/>
        <v>plays</v>
      </c>
      <c r="S4029" s="6" t="str">
        <f t="shared" si="443"/>
        <v>N/A</v>
      </c>
      <c r="T4029" s="10" t="str">
        <f t="shared" si="444"/>
        <v>N/A</v>
      </c>
    </row>
    <row r="4030" spans="1:20" ht="57.6" x14ac:dyDescent="0.3">
      <c r="A4030">
        <v>4030</v>
      </c>
      <c r="B4030" s="3" t="s">
        <v>4026</v>
      </c>
      <c r="C4030" s="3" t="s">
        <v>8135</v>
      </c>
      <c r="D4030">
        <v>2500</v>
      </c>
      <c r="E4030">
        <v>400</v>
      </c>
      <c r="F4030" t="s">
        <v>8221</v>
      </c>
      <c r="G4030" t="s">
        <v>8224</v>
      </c>
      <c r="H4030" t="s">
        <v>8246</v>
      </c>
      <c r="I4030">
        <v>1454525340</v>
      </c>
      <c r="J4030">
        <v>1452008599</v>
      </c>
      <c r="K4030" s="11">
        <f t="shared" si="441"/>
        <v>42403.575694444444</v>
      </c>
      <c r="L4030" s="11">
        <f t="shared" si="442"/>
        <v>42374.446747685179</v>
      </c>
      <c r="M4030" t="b">
        <v>0</v>
      </c>
      <c r="N4030">
        <v>6</v>
      </c>
      <c r="O4030" t="b">
        <v>0</v>
      </c>
      <c r="P4030" s="8" t="s">
        <v>8269</v>
      </c>
      <c r="Q4030" s="13" t="str">
        <f t="shared" si="440"/>
        <v>theater</v>
      </c>
      <c r="R4030" s="13" t="str">
        <f t="shared" si="445"/>
        <v>plays</v>
      </c>
      <c r="S4030" s="6">
        <f t="shared" si="443"/>
        <v>6.25</v>
      </c>
      <c r="T4030" s="10">
        <f t="shared" si="444"/>
        <v>66.666666666666671</v>
      </c>
    </row>
    <row r="4031" spans="1:20" ht="43.2" x14ac:dyDescent="0.3">
      <c r="A4031">
        <v>4031</v>
      </c>
      <c r="B4031" s="3" t="s">
        <v>4027</v>
      </c>
      <c r="C4031" s="3" t="s">
        <v>8136</v>
      </c>
      <c r="D4031">
        <v>5000</v>
      </c>
      <c r="E4031">
        <v>0</v>
      </c>
      <c r="F4031" t="s">
        <v>8221</v>
      </c>
      <c r="G4031" t="s">
        <v>8224</v>
      </c>
      <c r="H4031" t="s">
        <v>8246</v>
      </c>
      <c r="I4031">
        <v>1418914964</v>
      </c>
      <c r="J4031">
        <v>1414591364</v>
      </c>
      <c r="K4031" s="11">
        <f t="shared" si="441"/>
        <v>41991.418564814812</v>
      </c>
      <c r="L4031" s="11">
        <f t="shared" si="442"/>
        <v>41941.376898148148</v>
      </c>
      <c r="M4031" t="b">
        <v>0</v>
      </c>
      <c r="N4031">
        <v>0</v>
      </c>
      <c r="O4031" t="b">
        <v>0</v>
      </c>
      <c r="P4031" s="8" t="s">
        <v>8269</v>
      </c>
      <c r="Q4031" s="13" t="str">
        <f t="shared" si="440"/>
        <v>theater</v>
      </c>
      <c r="R4031" s="13" t="str">
        <f t="shared" si="445"/>
        <v>plays</v>
      </c>
      <c r="S4031" s="6" t="str">
        <f t="shared" si="443"/>
        <v>N/A</v>
      </c>
      <c r="T4031" s="10" t="str">
        <f t="shared" si="444"/>
        <v>N/A</v>
      </c>
    </row>
    <row r="4032" spans="1:20" ht="43.2" x14ac:dyDescent="0.3">
      <c r="A4032">
        <v>4032</v>
      </c>
      <c r="B4032" s="3" t="s">
        <v>4028</v>
      </c>
      <c r="C4032" s="3" t="s">
        <v>8137</v>
      </c>
      <c r="D4032">
        <v>6048</v>
      </c>
      <c r="E4032">
        <v>413</v>
      </c>
      <c r="F4032" t="s">
        <v>8221</v>
      </c>
      <c r="G4032" t="s">
        <v>8224</v>
      </c>
      <c r="H4032" t="s">
        <v>8246</v>
      </c>
      <c r="I4032">
        <v>1450211116</v>
      </c>
      <c r="J4032">
        <v>1445023516</v>
      </c>
      <c r="K4032" s="11">
        <f t="shared" si="441"/>
        <v>42353.642546296294</v>
      </c>
      <c r="L4032" s="11">
        <f t="shared" si="442"/>
        <v>42293.60087962963</v>
      </c>
      <c r="M4032" t="b">
        <v>0</v>
      </c>
      <c r="N4032">
        <v>7</v>
      </c>
      <c r="O4032" t="b">
        <v>0</v>
      </c>
      <c r="P4032" s="8" t="s">
        <v>8269</v>
      </c>
      <c r="Q4032" s="13" t="str">
        <f t="shared" si="440"/>
        <v>theater</v>
      </c>
      <c r="R4032" s="13" t="str">
        <f t="shared" si="445"/>
        <v>plays</v>
      </c>
      <c r="S4032" s="6">
        <f t="shared" si="443"/>
        <v>14.64406779661017</v>
      </c>
      <c r="T4032" s="10">
        <f t="shared" si="444"/>
        <v>59</v>
      </c>
    </row>
    <row r="4033" spans="1:20" ht="43.2" x14ac:dyDescent="0.3">
      <c r="A4033">
        <v>4033</v>
      </c>
      <c r="B4033" s="3" t="s">
        <v>4029</v>
      </c>
      <c r="C4033" s="3" t="s">
        <v>8138</v>
      </c>
      <c r="D4033">
        <v>23900</v>
      </c>
      <c r="E4033">
        <v>6141.99</v>
      </c>
      <c r="F4033" t="s">
        <v>8221</v>
      </c>
      <c r="G4033" t="s">
        <v>8225</v>
      </c>
      <c r="H4033" t="s">
        <v>8247</v>
      </c>
      <c r="I4033">
        <v>1475398800</v>
      </c>
      <c r="J4033">
        <v>1472711224</v>
      </c>
      <c r="K4033" s="11">
        <f t="shared" si="441"/>
        <v>42645.166666666664</v>
      </c>
      <c r="L4033" s="11">
        <f t="shared" si="442"/>
        <v>42614.06046296296</v>
      </c>
      <c r="M4033" t="b">
        <v>0</v>
      </c>
      <c r="N4033">
        <v>94</v>
      </c>
      <c r="O4033" t="b">
        <v>0</v>
      </c>
      <c r="P4033" s="8" t="s">
        <v>8269</v>
      </c>
      <c r="Q4033" s="13" t="str">
        <f t="shared" si="440"/>
        <v>theater</v>
      </c>
      <c r="R4033" s="13" t="str">
        <f t="shared" si="445"/>
        <v>plays</v>
      </c>
      <c r="S4033" s="6">
        <f t="shared" si="443"/>
        <v>3.891246973700706</v>
      </c>
      <c r="T4033" s="10">
        <f t="shared" si="444"/>
        <v>65.340319148936175</v>
      </c>
    </row>
    <row r="4034" spans="1:20" ht="43.2" x14ac:dyDescent="0.3">
      <c r="A4034">
        <v>4034</v>
      </c>
      <c r="B4034" s="3" t="s">
        <v>4030</v>
      </c>
      <c r="C4034" s="3" t="s">
        <v>8139</v>
      </c>
      <c r="D4034">
        <v>13500</v>
      </c>
      <c r="E4034">
        <v>200</v>
      </c>
      <c r="F4034" t="s">
        <v>8221</v>
      </c>
      <c r="G4034" t="s">
        <v>8224</v>
      </c>
      <c r="H4034" t="s">
        <v>8246</v>
      </c>
      <c r="I4034">
        <v>1428097450</v>
      </c>
      <c r="J4034">
        <v>1425509050</v>
      </c>
      <c r="K4034" s="11">
        <f t="shared" si="441"/>
        <v>42097.697337962956</v>
      </c>
      <c r="L4034" s="11">
        <f t="shared" si="442"/>
        <v>42067.739004629628</v>
      </c>
      <c r="M4034" t="b">
        <v>0</v>
      </c>
      <c r="N4034">
        <v>2</v>
      </c>
      <c r="O4034" t="b">
        <v>0</v>
      </c>
      <c r="P4034" s="8" t="s">
        <v>8269</v>
      </c>
      <c r="Q4034" s="13" t="str">
        <f t="shared" si="440"/>
        <v>theater</v>
      </c>
      <c r="R4034" s="13" t="str">
        <f t="shared" si="445"/>
        <v>plays</v>
      </c>
      <c r="S4034" s="6">
        <f t="shared" si="443"/>
        <v>67.5</v>
      </c>
      <c r="T4034" s="10">
        <f t="shared" si="444"/>
        <v>100</v>
      </c>
    </row>
    <row r="4035" spans="1:20" ht="28.8" x14ac:dyDescent="0.3">
      <c r="A4035">
        <v>4035</v>
      </c>
      <c r="B4035" s="3" t="s">
        <v>4031</v>
      </c>
      <c r="C4035" s="3" t="s">
        <v>8140</v>
      </c>
      <c r="D4035">
        <v>10000</v>
      </c>
      <c r="E4035">
        <v>3685</v>
      </c>
      <c r="F4035" t="s">
        <v>8221</v>
      </c>
      <c r="G4035" t="s">
        <v>8224</v>
      </c>
      <c r="H4035" t="s">
        <v>8246</v>
      </c>
      <c r="I4035">
        <v>1413925887</v>
      </c>
      <c r="J4035">
        <v>1411333887</v>
      </c>
      <c r="K4035" s="11">
        <f t="shared" si="441"/>
        <v>41933.674618055556</v>
      </c>
      <c r="L4035" s="11">
        <f t="shared" si="442"/>
        <v>41903.674618055556</v>
      </c>
      <c r="M4035" t="b">
        <v>0</v>
      </c>
      <c r="N4035">
        <v>25</v>
      </c>
      <c r="O4035" t="b">
        <v>0</v>
      </c>
      <c r="P4035" s="8" t="s">
        <v>8269</v>
      </c>
      <c r="Q4035" s="13" t="str">
        <f t="shared" ref="Q4035:Q4098" si="446">LEFT(P4035, SEARCH("/", P4035)-1)</f>
        <v>theater</v>
      </c>
      <c r="R4035" s="13" t="str">
        <f t="shared" si="445"/>
        <v>plays</v>
      </c>
      <c r="S4035" s="6">
        <f t="shared" si="443"/>
        <v>2.7137042062415198</v>
      </c>
      <c r="T4035" s="10">
        <f t="shared" si="444"/>
        <v>147.4</v>
      </c>
    </row>
    <row r="4036" spans="1:20" ht="43.2" x14ac:dyDescent="0.3">
      <c r="A4036">
        <v>4036</v>
      </c>
      <c r="B4036" s="3" t="s">
        <v>4032</v>
      </c>
      <c r="C4036" s="3" t="s">
        <v>7438</v>
      </c>
      <c r="D4036">
        <v>6000</v>
      </c>
      <c r="E4036">
        <v>2823</v>
      </c>
      <c r="F4036" t="s">
        <v>8221</v>
      </c>
      <c r="G4036" t="s">
        <v>8224</v>
      </c>
      <c r="H4036" t="s">
        <v>8246</v>
      </c>
      <c r="I4036">
        <v>1404253800</v>
      </c>
      <c r="J4036">
        <v>1402784964</v>
      </c>
      <c r="K4036" s="11">
        <f t="shared" si="441"/>
        <v>41821.729166666664</v>
      </c>
      <c r="L4036" s="11">
        <f t="shared" si="442"/>
        <v>41804.728750000002</v>
      </c>
      <c r="M4036" t="b">
        <v>0</v>
      </c>
      <c r="N4036">
        <v>17</v>
      </c>
      <c r="O4036" t="b">
        <v>0</v>
      </c>
      <c r="P4036" s="8" t="s">
        <v>8269</v>
      </c>
      <c r="Q4036" s="13" t="str">
        <f t="shared" si="446"/>
        <v>theater</v>
      </c>
      <c r="R4036" s="13" t="str">
        <f t="shared" si="445"/>
        <v>plays</v>
      </c>
      <c r="S4036" s="6">
        <f t="shared" si="443"/>
        <v>2.1253985122210413</v>
      </c>
      <c r="T4036" s="10">
        <f t="shared" si="444"/>
        <v>166.05882352941177</v>
      </c>
    </row>
    <row r="4037" spans="1:20" ht="57.6" x14ac:dyDescent="0.3">
      <c r="A4037">
        <v>4037</v>
      </c>
      <c r="B4037" s="3" t="s">
        <v>4033</v>
      </c>
      <c r="C4037" s="3" t="s">
        <v>8141</v>
      </c>
      <c r="D4037">
        <v>700</v>
      </c>
      <c r="E4037">
        <v>80</v>
      </c>
      <c r="F4037" t="s">
        <v>8221</v>
      </c>
      <c r="G4037" t="s">
        <v>8224</v>
      </c>
      <c r="H4037" t="s">
        <v>8246</v>
      </c>
      <c r="I4037">
        <v>1464099900</v>
      </c>
      <c r="J4037">
        <v>1462585315</v>
      </c>
      <c r="K4037" s="11">
        <f t="shared" si="441"/>
        <v>42514.392361111109</v>
      </c>
      <c r="L4037" s="11">
        <f t="shared" si="442"/>
        <v>42496.862442129626</v>
      </c>
      <c r="M4037" t="b">
        <v>0</v>
      </c>
      <c r="N4037">
        <v>2</v>
      </c>
      <c r="O4037" t="b">
        <v>0</v>
      </c>
      <c r="P4037" s="8" t="s">
        <v>8269</v>
      </c>
      <c r="Q4037" s="13" t="str">
        <f t="shared" si="446"/>
        <v>theater</v>
      </c>
      <c r="R4037" s="13" t="str">
        <f t="shared" si="445"/>
        <v>plays</v>
      </c>
      <c r="S4037" s="6">
        <f t="shared" si="443"/>
        <v>8.75</v>
      </c>
      <c r="T4037" s="10">
        <f t="shared" si="444"/>
        <v>40</v>
      </c>
    </row>
    <row r="4038" spans="1:20" ht="43.2" x14ac:dyDescent="0.3">
      <c r="A4038">
        <v>4038</v>
      </c>
      <c r="B4038" s="3" t="s">
        <v>4034</v>
      </c>
      <c r="C4038" s="3" t="s">
        <v>8142</v>
      </c>
      <c r="D4038">
        <v>2500</v>
      </c>
      <c r="E4038">
        <v>301</v>
      </c>
      <c r="F4038" t="s">
        <v>8221</v>
      </c>
      <c r="G4038" t="s">
        <v>8224</v>
      </c>
      <c r="H4038" t="s">
        <v>8246</v>
      </c>
      <c r="I4038">
        <v>1413573010</v>
      </c>
      <c r="J4038">
        <v>1408389010</v>
      </c>
      <c r="K4038" s="11">
        <f t="shared" si="441"/>
        <v>41929.590393518512</v>
      </c>
      <c r="L4038" s="11">
        <f t="shared" si="442"/>
        <v>41869.590393518512</v>
      </c>
      <c r="M4038" t="b">
        <v>0</v>
      </c>
      <c r="N4038">
        <v>4</v>
      </c>
      <c r="O4038" t="b">
        <v>0</v>
      </c>
      <c r="P4038" s="8" t="s">
        <v>8269</v>
      </c>
      <c r="Q4038" s="13" t="str">
        <f t="shared" si="446"/>
        <v>theater</v>
      </c>
      <c r="R4038" s="13" t="str">
        <f t="shared" si="445"/>
        <v>plays</v>
      </c>
      <c r="S4038" s="6">
        <f t="shared" si="443"/>
        <v>8.3056478405315612</v>
      </c>
      <c r="T4038" s="10">
        <f t="shared" si="444"/>
        <v>75.25</v>
      </c>
    </row>
    <row r="4039" spans="1:20" ht="43.2" x14ac:dyDescent="0.3">
      <c r="A4039">
        <v>4039</v>
      </c>
      <c r="B4039" s="3" t="s">
        <v>4035</v>
      </c>
      <c r="C4039" s="3" t="s">
        <v>8143</v>
      </c>
      <c r="D4039">
        <v>500</v>
      </c>
      <c r="E4039">
        <v>300</v>
      </c>
      <c r="F4039" t="s">
        <v>8221</v>
      </c>
      <c r="G4039" t="s">
        <v>8224</v>
      </c>
      <c r="H4039" t="s">
        <v>8246</v>
      </c>
      <c r="I4039">
        <v>1448949540</v>
      </c>
      <c r="J4039">
        <v>1446048367</v>
      </c>
      <c r="K4039" s="11">
        <f t="shared" si="441"/>
        <v>42339.040972222218</v>
      </c>
      <c r="L4039" s="11">
        <f t="shared" si="442"/>
        <v>42305.462581018517</v>
      </c>
      <c r="M4039" t="b">
        <v>0</v>
      </c>
      <c r="N4039">
        <v>5</v>
      </c>
      <c r="O4039" t="b">
        <v>0</v>
      </c>
      <c r="P4039" s="8" t="s">
        <v>8269</v>
      </c>
      <c r="Q4039" s="13" t="str">
        <f t="shared" si="446"/>
        <v>theater</v>
      </c>
      <c r="R4039" s="13" t="str">
        <f t="shared" si="445"/>
        <v>plays</v>
      </c>
      <c r="S4039" s="6">
        <f t="shared" si="443"/>
        <v>1.6666666666666667</v>
      </c>
      <c r="T4039" s="10">
        <f t="shared" si="444"/>
        <v>60</v>
      </c>
    </row>
    <row r="4040" spans="1:20" ht="43.2" x14ac:dyDescent="0.3">
      <c r="A4040">
        <v>4040</v>
      </c>
      <c r="B4040" s="3" t="s">
        <v>4036</v>
      </c>
      <c r="C4040" s="3" t="s">
        <v>8144</v>
      </c>
      <c r="D4040">
        <v>8000</v>
      </c>
      <c r="E4040">
        <v>2500</v>
      </c>
      <c r="F4040" t="s">
        <v>8221</v>
      </c>
      <c r="G4040" t="s">
        <v>8224</v>
      </c>
      <c r="H4040" t="s">
        <v>8246</v>
      </c>
      <c r="I4040">
        <v>1437188400</v>
      </c>
      <c r="J4040">
        <v>1432100004</v>
      </c>
      <c r="K4040" s="11">
        <f t="shared" si="441"/>
        <v>42202.916666666664</v>
      </c>
      <c r="L4040" s="11">
        <f t="shared" si="442"/>
        <v>42144.023194444446</v>
      </c>
      <c r="M4040" t="b">
        <v>0</v>
      </c>
      <c r="N4040">
        <v>2</v>
      </c>
      <c r="O4040" t="b">
        <v>0</v>
      </c>
      <c r="P4040" s="8" t="s">
        <v>8269</v>
      </c>
      <c r="Q4040" s="13" t="str">
        <f t="shared" si="446"/>
        <v>theater</v>
      </c>
      <c r="R4040" s="13" t="str">
        <f t="shared" si="445"/>
        <v>plays</v>
      </c>
      <c r="S4040" s="6">
        <f t="shared" si="443"/>
        <v>3.2</v>
      </c>
      <c r="T4040" s="10">
        <f t="shared" si="444"/>
        <v>1250</v>
      </c>
    </row>
    <row r="4041" spans="1:20" ht="28.8" x14ac:dyDescent="0.3">
      <c r="A4041">
        <v>4041</v>
      </c>
      <c r="B4041" s="3" t="s">
        <v>4037</v>
      </c>
      <c r="C4041" s="3" t="s">
        <v>8145</v>
      </c>
      <c r="D4041">
        <v>5000</v>
      </c>
      <c r="E4041">
        <v>21</v>
      </c>
      <c r="F4041" t="s">
        <v>8221</v>
      </c>
      <c r="G4041" t="s">
        <v>8225</v>
      </c>
      <c r="H4041" t="s">
        <v>8247</v>
      </c>
      <c r="I4041">
        <v>1473160954</v>
      </c>
      <c r="J4041">
        <v>1467976954</v>
      </c>
      <c r="K4041" s="11">
        <f t="shared" si="441"/>
        <v>42619.265671296293</v>
      </c>
      <c r="L4041" s="11">
        <f t="shared" si="442"/>
        <v>42559.265671296293</v>
      </c>
      <c r="M4041" t="b">
        <v>0</v>
      </c>
      <c r="N4041">
        <v>2</v>
      </c>
      <c r="O4041" t="b">
        <v>0</v>
      </c>
      <c r="P4041" s="8" t="s">
        <v>8269</v>
      </c>
      <c r="Q4041" s="13" t="str">
        <f t="shared" si="446"/>
        <v>theater</v>
      </c>
      <c r="R4041" s="13" t="str">
        <f t="shared" si="445"/>
        <v>plays</v>
      </c>
      <c r="S4041" s="6">
        <f t="shared" si="443"/>
        <v>238.0952380952381</v>
      </c>
      <c r="T4041" s="10">
        <f t="shared" si="444"/>
        <v>10.5</v>
      </c>
    </row>
    <row r="4042" spans="1:20" ht="43.2" x14ac:dyDescent="0.3">
      <c r="A4042">
        <v>4042</v>
      </c>
      <c r="B4042" s="3" t="s">
        <v>4038</v>
      </c>
      <c r="C4042" s="3" t="s">
        <v>8146</v>
      </c>
      <c r="D4042">
        <v>10000</v>
      </c>
      <c r="E4042">
        <v>21</v>
      </c>
      <c r="F4042" t="s">
        <v>8221</v>
      </c>
      <c r="G4042" t="s">
        <v>8224</v>
      </c>
      <c r="H4042" t="s">
        <v>8246</v>
      </c>
      <c r="I4042">
        <v>1421781360</v>
      </c>
      <c r="J4042">
        <v>1419213664</v>
      </c>
      <c r="K4042" s="11">
        <f t="shared" ref="K4042:K4105" si="447">(I4042/86400)+25569+(-5/24)</f>
        <v>42024.594444444439</v>
      </c>
      <c r="L4042" s="11">
        <f t="shared" ref="L4042:L4105" si="448">(J4042/86400)+25569+(-5/24)</f>
        <v>41994.875740740739</v>
      </c>
      <c r="M4042" t="b">
        <v>0</v>
      </c>
      <c r="N4042">
        <v>3</v>
      </c>
      <c r="O4042" t="b">
        <v>0</v>
      </c>
      <c r="P4042" s="8" t="s">
        <v>8269</v>
      </c>
      <c r="Q4042" s="13" t="str">
        <f t="shared" si="446"/>
        <v>theater</v>
      </c>
      <c r="R4042" s="13" t="str">
        <f t="shared" si="445"/>
        <v>plays</v>
      </c>
      <c r="S4042" s="6">
        <f t="shared" ref="S4042:S4105" si="449">IFERROR(D4042/E4042,"N/A")</f>
        <v>476.1904761904762</v>
      </c>
      <c r="T4042" s="10">
        <f t="shared" ref="T4042:T4105" si="450">IFERROR(E4042/N4042,"N/A")</f>
        <v>7</v>
      </c>
    </row>
    <row r="4043" spans="1:20" ht="43.2" x14ac:dyDescent="0.3">
      <c r="A4043">
        <v>4043</v>
      </c>
      <c r="B4043" s="3" t="s">
        <v>4039</v>
      </c>
      <c r="C4043" s="3" t="s">
        <v>8147</v>
      </c>
      <c r="D4043">
        <v>300</v>
      </c>
      <c r="E4043">
        <v>0</v>
      </c>
      <c r="F4043" t="s">
        <v>8221</v>
      </c>
      <c r="G4043" t="s">
        <v>8229</v>
      </c>
      <c r="H4043" t="s">
        <v>8251</v>
      </c>
      <c r="I4043">
        <v>1416524325</v>
      </c>
      <c r="J4043">
        <v>1415228325</v>
      </c>
      <c r="K4043" s="11">
        <f t="shared" si="447"/>
        <v>41963.749131944445</v>
      </c>
      <c r="L4043" s="11">
        <f t="shared" si="448"/>
        <v>41948.749131944445</v>
      </c>
      <c r="M4043" t="b">
        <v>0</v>
      </c>
      <c r="N4043">
        <v>0</v>
      </c>
      <c r="O4043" t="b">
        <v>0</v>
      </c>
      <c r="P4043" s="8" t="s">
        <v>8269</v>
      </c>
      <c r="Q4043" s="13" t="str">
        <f t="shared" si="446"/>
        <v>theater</v>
      </c>
      <c r="R4043" s="13" t="str">
        <f t="shared" si="445"/>
        <v>plays</v>
      </c>
      <c r="S4043" s="6" t="str">
        <f t="shared" si="449"/>
        <v>N/A</v>
      </c>
      <c r="T4043" s="10" t="str">
        <f t="shared" si="450"/>
        <v>N/A</v>
      </c>
    </row>
    <row r="4044" spans="1:20" ht="43.2" x14ac:dyDescent="0.3">
      <c r="A4044">
        <v>4044</v>
      </c>
      <c r="B4044" s="3" t="s">
        <v>4040</v>
      </c>
      <c r="C4044" s="3" t="s">
        <v>8148</v>
      </c>
      <c r="D4044">
        <v>600</v>
      </c>
      <c r="E4044">
        <v>225</v>
      </c>
      <c r="F4044" t="s">
        <v>8221</v>
      </c>
      <c r="G4044" t="s">
        <v>8224</v>
      </c>
      <c r="H4044" t="s">
        <v>8246</v>
      </c>
      <c r="I4044">
        <v>1428642000</v>
      </c>
      <c r="J4044">
        <v>1426050982</v>
      </c>
      <c r="K4044" s="11">
        <f t="shared" si="447"/>
        <v>42103.999999999993</v>
      </c>
      <c r="L4044" s="11">
        <f t="shared" si="448"/>
        <v>42074.011365740742</v>
      </c>
      <c r="M4044" t="b">
        <v>0</v>
      </c>
      <c r="N4044">
        <v>4</v>
      </c>
      <c r="O4044" t="b">
        <v>0</v>
      </c>
      <c r="P4044" s="8" t="s">
        <v>8269</v>
      </c>
      <c r="Q4044" s="13" t="str">
        <f t="shared" si="446"/>
        <v>theater</v>
      </c>
      <c r="R4044" s="13" t="str">
        <f t="shared" si="445"/>
        <v>plays</v>
      </c>
      <c r="S4044" s="6">
        <f t="shared" si="449"/>
        <v>2.6666666666666665</v>
      </c>
      <c r="T4044" s="10">
        <f t="shared" si="450"/>
        <v>56.25</v>
      </c>
    </row>
    <row r="4045" spans="1:20" ht="57.6" x14ac:dyDescent="0.3">
      <c r="A4045">
        <v>4045</v>
      </c>
      <c r="B4045" s="3" t="s">
        <v>4041</v>
      </c>
      <c r="C4045" s="3" t="s">
        <v>8149</v>
      </c>
      <c r="D4045">
        <v>5000</v>
      </c>
      <c r="E4045">
        <v>1</v>
      </c>
      <c r="F4045" t="s">
        <v>8221</v>
      </c>
      <c r="G4045" t="s">
        <v>8226</v>
      </c>
      <c r="H4045" t="s">
        <v>8248</v>
      </c>
      <c r="I4045">
        <v>1408596589</v>
      </c>
      <c r="J4045">
        <v>1406004589</v>
      </c>
      <c r="K4045" s="11">
        <f t="shared" si="447"/>
        <v>41871.992928240739</v>
      </c>
      <c r="L4045" s="11">
        <f t="shared" si="448"/>
        <v>41841.992928240739</v>
      </c>
      <c r="M4045" t="b">
        <v>0</v>
      </c>
      <c r="N4045">
        <v>1</v>
      </c>
      <c r="O4045" t="b">
        <v>0</v>
      </c>
      <c r="P4045" s="8" t="s">
        <v>8269</v>
      </c>
      <c r="Q4045" s="13" t="str">
        <f t="shared" si="446"/>
        <v>theater</v>
      </c>
      <c r="R4045" s="13" t="str">
        <f t="shared" si="445"/>
        <v>plays</v>
      </c>
      <c r="S4045" s="6">
        <f t="shared" si="449"/>
        <v>5000</v>
      </c>
      <c r="T4045" s="10">
        <f t="shared" si="450"/>
        <v>1</v>
      </c>
    </row>
    <row r="4046" spans="1:20" ht="57.6" x14ac:dyDescent="0.3">
      <c r="A4046">
        <v>4046</v>
      </c>
      <c r="B4046" s="3" t="s">
        <v>4042</v>
      </c>
      <c r="C4046" s="3" t="s">
        <v>8150</v>
      </c>
      <c r="D4046">
        <v>5600</v>
      </c>
      <c r="E4046">
        <v>460</v>
      </c>
      <c r="F4046" t="s">
        <v>8221</v>
      </c>
      <c r="G4046" t="s">
        <v>8224</v>
      </c>
      <c r="H4046" t="s">
        <v>8246</v>
      </c>
      <c r="I4046">
        <v>1413992210</v>
      </c>
      <c r="J4046">
        <v>1411400210</v>
      </c>
      <c r="K4046" s="11">
        <f t="shared" si="447"/>
        <v>41934.442245370366</v>
      </c>
      <c r="L4046" s="11">
        <f t="shared" si="448"/>
        <v>41904.442245370366</v>
      </c>
      <c r="M4046" t="b">
        <v>0</v>
      </c>
      <c r="N4046">
        <v>12</v>
      </c>
      <c r="O4046" t="b">
        <v>0</v>
      </c>
      <c r="P4046" s="8" t="s">
        <v>8269</v>
      </c>
      <c r="Q4046" s="13" t="str">
        <f t="shared" si="446"/>
        <v>theater</v>
      </c>
      <c r="R4046" s="13" t="str">
        <f t="shared" si="445"/>
        <v>plays</v>
      </c>
      <c r="S4046" s="6">
        <f t="shared" si="449"/>
        <v>12.173913043478262</v>
      </c>
      <c r="T4046" s="10">
        <f t="shared" si="450"/>
        <v>38.333333333333336</v>
      </c>
    </row>
    <row r="4047" spans="1:20" ht="43.2" x14ac:dyDescent="0.3">
      <c r="A4047">
        <v>4047</v>
      </c>
      <c r="B4047" s="3" t="s">
        <v>4043</v>
      </c>
      <c r="C4047" s="3" t="s">
        <v>8151</v>
      </c>
      <c r="D4047">
        <v>5000</v>
      </c>
      <c r="E4047">
        <v>110</v>
      </c>
      <c r="F4047" t="s">
        <v>8221</v>
      </c>
      <c r="G4047" t="s">
        <v>8224</v>
      </c>
      <c r="H4047" t="s">
        <v>8246</v>
      </c>
      <c r="I4047">
        <v>1420938000</v>
      </c>
      <c r="J4047">
        <v>1418862743</v>
      </c>
      <c r="K4047" s="11">
        <f t="shared" si="447"/>
        <v>42014.833333333336</v>
      </c>
      <c r="L4047" s="11">
        <f t="shared" si="448"/>
        <v>41990.814155092587</v>
      </c>
      <c r="M4047" t="b">
        <v>0</v>
      </c>
      <c r="N4047">
        <v>4</v>
      </c>
      <c r="O4047" t="b">
        <v>0</v>
      </c>
      <c r="P4047" s="8" t="s">
        <v>8269</v>
      </c>
      <c r="Q4047" s="13" t="str">
        <f t="shared" si="446"/>
        <v>theater</v>
      </c>
      <c r="R4047" s="13" t="str">
        <f t="shared" si="445"/>
        <v>plays</v>
      </c>
      <c r="S4047" s="6">
        <f t="shared" si="449"/>
        <v>45.454545454545453</v>
      </c>
      <c r="T4047" s="10">
        <f t="shared" si="450"/>
        <v>27.5</v>
      </c>
    </row>
    <row r="4048" spans="1:20" ht="43.2" x14ac:dyDescent="0.3">
      <c r="A4048">
        <v>4048</v>
      </c>
      <c r="B4048" s="3" t="s">
        <v>4044</v>
      </c>
      <c r="C4048" s="3" t="s">
        <v>8152</v>
      </c>
      <c r="D4048">
        <v>17000</v>
      </c>
      <c r="E4048">
        <v>3001</v>
      </c>
      <c r="F4048" t="s">
        <v>8221</v>
      </c>
      <c r="G4048" t="s">
        <v>8225</v>
      </c>
      <c r="H4048" t="s">
        <v>8247</v>
      </c>
      <c r="I4048">
        <v>1460373187</v>
      </c>
      <c r="J4048">
        <v>1457352787</v>
      </c>
      <c r="K4048" s="11">
        <f t="shared" si="447"/>
        <v>42471.259108796294</v>
      </c>
      <c r="L4048" s="11">
        <f t="shared" si="448"/>
        <v>42436.300775462958</v>
      </c>
      <c r="M4048" t="b">
        <v>0</v>
      </c>
      <c r="N4048">
        <v>91</v>
      </c>
      <c r="O4048" t="b">
        <v>0</v>
      </c>
      <c r="P4048" s="8" t="s">
        <v>8269</v>
      </c>
      <c r="Q4048" s="13" t="str">
        <f t="shared" si="446"/>
        <v>theater</v>
      </c>
      <c r="R4048" s="13" t="str">
        <f t="shared" si="445"/>
        <v>plays</v>
      </c>
      <c r="S4048" s="6">
        <f t="shared" si="449"/>
        <v>5.6647784071976011</v>
      </c>
      <c r="T4048" s="10">
        <f t="shared" si="450"/>
        <v>32.978021978021978</v>
      </c>
    </row>
    <row r="4049" spans="1:20" ht="43.2" x14ac:dyDescent="0.3">
      <c r="A4049">
        <v>4049</v>
      </c>
      <c r="B4049" s="3" t="s">
        <v>4045</v>
      </c>
      <c r="C4049" s="3" t="s">
        <v>8153</v>
      </c>
      <c r="D4049">
        <v>20000</v>
      </c>
      <c r="E4049">
        <v>16</v>
      </c>
      <c r="F4049" t="s">
        <v>8221</v>
      </c>
      <c r="G4049" t="s">
        <v>8224</v>
      </c>
      <c r="H4049" t="s">
        <v>8246</v>
      </c>
      <c r="I4049">
        <v>1436914815</v>
      </c>
      <c r="J4049">
        <v>1434322815</v>
      </c>
      <c r="K4049" s="11">
        <f t="shared" si="447"/>
        <v>42199.750173611108</v>
      </c>
      <c r="L4049" s="11">
        <f t="shared" si="448"/>
        <v>42169.750173611108</v>
      </c>
      <c r="M4049" t="b">
        <v>0</v>
      </c>
      <c r="N4049">
        <v>1</v>
      </c>
      <c r="O4049" t="b">
        <v>0</v>
      </c>
      <c r="P4049" s="8" t="s">
        <v>8269</v>
      </c>
      <c r="Q4049" s="13" t="str">
        <f t="shared" si="446"/>
        <v>theater</v>
      </c>
      <c r="R4049" s="13" t="str">
        <f t="shared" si="445"/>
        <v>plays</v>
      </c>
      <c r="S4049" s="6">
        <f t="shared" si="449"/>
        <v>1250</v>
      </c>
      <c r="T4049" s="10">
        <f t="shared" si="450"/>
        <v>16</v>
      </c>
    </row>
    <row r="4050" spans="1:20" ht="43.2" x14ac:dyDescent="0.3">
      <c r="A4050">
        <v>4050</v>
      </c>
      <c r="B4050" s="3" t="s">
        <v>4046</v>
      </c>
      <c r="C4050" s="3" t="s">
        <v>8154</v>
      </c>
      <c r="D4050">
        <v>1500</v>
      </c>
      <c r="E4050">
        <v>1</v>
      </c>
      <c r="F4050" t="s">
        <v>8221</v>
      </c>
      <c r="G4050" t="s">
        <v>8224</v>
      </c>
      <c r="H4050" t="s">
        <v>8246</v>
      </c>
      <c r="I4050">
        <v>1414077391</v>
      </c>
      <c r="J4050">
        <v>1411485391</v>
      </c>
      <c r="K4050" s="11">
        <f t="shared" si="447"/>
        <v>41935.428136574068</v>
      </c>
      <c r="L4050" s="11">
        <f t="shared" si="448"/>
        <v>41905.428136574068</v>
      </c>
      <c r="M4050" t="b">
        <v>0</v>
      </c>
      <c r="N4050">
        <v>1</v>
      </c>
      <c r="O4050" t="b">
        <v>0</v>
      </c>
      <c r="P4050" s="8" t="s">
        <v>8269</v>
      </c>
      <c r="Q4050" s="13" t="str">
        <f t="shared" si="446"/>
        <v>theater</v>
      </c>
      <c r="R4050" s="13" t="str">
        <f t="shared" si="445"/>
        <v>plays</v>
      </c>
      <c r="S4050" s="6">
        <f t="shared" si="449"/>
        <v>1500</v>
      </c>
      <c r="T4050" s="10">
        <f t="shared" si="450"/>
        <v>1</v>
      </c>
    </row>
    <row r="4051" spans="1:20" ht="43.2" x14ac:dyDescent="0.3">
      <c r="A4051">
        <v>4051</v>
      </c>
      <c r="B4051" s="3" t="s">
        <v>4047</v>
      </c>
      <c r="C4051" s="3" t="s">
        <v>8155</v>
      </c>
      <c r="D4051">
        <v>500</v>
      </c>
      <c r="E4051">
        <v>0</v>
      </c>
      <c r="F4051" t="s">
        <v>8221</v>
      </c>
      <c r="G4051" t="s">
        <v>8224</v>
      </c>
      <c r="H4051" t="s">
        <v>8246</v>
      </c>
      <c r="I4051">
        <v>1399618380</v>
      </c>
      <c r="J4051">
        <v>1399058797</v>
      </c>
      <c r="K4051" s="11">
        <f t="shared" si="447"/>
        <v>41768.078472222223</v>
      </c>
      <c r="L4051" s="11">
        <f t="shared" si="448"/>
        <v>41761.601817129624</v>
      </c>
      <c r="M4051" t="b">
        <v>0</v>
      </c>
      <c r="N4051">
        <v>0</v>
      </c>
      <c r="O4051" t="b">
        <v>0</v>
      </c>
      <c r="P4051" s="8" t="s">
        <v>8269</v>
      </c>
      <c r="Q4051" s="13" t="str">
        <f t="shared" si="446"/>
        <v>theater</v>
      </c>
      <c r="R4051" s="13" t="str">
        <f t="shared" si="445"/>
        <v>plays</v>
      </c>
      <c r="S4051" s="6" t="str">
        <f t="shared" si="449"/>
        <v>N/A</v>
      </c>
      <c r="T4051" s="10" t="str">
        <f t="shared" si="450"/>
        <v>N/A</v>
      </c>
    </row>
    <row r="4052" spans="1:20" ht="57.6" x14ac:dyDescent="0.3">
      <c r="A4052">
        <v>4052</v>
      </c>
      <c r="B4052" s="3" t="s">
        <v>4048</v>
      </c>
      <c r="C4052" s="3" t="s">
        <v>8156</v>
      </c>
      <c r="D4052">
        <v>3000</v>
      </c>
      <c r="E4052">
        <v>1126</v>
      </c>
      <c r="F4052" t="s">
        <v>8221</v>
      </c>
      <c r="G4052" t="s">
        <v>8224</v>
      </c>
      <c r="H4052" t="s">
        <v>8246</v>
      </c>
      <c r="I4052">
        <v>1413234316</v>
      </c>
      <c r="J4052">
        <v>1408050316</v>
      </c>
      <c r="K4052" s="11">
        <f t="shared" si="447"/>
        <v>41925.670324074068</v>
      </c>
      <c r="L4052" s="11">
        <f t="shared" si="448"/>
        <v>41865.670324074068</v>
      </c>
      <c r="M4052" t="b">
        <v>0</v>
      </c>
      <c r="N4052">
        <v>13</v>
      </c>
      <c r="O4052" t="b">
        <v>0</v>
      </c>
      <c r="P4052" s="8" t="s">
        <v>8269</v>
      </c>
      <c r="Q4052" s="13" t="str">
        <f t="shared" si="446"/>
        <v>theater</v>
      </c>
      <c r="R4052" s="13" t="str">
        <f t="shared" si="445"/>
        <v>plays</v>
      </c>
      <c r="S4052" s="6">
        <f t="shared" si="449"/>
        <v>2.6642984014209592</v>
      </c>
      <c r="T4052" s="10">
        <f t="shared" si="450"/>
        <v>86.615384615384613</v>
      </c>
    </row>
    <row r="4053" spans="1:20" ht="43.2" x14ac:dyDescent="0.3">
      <c r="A4053">
        <v>4053</v>
      </c>
      <c r="B4053" s="3" t="s">
        <v>4049</v>
      </c>
      <c r="C4053" s="3" t="s">
        <v>8157</v>
      </c>
      <c r="D4053">
        <v>500</v>
      </c>
      <c r="E4053">
        <v>110</v>
      </c>
      <c r="F4053" t="s">
        <v>8221</v>
      </c>
      <c r="G4053" t="s">
        <v>8225</v>
      </c>
      <c r="H4053" t="s">
        <v>8247</v>
      </c>
      <c r="I4053">
        <v>1416081600</v>
      </c>
      <c r="J4053">
        <v>1413477228</v>
      </c>
      <c r="K4053" s="11">
        <f t="shared" si="447"/>
        <v>41958.624999999993</v>
      </c>
      <c r="L4053" s="11">
        <f t="shared" si="448"/>
        <v>41928.481805555552</v>
      </c>
      <c r="M4053" t="b">
        <v>0</v>
      </c>
      <c r="N4053">
        <v>2</v>
      </c>
      <c r="O4053" t="b">
        <v>0</v>
      </c>
      <c r="P4053" s="8" t="s">
        <v>8269</v>
      </c>
      <c r="Q4053" s="13" t="str">
        <f t="shared" si="446"/>
        <v>theater</v>
      </c>
      <c r="R4053" s="13" t="str">
        <f t="shared" si="445"/>
        <v>plays</v>
      </c>
      <c r="S4053" s="6">
        <f t="shared" si="449"/>
        <v>4.5454545454545459</v>
      </c>
      <c r="T4053" s="10">
        <f t="shared" si="450"/>
        <v>55</v>
      </c>
    </row>
    <row r="4054" spans="1:20" ht="43.2" x14ac:dyDescent="0.3">
      <c r="A4054">
        <v>4054</v>
      </c>
      <c r="B4054" s="3" t="s">
        <v>4050</v>
      </c>
      <c r="C4054" s="3" t="s">
        <v>8158</v>
      </c>
      <c r="D4054">
        <v>8880</v>
      </c>
      <c r="E4054">
        <v>0</v>
      </c>
      <c r="F4054" t="s">
        <v>8221</v>
      </c>
      <c r="G4054" t="s">
        <v>8224</v>
      </c>
      <c r="H4054" t="s">
        <v>8246</v>
      </c>
      <c r="I4054">
        <v>1475294400</v>
      </c>
      <c r="J4054">
        <v>1472674285</v>
      </c>
      <c r="K4054" s="11">
        <f t="shared" si="447"/>
        <v>42643.958333333336</v>
      </c>
      <c r="L4054" s="11">
        <f t="shared" si="448"/>
        <v>42613.632928240739</v>
      </c>
      <c r="M4054" t="b">
        <v>0</v>
      </c>
      <c r="N4054">
        <v>0</v>
      </c>
      <c r="O4054" t="b">
        <v>0</v>
      </c>
      <c r="P4054" s="8" t="s">
        <v>8269</v>
      </c>
      <c r="Q4054" s="13" t="str">
        <f t="shared" si="446"/>
        <v>theater</v>
      </c>
      <c r="R4054" s="13" t="str">
        <f t="shared" si="445"/>
        <v>plays</v>
      </c>
      <c r="S4054" s="6" t="str">
        <f t="shared" si="449"/>
        <v>N/A</v>
      </c>
      <c r="T4054" s="10" t="str">
        <f t="shared" si="450"/>
        <v>N/A</v>
      </c>
    </row>
    <row r="4055" spans="1:20" ht="43.2" x14ac:dyDescent="0.3">
      <c r="A4055">
        <v>4055</v>
      </c>
      <c r="B4055" s="3" t="s">
        <v>4051</v>
      </c>
      <c r="C4055" s="3" t="s">
        <v>8159</v>
      </c>
      <c r="D4055">
        <v>5000</v>
      </c>
      <c r="E4055">
        <v>881</v>
      </c>
      <c r="F4055" t="s">
        <v>8221</v>
      </c>
      <c r="G4055" t="s">
        <v>8225</v>
      </c>
      <c r="H4055" t="s">
        <v>8247</v>
      </c>
      <c r="I4055">
        <v>1403192031</v>
      </c>
      <c r="J4055">
        <v>1400600031</v>
      </c>
      <c r="K4055" s="11">
        <f t="shared" si="447"/>
        <v>41809.44017361111</v>
      </c>
      <c r="L4055" s="11">
        <f t="shared" si="448"/>
        <v>41779.44017361111</v>
      </c>
      <c r="M4055" t="b">
        <v>0</v>
      </c>
      <c r="N4055">
        <v>21</v>
      </c>
      <c r="O4055" t="b">
        <v>0</v>
      </c>
      <c r="P4055" s="8" t="s">
        <v>8269</v>
      </c>
      <c r="Q4055" s="13" t="str">
        <f t="shared" si="446"/>
        <v>theater</v>
      </c>
      <c r="R4055" s="13" t="str">
        <f t="shared" si="445"/>
        <v>plays</v>
      </c>
      <c r="S4055" s="6">
        <f t="shared" si="449"/>
        <v>5.6753688989784337</v>
      </c>
      <c r="T4055" s="10">
        <f t="shared" si="450"/>
        <v>41.952380952380949</v>
      </c>
    </row>
    <row r="4056" spans="1:20" ht="43.2" x14ac:dyDescent="0.3">
      <c r="A4056">
        <v>4056</v>
      </c>
      <c r="B4056" s="3" t="s">
        <v>4052</v>
      </c>
      <c r="C4056" s="3" t="s">
        <v>8160</v>
      </c>
      <c r="D4056">
        <v>1500</v>
      </c>
      <c r="E4056">
        <v>795</v>
      </c>
      <c r="F4056" t="s">
        <v>8221</v>
      </c>
      <c r="G4056" t="s">
        <v>8224</v>
      </c>
      <c r="H4056" t="s">
        <v>8246</v>
      </c>
      <c r="I4056">
        <v>1467575940</v>
      </c>
      <c r="J4056">
        <v>1465856639</v>
      </c>
      <c r="K4056" s="11">
        <f t="shared" si="447"/>
        <v>42554.624305555553</v>
      </c>
      <c r="L4056" s="11">
        <f t="shared" si="448"/>
        <v>42534.724988425922</v>
      </c>
      <c r="M4056" t="b">
        <v>0</v>
      </c>
      <c r="N4056">
        <v>9</v>
      </c>
      <c r="O4056" t="b">
        <v>0</v>
      </c>
      <c r="P4056" s="8" t="s">
        <v>8269</v>
      </c>
      <c r="Q4056" s="13" t="str">
        <f t="shared" si="446"/>
        <v>theater</v>
      </c>
      <c r="R4056" s="13" t="str">
        <f t="shared" si="445"/>
        <v>plays</v>
      </c>
      <c r="S4056" s="6">
        <f t="shared" si="449"/>
        <v>1.8867924528301887</v>
      </c>
      <c r="T4056" s="10">
        <f t="shared" si="450"/>
        <v>88.333333333333329</v>
      </c>
    </row>
    <row r="4057" spans="1:20" ht="57.6" x14ac:dyDescent="0.3">
      <c r="A4057">
        <v>4057</v>
      </c>
      <c r="B4057" s="3" t="s">
        <v>4053</v>
      </c>
      <c r="C4057" s="3" t="s">
        <v>8161</v>
      </c>
      <c r="D4057">
        <v>3500</v>
      </c>
      <c r="E4057">
        <v>775</v>
      </c>
      <c r="F4057" t="s">
        <v>8221</v>
      </c>
      <c r="G4057" t="s">
        <v>8225</v>
      </c>
      <c r="H4057" t="s">
        <v>8247</v>
      </c>
      <c r="I4057">
        <v>1448492400</v>
      </c>
      <c r="J4057">
        <v>1446506080</v>
      </c>
      <c r="K4057" s="11">
        <f t="shared" si="447"/>
        <v>42333.749999999993</v>
      </c>
      <c r="L4057" s="11">
        <f t="shared" si="448"/>
        <v>42310.760185185187</v>
      </c>
      <c r="M4057" t="b">
        <v>0</v>
      </c>
      <c r="N4057">
        <v>6</v>
      </c>
      <c r="O4057" t="b">
        <v>0</v>
      </c>
      <c r="P4057" s="8" t="s">
        <v>8269</v>
      </c>
      <c r="Q4057" s="13" t="str">
        <f t="shared" si="446"/>
        <v>theater</v>
      </c>
      <c r="R4057" s="13" t="str">
        <f t="shared" si="445"/>
        <v>plays</v>
      </c>
      <c r="S4057" s="6">
        <f t="shared" si="449"/>
        <v>4.5161290322580649</v>
      </c>
      <c r="T4057" s="10">
        <f t="shared" si="450"/>
        <v>129.16666666666666</v>
      </c>
    </row>
    <row r="4058" spans="1:20" ht="43.2" x14ac:dyDescent="0.3">
      <c r="A4058">
        <v>4058</v>
      </c>
      <c r="B4058" s="3" t="s">
        <v>4054</v>
      </c>
      <c r="C4058" s="3" t="s">
        <v>8162</v>
      </c>
      <c r="D4058">
        <v>3750</v>
      </c>
      <c r="E4058">
        <v>95</v>
      </c>
      <c r="F4058" t="s">
        <v>8221</v>
      </c>
      <c r="G4058" t="s">
        <v>8224</v>
      </c>
      <c r="H4058" t="s">
        <v>8246</v>
      </c>
      <c r="I4058">
        <v>1459483140</v>
      </c>
      <c r="J4058">
        <v>1458178044</v>
      </c>
      <c r="K4058" s="11">
        <f t="shared" si="447"/>
        <v>42460.957638888889</v>
      </c>
      <c r="L4058" s="11">
        <f t="shared" si="448"/>
        <v>42445.852361111109</v>
      </c>
      <c r="M4058" t="b">
        <v>0</v>
      </c>
      <c r="N4058">
        <v>4</v>
      </c>
      <c r="O4058" t="b">
        <v>0</v>
      </c>
      <c r="P4058" s="8" t="s">
        <v>8269</v>
      </c>
      <c r="Q4058" s="13" t="str">
        <f t="shared" si="446"/>
        <v>theater</v>
      </c>
      <c r="R4058" s="13" t="str">
        <f t="shared" si="445"/>
        <v>plays</v>
      </c>
      <c r="S4058" s="6">
        <f t="shared" si="449"/>
        <v>39.473684210526315</v>
      </c>
      <c r="T4058" s="10">
        <f t="shared" si="450"/>
        <v>23.75</v>
      </c>
    </row>
    <row r="4059" spans="1:20" ht="43.2" x14ac:dyDescent="0.3">
      <c r="A4059">
        <v>4059</v>
      </c>
      <c r="B4059" s="3" t="s">
        <v>4055</v>
      </c>
      <c r="C4059" s="3" t="s">
        <v>8163</v>
      </c>
      <c r="D4059">
        <v>10000</v>
      </c>
      <c r="E4059">
        <v>250</v>
      </c>
      <c r="F4059" t="s">
        <v>8221</v>
      </c>
      <c r="G4059" t="s">
        <v>8229</v>
      </c>
      <c r="H4059" t="s">
        <v>8251</v>
      </c>
      <c r="I4059">
        <v>1410836400</v>
      </c>
      <c r="J4059">
        <v>1408116152</v>
      </c>
      <c r="K4059" s="11">
        <f t="shared" si="447"/>
        <v>41897.916666666664</v>
      </c>
      <c r="L4059" s="11">
        <f t="shared" si="448"/>
        <v>41866.432314814811</v>
      </c>
      <c r="M4059" t="b">
        <v>0</v>
      </c>
      <c r="N4059">
        <v>7</v>
      </c>
      <c r="O4059" t="b">
        <v>0</v>
      </c>
      <c r="P4059" s="8" t="s">
        <v>8269</v>
      </c>
      <c r="Q4059" s="13" t="str">
        <f t="shared" si="446"/>
        <v>theater</v>
      </c>
      <c r="R4059" s="13" t="str">
        <f t="shared" si="445"/>
        <v>plays</v>
      </c>
      <c r="S4059" s="6">
        <f t="shared" si="449"/>
        <v>40</v>
      </c>
      <c r="T4059" s="10">
        <f t="shared" si="450"/>
        <v>35.714285714285715</v>
      </c>
    </row>
    <row r="4060" spans="1:20" ht="57.6" x14ac:dyDescent="0.3">
      <c r="A4060">
        <v>4060</v>
      </c>
      <c r="B4060" s="3" t="s">
        <v>4056</v>
      </c>
      <c r="C4060" s="3" t="s">
        <v>8164</v>
      </c>
      <c r="D4060">
        <v>10000</v>
      </c>
      <c r="E4060">
        <v>285</v>
      </c>
      <c r="F4060" t="s">
        <v>8221</v>
      </c>
      <c r="G4060" t="s">
        <v>8229</v>
      </c>
      <c r="H4060" t="s">
        <v>8251</v>
      </c>
      <c r="I4060">
        <v>1403539200</v>
      </c>
      <c r="J4060">
        <v>1400604056</v>
      </c>
      <c r="K4060" s="11">
        <f t="shared" si="447"/>
        <v>41813.458333333328</v>
      </c>
      <c r="L4060" s="11">
        <f t="shared" si="448"/>
        <v>41779.486759259256</v>
      </c>
      <c r="M4060" t="b">
        <v>0</v>
      </c>
      <c r="N4060">
        <v>5</v>
      </c>
      <c r="O4060" t="b">
        <v>0</v>
      </c>
      <c r="P4060" s="8" t="s">
        <v>8269</v>
      </c>
      <c r="Q4060" s="13" t="str">
        <f t="shared" si="446"/>
        <v>theater</v>
      </c>
      <c r="R4060" s="13" t="str">
        <f t="shared" si="445"/>
        <v>plays</v>
      </c>
      <c r="S4060" s="6">
        <f t="shared" si="449"/>
        <v>35.087719298245617</v>
      </c>
      <c r="T4060" s="10">
        <f t="shared" si="450"/>
        <v>57</v>
      </c>
    </row>
    <row r="4061" spans="1:20" ht="43.2" x14ac:dyDescent="0.3">
      <c r="A4061">
        <v>4061</v>
      </c>
      <c r="B4061" s="3" t="s">
        <v>4057</v>
      </c>
      <c r="C4061" s="3" t="s">
        <v>8165</v>
      </c>
      <c r="D4061">
        <v>525</v>
      </c>
      <c r="E4061">
        <v>0</v>
      </c>
      <c r="F4061" t="s">
        <v>8221</v>
      </c>
      <c r="G4061" t="s">
        <v>8224</v>
      </c>
      <c r="H4061" t="s">
        <v>8246</v>
      </c>
      <c r="I4061">
        <v>1461205423</v>
      </c>
      <c r="J4061">
        <v>1456025023</v>
      </c>
      <c r="K4061" s="11">
        <f t="shared" si="447"/>
        <v>42480.891469907401</v>
      </c>
      <c r="L4061" s="11">
        <f t="shared" si="448"/>
        <v>42420.933136574073</v>
      </c>
      <c r="M4061" t="b">
        <v>0</v>
      </c>
      <c r="N4061">
        <v>0</v>
      </c>
      <c r="O4061" t="b">
        <v>0</v>
      </c>
      <c r="P4061" s="8" t="s">
        <v>8269</v>
      </c>
      <c r="Q4061" s="13" t="str">
        <f t="shared" si="446"/>
        <v>theater</v>
      </c>
      <c r="R4061" s="13" t="str">
        <f t="shared" si="445"/>
        <v>plays</v>
      </c>
      <c r="S4061" s="6" t="str">
        <f t="shared" si="449"/>
        <v>N/A</v>
      </c>
      <c r="T4061" s="10" t="str">
        <f t="shared" si="450"/>
        <v>N/A</v>
      </c>
    </row>
    <row r="4062" spans="1:20" ht="43.2" x14ac:dyDescent="0.3">
      <c r="A4062">
        <v>4062</v>
      </c>
      <c r="B4062" s="3" t="s">
        <v>4058</v>
      </c>
      <c r="C4062" s="3" t="s">
        <v>8166</v>
      </c>
      <c r="D4062">
        <v>20000</v>
      </c>
      <c r="E4062">
        <v>490</v>
      </c>
      <c r="F4062" t="s">
        <v>8221</v>
      </c>
      <c r="G4062" t="s">
        <v>8224</v>
      </c>
      <c r="H4062" t="s">
        <v>8246</v>
      </c>
      <c r="I4062">
        <v>1467481468</v>
      </c>
      <c r="J4062">
        <v>1464889468</v>
      </c>
      <c r="K4062" s="11">
        <f t="shared" si="447"/>
        <v>42553.530879629623</v>
      </c>
      <c r="L4062" s="11">
        <f t="shared" si="448"/>
        <v>42523.530879629623</v>
      </c>
      <c r="M4062" t="b">
        <v>0</v>
      </c>
      <c r="N4062">
        <v>3</v>
      </c>
      <c r="O4062" t="b">
        <v>0</v>
      </c>
      <c r="P4062" s="8" t="s">
        <v>8269</v>
      </c>
      <c r="Q4062" s="13" t="str">
        <f t="shared" si="446"/>
        <v>theater</v>
      </c>
      <c r="R4062" s="13" t="str">
        <f t="shared" si="445"/>
        <v>plays</v>
      </c>
      <c r="S4062" s="6">
        <f t="shared" si="449"/>
        <v>40.816326530612244</v>
      </c>
      <c r="T4062" s="10">
        <f t="shared" si="450"/>
        <v>163.33333333333334</v>
      </c>
    </row>
    <row r="4063" spans="1:20" ht="43.2" x14ac:dyDescent="0.3">
      <c r="A4063">
        <v>4063</v>
      </c>
      <c r="B4063" s="3" t="s">
        <v>4059</v>
      </c>
      <c r="C4063" s="3" t="s">
        <v>8167</v>
      </c>
      <c r="D4063">
        <v>9500</v>
      </c>
      <c r="E4063">
        <v>135</v>
      </c>
      <c r="F4063" t="s">
        <v>8221</v>
      </c>
      <c r="G4063" t="s">
        <v>8225</v>
      </c>
      <c r="H4063" t="s">
        <v>8247</v>
      </c>
      <c r="I4063">
        <v>1403886084</v>
      </c>
      <c r="J4063">
        <v>1401294084</v>
      </c>
      <c r="K4063" s="11">
        <f t="shared" si="447"/>
        <v>41817.473194444443</v>
      </c>
      <c r="L4063" s="11">
        <f t="shared" si="448"/>
        <v>41787.473194444443</v>
      </c>
      <c r="M4063" t="b">
        <v>0</v>
      </c>
      <c r="N4063">
        <v>9</v>
      </c>
      <c r="O4063" t="b">
        <v>0</v>
      </c>
      <c r="P4063" s="8" t="s">
        <v>8269</v>
      </c>
      <c r="Q4063" s="13" t="str">
        <f t="shared" si="446"/>
        <v>theater</v>
      </c>
      <c r="R4063" s="13" t="str">
        <f t="shared" si="445"/>
        <v>plays</v>
      </c>
      <c r="S4063" s="6">
        <f t="shared" si="449"/>
        <v>70.370370370370367</v>
      </c>
      <c r="T4063" s="10">
        <f t="shared" si="450"/>
        <v>15</v>
      </c>
    </row>
    <row r="4064" spans="1:20" ht="43.2" x14ac:dyDescent="0.3">
      <c r="A4064">
        <v>4064</v>
      </c>
      <c r="B4064" s="3" t="s">
        <v>4060</v>
      </c>
      <c r="C4064" s="3" t="s">
        <v>8168</v>
      </c>
      <c r="D4064">
        <v>2000</v>
      </c>
      <c r="E4064">
        <v>385</v>
      </c>
      <c r="F4064" t="s">
        <v>8221</v>
      </c>
      <c r="G4064" t="s">
        <v>8226</v>
      </c>
      <c r="H4064" t="s">
        <v>8248</v>
      </c>
      <c r="I4064">
        <v>1430316426</v>
      </c>
      <c r="J4064">
        <v>1427724426</v>
      </c>
      <c r="K4064" s="11">
        <f t="shared" si="447"/>
        <v>42123.379930555551</v>
      </c>
      <c r="L4064" s="11">
        <f t="shared" si="448"/>
        <v>42093.379930555551</v>
      </c>
      <c r="M4064" t="b">
        <v>0</v>
      </c>
      <c r="N4064">
        <v>6</v>
      </c>
      <c r="O4064" t="b">
        <v>0</v>
      </c>
      <c r="P4064" s="8" t="s">
        <v>8269</v>
      </c>
      <c r="Q4064" s="13" t="str">
        <f t="shared" si="446"/>
        <v>theater</v>
      </c>
      <c r="R4064" s="13" t="str">
        <f t="shared" si="445"/>
        <v>plays</v>
      </c>
      <c r="S4064" s="6">
        <f t="shared" si="449"/>
        <v>5.1948051948051948</v>
      </c>
      <c r="T4064" s="10">
        <f t="shared" si="450"/>
        <v>64.166666666666671</v>
      </c>
    </row>
    <row r="4065" spans="1:20" ht="28.8" x14ac:dyDescent="0.3">
      <c r="A4065">
        <v>4065</v>
      </c>
      <c r="B4065" s="3" t="s">
        <v>4061</v>
      </c>
      <c r="C4065" s="3" t="s">
        <v>8169</v>
      </c>
      <c r="D4065">
        <v>4000</v>
      </c>
      <c r="E4065">
        <v>27</v>
      </c>
      <c r="F4065" t="s">
        <v>8221</v>
      </c>
      <c r="G4065" t="s">
        <v>8224</v>
      </c>
      <c r="H4065" t="s">
        <v>8246</v>
      </c>
      <c r="I4065">
        <v>1407883811</v>
      </c>
      <c r="J4065">
        <v>1405291811</v>
      </c>
      <c r="K4065" s="11">
        <f t="shared" si="447"/>
        <v>41863.74318287037</v>
      </c>
      <c r="L4065" s="11">
        <f t="shared" si="448"/>
        <v>41833.74318287037</v>
      </c>
      <c r="M4065" t="b">
        <v>0</v>
      </c>
      <c r="N4065">
        <v>4</v>
      </c>
      <c r="O4065" t="b">
        <v>0</v>
      </c>
      <c r="P4065" s="8" t="s">
        <v>8269</v>
      </c>
      <c r="Q4065" s="13" t="str">
        <f t="shared" si="446"/>
        <v>theater</v>
      </c>
      <c r="R4065" s="13" t="str">
        <f t="shared" si="445"/>
        <v>plays</v>
      </c>
      <c r="S4065" s="6">
        <f t="shared" si="449"/>
        <v>148.14814814814815</v>
      </c>
      <c r="T4065" s="10">
        <f t="shared" si="450"/>
        <v>6.75</v>
      </c>
    </row>
    <row r="4066" spans="1:20" ht="57.6" x14ac:dyDescent="0.3">
      <c r="A4066">
        <v>4066</v>
      </c>
      <c r="B4066" s="3" t="s">
        <v>4062</v>
      </c>
      <c r="C4066" s="3" t="s">
        <v>8170</v>
      </c>
      <c r="D4066">
        <v>15000</v>
      </c>
      <c r="E4066">
        <v>25</v>
      </c>
      <c r="F4066" t="s">
        <v>8221</v>
      </c>
      <c r="G4066" t="s">
        <v>8224</v>
      </c>
      <c r="H4066" t="s">
        <v>8246</v>
      </c>
      <c r="I4066">
        <v>1463619388</v>
      </c>
      <c r="J4066">
        <v>1461027388</v>
      </c>
      <c r="K4066" s="11">
        <f t="shared" si="447"/>
        <v>42508.830879629626</v>
      </c>
      <c r="L4066" s="11">
        <f t="shared" si="448"/>
        <v>42478.830879629626</v>
      </c>
      <c r="M4066" t="b">
        <v>0</v>
      </c>
      <c r="N4066">
        <v>1</v>
      </c>
      <c r="O4066" t="b">
        <v>0</v>
      </c>
      <c r="P4066" s="8" t="s">
        <v>8269</v>
      </c>
      <c r="Q4066" s="13" t="str">
        <f t="shared" si="446"/>
        <v>theater</v>
      </c>
      <c r="R4066" s="13" t="str">
        <f t="shared" si="445"/>
        <v>plays</v>
      </c>
      <c r="S4066" s="6">
        <f t="shared" si="449"/>
        <v>600</v>
      </c>
      <c r="T4066" s="10">
        <f t="shared" si="450"/>
        <v>25</v>
      </c>
    </row>
    <row r="4067" spans="1:20" ht="43.2" x14ac:dyDescent="0.3">
      <c r="A4067">
        <v>4067</v>
      </c>
      <c r="B4067" s="3" t="s">
        <v>4063</v>
      </c>
      <c r="C4067" s="3" t="s">
        <v>7998</v>
      </c>
      <c r="D4067">
        <v>5000</v>
      </c>
      <c r="E4067">
        <v>3045</v>
      </c>
      <c r="F4067" t="s">
        <v>8221</v>
      </c>
      <c r="G4067" t="s">
        <v>8224</v>
      </c>
      <c r="H4067" t="s">
        <v>8246</v>
      </c>
      <c r="I4067">
        <v>1443408550</v>
      </c>
      <c r="J4067">
        <v>1439952550</v>
      </c>
      <c r="K4067" s="11">
        <f t="shared" si="447"/>
        <v>42274.909143518518</v>
      </c>
      <c r="L4067" s="11">
        <f t="shared" si="448"/>
        <v>42234.909143518518</v>
      </c>
      <c r="M4067" t="b">
        <v>0</v>
      </c>
      <c r="N4067">
        <v>17</v>
      </c>
      <c r="O4067" t="b">
        <v>0</v>
      </c>
      <c r="P4067" s="8" t="s">
        <v>8269</v>
      </c>
      <c r="Q4067" s="13" t="str">
        <f t="shared" si="446"/>
        <v>theater</v>
      </c>
      <c r="R4067" s="13" t="str">
        <f t="shared" si="445"/>
        <v>plays</v>
      </c>
      <c r="S4067" s="6">
        <f t="shared" si="449"/>
        <v>1.6420361247947455</v>
      </c>
      <c r="T4067" s="10">
        <f t="shared" si="450"/>
        <v>179.11764705882354</v>
      </c>
    </row>
    <row r="4068" spans="1:20" ht="43.2" x14ac:dyDescent="0.3">
      <c r="A4068">
        <v>4068</v>
      </c>
      <c r="B4068" s="3" t="s">
        <v>4064</v>
      </c>
      <c r="C4068" s="3" t="s">
        <v>8171</v>
      </c>
      <c r="D4068">
        <v>3495</v>
      </c>
      <c r="E4068">
        <v>34.950000000000003</v>
      </c>
      <c r="F4068" t="s">
        <v>8221</v>
      </c>
      <c r="G4068" t="s">
        <v>8224</v>
      </c>
      <c r="H4068" t="s">
        <v>8246</v>
      </c>
      <c r="I4068">
        <v>1484348700</v>
      </c>
      <c r="J4068">
        <v>1481756855</v>
      </c>
      <c r="K4068" s="11">
        <f t="shared" si="447"/>
        <v>42748.753472222219</v>
      </c>
      <c r="L4068" s="11">
        <f t="shared" si="448"/>
        <v>42718.755266203698</v>
      </c>
      <c r="M4068" t="b">
        <v>0</v>
      </c>
      <c r="N4068">
        <v>1</v>
      </c>
      <c r="O4068" t="b">
        <v>0</v>
      </c>
      <c r="P4068" s="8" t="s">
        <v>8269</v>
      </c>
      <c r="Q4068" s="13" t="str">
        <f t="shared" si="446"/>
        <v>theater</v>
      </c>
      <c r="R4068" s="13" t="str">
        <f t="shared" si="445"/>
        <v>plays</v>
      </c>
      <c r="S4068" s="6">
        <f t="shared" si="449"/>
        <v>99.999999999999986</v>
      </c>
      <c r="T4068" s="10">
        <f t="shared" si="450"/>
        <v>34.950000000000003</v>
      </c>
    </row>
    <row r="4069" spans="1:20" ht="43.2" x14ac:dyDescent="0.3">
      <c r="A4069">
        <v>4069</v>
      </c>
      <c r="B4069" s="3" t="s">
        <v>4065</v>
      </c>
      <c r="C4069" s="3" t="s">
        <v>8172</v>
      </c>
      <c r="D4069">
        <v>1250</v>
      </c>
      <c r="E4069">
        <v>430</v>
      </c>
      <c r="F4069" t="s">
        <v>8221</v>
      </c>
      <c r="G4069" t="s">
        <v>8225</v>
      </c>
      <c r="H4069" t="s">
        <v>8247</v>
      </c>
      <c r="I4069">
        <v>1425124800</v>
      </c>
      <c r="J4069">
        <v>1421596356</v>
      </c>
      <c r="K4069" s="11">
        <f t="shared" si="447"/>
        <v>42063.291666666664</v>
      </c>
      <c r="L4069" s="11">
        <f t="shared" si="448"/>
        <v>42022.453194444439</v>
      </c>
      <c r="M4069" t="b">
        <v>0</v>
      </c>
      <c r="N4069">
        <v>13</v>
      </c>
      <c r="O4069" t="b">
        <v>0</v>
      </c>
      <c r="P4069" s="8" t="s">
        <v>8269</v>
      </c>
      <c r="Q4069" s="13" t="str">
        <f t="shared" si="446"/>
        <v>theater</v>
      </c>
      <c r="R4069" s="13" t="str">
        <f t="shared" si="445"/>
        <v>plays</v>
      </c>
      <c r="S4069" s="6">
        <f t="shared" si="449"/>
        <v>2.9069767441860463</v>
      </c>
      <c r="T4069" s="10">
        <f t="shared" si="450"/>
        <v>33.07692307692308</v>
      </c>
    </row>
    <row r="4070" spans="1:20" ht="43.2" x14ac:dyDescent="0.3">
      <c r="A4070">
        <v>4070</v>
      </c>
      <c r="B4070" s="3" t="s">
        <v>4066</v>
      </c>
      <c r="C4070" s="3" t="s">
        <v>8173</v>
      </c>
      <c r="D4070">
        <v>1000</v>
      </c>
      <c r="E4070">
        <v>165</v>
      </c>
      <c r="F4070" t="s">
        <v>8221</v>
      </c>
      <c r="G4070" t="s">
        <v>8224</v>
      </c>
      <c r="H4070" t="s">
        <v>8246</v>
      </c>
      <c r="I4070">
        <v>1425178800</v>
      </c>
      <c r="J4070">
        <v>1422374420</v>
      </c>
      <c r="K4070" s="11">
        <f t="shared" si="447"/>
        <v>42063.916666666664</v>
      </c>
      <c r="L4070" s="11">
        <f t="shared" si="448"/>
        <v>42031.458564814813</v>
      </c>
      <c r="M4070" t="b">
        <v>0</v>
      </c>
      <c r="N4070">
        <v>6</v>
      </c>
      <c r="O4070" t="b">
        <v>0</v>
      </c>
      <c r="P4070" s="8" t="s">
        <v>8269</v>
      </c>
      <c r="Q4070" s="13" t="str">
        <f t="shared" si="446"/>
        <v>theater</v>
      </c>
      <c r="R4070" s="13" t="str">
        <f t="shared" si="445"/>
        <v>plays</v>
      </c>
      <c r="S4070" s="6">
        <f t="shared" si="449"/>
        <v>6.0606060606060606</v>
      </c>
      <c r="T4070" s="10">
        <f t="shared" si="450"/>
        <v>27.5</v>
      </c>
    </row>
    <row r="4071" spans="1:20" ht="57.6" x14ac:dyDescent="0.3">
      <c r="A4071">
        <v>4071</v>
      </c>
      <c r="B4071" s="3" t="s">
        <v>4067</v>
      </c>
      <c r="C4071" s="3" t="s">
        <v>8174</v>
      </c>
      <c r="D4071">
        <v>20000</v>
      </c>
      <c r="E4071">
        <v>0</v>
      </c>
      <c r="F4071" t="s">
        <v>8221</v>
      </c>
      <c r="G4071" t="s">
        <v>8238</v>
      </c>
      <c r="H4071" t="s">
        <v>8256</v>
      </c>
      <c r="I4071">
        <v>1482779931</v>
      </c>
      <c r="J4071">
        <v>1480187931</v>
      </c>
      <c r="K4071" s="11">
        <f t="shared" si="447"/>
        <v>42730.59642361111</v>
      </c>
      <c r="L4071" s="11">
        <f t="shared" si="448"/>
        <v>42700.59642361111</v>
      </c>
      <c r="M4071" t="b">
        <v>0</v>
      </c>
      <c r="N4071">
        <v>0</v>
      </c>
      <c r="O4071" t="b">
        <v>0</v>
      </c>
      <c r="P4071" s="8" t="s">
        <v>8269</v>
      </c>
      <c r="Q4071" s="13" t="str">
        <f t="shared" si="446"/>
        <v>theater</v>
      </c>
      <c r="R4071" s="13" t="str">
        <f t="shared" si="445"/>
        <v>plays</v>
      </c>
      <c r="S4071" s="6" t="str">
        <f t="shared" si="449"/>
        <v>N/A</v>
      </c>
      <c r="T4071" s="10" t="str">
        <f t="shared" si="450"/>
        <v>N/A</v>
      </c>
    </row>
    <row r="4072" spans="1:20" ht="57.6" x14ac:dyDescent="0.3">
      <c r="A4072">
        <v>4072</v>
      </c>
      <c r="B4072" s="3" t="s">
        <v>4068</v>
      </c>
      <c r="C4072" s="3" t="s">
        <v>8175</v>
      </c>
      <c r="D4072">
        <v>1000</v>
      </c>
      <c r="E4072">
        <v>4</v>
      </c>
      <c r="F4072" t="s">
        <v>8221</v>
      </c>
      <c r="G4072" t="s">
        <v>8225</v>
      </c>
      <c r="H4072" t="s">
        <v>8247</v>
      </c>
      <c r="I4072">
        <v>1408646111</v>
      </c>
      <c r="J4072">
        <v>1403462111</v>
      </c>
      <c r="K4072" s="11">
        <f t="shared" si="447"/>
        <v>41872.566099537034</v>
      </c>
      <c r="L4072" s="11">
        <f t="shared" si="448"/>
        <v>41812.566099537034</v>
      </c>
      <c r="M4072" t="b">
        <v>0</v>
      </c>
      <c r="N4072">
        <v>2</v>
      </c>
      <c r="O4072" t="b">
        <v>0</v>
      </c>
      <c r="P4072" s="8" t="s">
        <v>8269</v>
      </c>
      <c r="Q4072" s="13" t="str">
        <f t="shared" si="446"/>
        <v>theater</v>
      </c>
      <c r="R4072" s="13" t="str">
        <f t="shared" si="445"/>
        <v>plays</v>
      </c>
      <c r="S4072" s="6">
        <f t="shared" si="449"/>
        <v>250</v>
      </c>
      <c r="T4072" s="10">
        <f t="shared" si="450"/>
        <v>2</v>
      </c>
    </row>
    <row r="4073" spans="1:20" ht="43.2" x14ac:dyDescent="0.3">
      <c r="A4073">
        <v>4073</v>
      </c>
      <c r="B4073" s="3" t="s">
        <v>4069</v>
      </c>
      <c r="C4073" s="3" t="s">
        <v>8176</v>
      </c>
      <c r="D4073">
        <v>3500</v>
      </c>
      <c r="E4073">
        <v>37</v>
      </c>
      <c r="F4073" t="s">
        <v>8221</v>
      </c>
      <c r="G4073" t="s">
        <v>8224</v>
      </c>
      <c r="H4073" t="s">
        <v>8246</v>
      </c>
      <c r="I4073">
        <v>1431144000</v>
      </c>
      <c r="J4073">
        <v>1426407426</v>
      </c>
      <c r="K4073" s="11">
        <f t="shared" si="447"/>
        <v>42132.958333333336</v>
      </c>
      <c r="L4073" s="11">
        <f t="shared" si="448"/>
        <v>42078.136874999997</v>
      </c>
      <c r="M4073" t="b">
        <v>0</v>
      </c>
      <c r="N4073">
        <v>2</v>
      </c>
      <c r="O4073" t="b">
        <v>0</v>
      </c>
      <c r="P4073" s="8" t="s">
        <v>8269</v>
      </c>
      <c r="Q4073" s="13" t="str">
        <f t="shared" si="446"/>
        <v>theater</v>
      </c>
      <c r="R4073" s="13" t="str">
        <f t="shared" si="445"/>
        <v>plays</v>
      </c>
      <c r="S4073" s="6">
        <f t="shared" si="449"/>
        <v>94.594594594594597</v>
      </c>
      <c r="T4073" s="10">
        <f t="shared" si="450"/>
        <v>18.5</v>
      </c>
    </row>
    <row r="4074" spans="1:20" ht="43.2" x14ac:dyDescent="0.3">
      <c r="A4074">
        <v>4074</v>
      </c>
      <c r="B4074" s="3" t="s">
        <v>4070</v>
      </c>
      <c r="C4074" s="3" t="s">
        <v>8177</v>
      </c>
      <c r="D4074">
        <v>2750</v>
      </c>
      <c r="E4074">
        <v>735</v>
      </c>
      <c r="F4074" t="s">
        <v>8221</v>
      </c>
      <c r="G4074" t="s">
        <v>8225</v>
      </c>
      <c r="H4074" t="s">
        <v>8247</v>
      </c>
      <c r="I4074">
        <v>1446732975</v>
      </c>
      <c r="J4074">
        <v>1444137375</v>
      </c>
      <c r="K4074" s="11">
        <f t="shared" si="447"/>
        <v>42313.386284722219</v>
      </c>
      <c r="L4074" s="11">
        <f t="shared" si="448"/>
        <v>42283.344618055555</v>
      </c>
      <c r="M4074" t="b">
        <v>0</v>
      </c>
      <c r="N4074">
        <v>21</v>
      </c>
      <c r="O4074" t="b">
        <v>0</v>
      </c>
      <c r="P4074" s="8" t="s">
        <v>8269</v>
      </c>
      <c r="Q4074" s="13" t="str">
        <f t="shared" si="446"/>
        <v>theater</v>
      </c>
      <c r="R4074" s="13" t="str">
        <f t="shared" si="445"/>
        <v>plays</v>
      </c>
      <c r="S4074" s="6">
        <f t="shared" si="449"/>
        <v>3.7414965986394559</v>
      </c>
      <c r="T4074" s="10">
        <f t="shared" si="450"/>
        <v>35</v>
      </c>
    </row>
    <row r="4075" spans="1:20" ht="43.2" x14ac:dyDescent="0.3">
      <c r="A4075">
        <v>4075</v>
      </c>
      <c r="B4075" s="3" t="s">
        <v>4071</v>
      </c>
      <c r="C4075" s="3" t="s">
        <v>8178</v>
      </c>
      <c r="D4075">
        <v>2000</v>
      </c>
      <c r="E4075">
        <v>576</v>
      </c>
      <c r="F4075" t="s">
        <v>8221</v>
      </c>
      <c r="G4075" t="s">
        <v>8225</v>
      </c>
      <c r="H4075" t="s">
        <v>8247</v>
      </c>
      <c r="I4075">
        <v>1404149280</v>
      </c>
      <c r="J4075">
        <v>1400547969</v>
      </c>
      <c r="K4075" s="11">
        <f t="shared" si="447"/>
        <v>41820.519444444442</v>
      </c>
      <c r="L4075" s="11">
        <f t="shared" si="448"/>
        <v>41778.837604166663</v>
      </c>
      <c r="M4075" t="b">
        <v>0</v>
      </c>
      <c r="N4075">
        <v>13</v>
      </c>
      <c r="O4075" t="b">
        <v>0</v>
      </c>
      <c r="P4075" s="8" t="s">
        <v>8269</v>
      </c>
      <c r="Q4075" s="13" t="str">
        <f t="shared" si="446"/>
        <v>theater</v>
      </c>
      <c r="R4075" s="13" t="str">
        <f t="shared" si="445"/>
        <v>plays</v>
      </c>
      <c r="S4075" s="6">
        <f t="shared" si="449"/>
        <v>3.4722222222222223</v>
      </c>
      <c r="T4075" s="10">
        <f t="shared" si="450"/>
        <v>44.307692307692307</v>
      </c>
    </row>
    <row r="4076" spans="1:20" ht="43.2" x14ac:dyDescent="0.3">
      <c r="A4076">
        <v>4076</v>
      </c>
      <c r="B4076" s="3" t="s">
        <v>4072</v>
      </c>
      <c r="C4076" s="3" t="s">
        <v>8179</v>
      </c>
      <c r="D4076">
        <v>700</v>
      </c>
      <c r="E4076">
        <v>0</v>
      </c>
      <c r="F4076" t="s">
        <v>8221</v>
      </c>
      <c r="G4076" t="s">
        <v>8224</v>
      </c>
      <c r="H4076" t="s">
        <v>8246</v>
      </c>
      <c r="I4076">
        <v>1413921060</v>
      </c>
      <c r="J4076">
        <v>1411499149</v>
      </c>
      <c r="K4076" s="11">
        <f t="shared" si="447"/>
        <v>41933.618750000001</v>
      </c>
      <c r="L4076" s="11">
        <f t="shared" si="448"/>
        <v>41905.587372685179</v>
      </c>
      <c r="M4076" t="b">
        <v>0</v>
      </c>
      <c r="N4076">
        <v>0</v>
      </c>
      <c r="O4076" t="b">
        <v>0</v>
      </c>
      <c r="P4076" s="8" t="s">
        <v>8269</v>
      </c>
      <c r="Q4076" s="13" t="str">
        <f t="shared" si="446"/>
        <v>theater</v>
      </c>
      <c r="R4076" s="13" t="str">
        <f t="shared" si="445"/>
        <v>plays</v>
      </c>
      <c r="S4076" s="6" t="str">
        <f t="shared" si="449"/>
        <v>N/A</v>
      </c>
      <c r="T4076" s="10" t="str">
        <f t="shared" si="450"/>
        <v>N/A</v>
      </c>
    </row>
    <row r="4077" spans="1:20" ht="43.2" x14ac:dyDescent="0.3">
      <c r="A4077">
        <v>4077</v>
      </c>
      <c r="B4077" s="3" t="s">
        <v>4073</v>
      </c>
      <c r="C4077" s="3" t="s">
        <v>8180</v>
      </c>
      <c r="D4077">
        <v>15000</v>
      </c>
      <c r="E4077">
        <v>1335</v>
      </c>
      <c r="F4077" t="s">
        <v>8221</v>
      </c>
      <c r="G4077" t="s">
        <v>8224</v>
      </c>
      <c r="H4077" t="s">
        <v>8246</v>
      </c>
      <c r="I4077">
        <v>1482339794</v>
      </c>
      <c r="J4077">
        <v>1479747794</v>
      </c>
      <c r="K4077" s="11">
        <f t="shared" si="447"/>
        <v>42725.502245370364</v>
      </c>
      <c r="L4077" s="11">
        <f t="shared" si="448"/>
        <v>42695.502245370364</v>
      </c>
      <c r="M4077" t="b">
        <v>0</v>
      </c>
      <c r="N4077">
        <v>6</v>
      </c>
      <c r="O4077" t="b">
        <v>0</v>
      </c>
      <c r="P4077" s="8" t="s">
        <v>8269</v>
      </c>
      <c r="Q4077" s="13" t="str">
        <f t="shared" si="446"/>
        <v>theater</v>
      </c>
      <c r="R4077" s="13" t="str">
        <f t="shared" si="445"/>
        <v>plays</v>
      </c>
      <c r="S4077" s="6">
        <f t="shared" si="449"/>
        <v>11.235955056179776</v>
      </c>
      <c r="T4077" s="10">
        <f t="shared" si="450"/>
        <v>222.5</v>
      </c>
    </row>
    <row r="4078" spans="1:20" ht="43.2" x14ac:dyDescent="0.3">
      <c r="A4078">
        <v>4078</v>
      </c>
      <c r="B4078" s="3" t="s">
        <v>4074</v>
      </c>
      <c r="C4078" s="3" t="s">
        <v>8181</v>
      </c>
      <c r="D4078">
        <v>250</v>
      </c>
      <c r="E4078">
        <v>0</v>
      </c>
      <c r="F4078" t="s">
        <v>8221</v>
      </c>
      <c r="G4078" t="s">
        <v>8225</v>
      </c>
      <c r="H4078" t="s">
        <v>8247</v>
      </c>
      <c r="I4078">
        <v>1485543242</v>
      </c>
      <c r="J4078">
        <v>1482951242</v>
      </c>
      <c r="K4078" s="11">
        <f t="shared" si="447"/>
        <v>42762.579189814809</v>
      </c>
      <c r="L4078" s="11">
        <f t="shared" si="448"/>
        <v>42732.579189814809</v>
      </c>
      <c r="M4078" t="b">
        <v>0</v>
      </c>
      <c r="N4078">
        <v>0</v>
      </c>
      <c r="O4078" t="b">
        <v>0</v>
      </c>
      <c r="P4078" s="8" t="s">
        <v>8269</v>
      </c>
      <c r="Q4078" s="13" t="str">
        <f t="shared" si="446"/>
        <v>theater</v>
      </c>
      <c r="R4078" s="13" t="str">
        <f t="shared" si="445"/>
        <v>plays</v>
      </c>
      <c r="S4078" s="6" t="str">
        <f t="shared" si="449"/>
        <v>N/A</v>
      </c>
      <c r="T4078" s="10" t="str">
        <f t="shared" si="450"/>
        <v>N/A</v>
      </c>
    </row>
    <row r="4079" spans="1:20" ht="43.2" x14ac:dyDescent="0.3">
      <c r="A4079">
        <v>4079</v>
      </c>
      <c r="B4079" s="3" t="s">
        <v>4075</v>
      </c>
      <c r="C4079" s="3" t="s">
        <v>8182</v>
      </c>
      <c r="D4079">
        <v>3000</v>
      </c>
      <c r="E4079">
        <v>5</v>
      </c>
      <c r="F4079" t="s">
        <v>8221</v>
      </c>
      <c r="G4079" t="s">
        <v>8224</v>
      </c>
      <c r="H4079" t="s">
        <v>8246</v>
      </c>
      <c r="I4079">
        <v>1466375521</v>
      </c>
      <c r="J4079">
        <v>1463783521</v>
      </c>
      <c r="K4079" s="11">
        <f t="shared" si="447"/>
        <v>42540.730567129627</v>
      </c>
      <c r="L4079" s="11">
        <f t="shared" si="448"/>
        <v>42510.730567129627</v>
      </c>
      <c r="M4079" t="b">
        <v>0</v>
      </c>
      <c r="N4079">
        <v>1</v>
      </c>
      <c r="O4079" t="b">
        <v>0</v>
      </c>
      <c r="P4079" s="8" t="s">
        <v>8269</v>
      </c>
      <c r="Q4079" s="13" t="str">
        <f t="shared" si="446"/>
        <v>theater</v>
      </c>
      <c r="R4079" s="13" t="str">
        <f t="shared" si="445"/>
        <v>plays</v>
      </c>
      <c r="S4079" s="6">
        <f t="shared" si="449"/>
        <v>600</v>
      </c>
      <c r="T4079" s="10">
        <f t="shared" si="450"/>
        <v>5</v>
      </c>
    </row>
    <row r="4080" spans="1:20" ht="43.2" x14ac:dyDescent="0.3">
      <c r="A4080">
        <v>4080</v>
      </c>
      <c r="B4080" s="3" t="s">
        <v>4076</v>
      </c>
      <c r="C4080" s="3" t="s">
        <v>8183</v>
      </c>
      <c r="D4080">
        <v>3000</v>
      </c>
      <c r="E4080">
        <v>0</v>
      </c>
      <c r="F4080" t="s">
        <v>8221</v>
      </c>
      <c r="G4080" t="s">
        <v>8224</v>
      </c>
      <c r="H4080" t="s">
        <v>8246</v>
      </c>
      <c r="I4080">
        <v>1465930440</v>
      </c>
      <c r="J4080">
        <v>1463849116</v>
      </c>
      <c r="K4080" s="11">
        <f t="shared" si="447"/>
        <v>42535.579166666663</v>
      </c>
      <c r="L4080" s="11">
        <f t="shared" si="448"/>
        <v>42511.489768518521</v>
      </c>
      <c r="M4080" t="b">
        <v>0</v>
      </c>
      <c r="N4080">
        <v>0</v>
      </c>
      <c r="O4080" t="b">
        <v>0</v>
      </c>
      <c r="P4080" s="8" t="s">
        <v>8269</v>
      </c>
      <c r="Q4080" s="13" t="str">
        <f t="shared" si="446"/>
        <v>theater</v>
      </c>
      <c r="R4080" s="13" t="str">
        <f t="shared" ref="R4080:R4114" si="451">RIGHT(P4080,5)</f>
        <v>plays</v>
      </c>
      <c r="S4080" s="6" t="str">
        <f t="shared" si="449"/>
        <v>N/A</v>
      </c>
      <c r="T4080" s="10" t="str">
        <f t="shared" si="450"/>
        <v>N/A</v>
      </c>
    </row>
    <row r="4081" spans="1:20" ht="43.2" x14ac:dyDescent="0.3">
      <c r="A4081">
        <v>4081</v>
      </c>
      <c r="B4081" s="3" t="s">
        <v>4077</v>
      </c>
      <c r="C4081" s="3" t="s">
        <v>8184</v>
      </c>
      <c r="D4081">
        <v>2224</v>
      </c>
      <c r="E4081">
        <v>350</v>
      </c>
      <c r="F4081" t="s">
        <v>8221</v>
      </c>
      <c r="G4081" t="s">
        <v>8224</v>
      </c>
      <c r="H4081" t="s">
        <v>8246</v>
      </c>
      <c r="I4081">
        <v>1425819425</v>
      </c>
      <c r="J4081">
        <v>1423231025</v>
      </c>
      <c r="K4081" s="11">
        <f t="shared" si="447"/>
        <v>42071.331307870372</v>
      </c>
      <c r="L4081" s="11">
        <f t="shared" si="448"/>
        <v>42041.372974537029</v>
      </c>
      <c r="M4081" t="b">
        <v>0</v>
      </c>
      <c r="N4081">
        <v>12</v>
      </c>
      <c r="O4081" t="b">
        <v>0</v>
      </c>
      <c r="P4081" s="8" t="s">
        <v>8269</v>
      </c>
      <c r="Q4081" s="13" t="str">
        <f t="shared" si="446"/>
        <v>theater</v>
      </c>
      <c r="R4081" s="13" t="str">
        <f t="shared" si="451"/>
        <v>plays</v>
      </c>
      <c r="S4081" s="6">
        <f t="shared" si="449"/>
        <v>6.3542857142857141</v>
      </c>
      <c r="T4081" s="10">
        <f t="shared" si="450"/>
        <v>29.166666666666668</v>
      </c>
    </row>
    <row r="4082" spans="1:20" ht="43.2" x14ac:dyDescent="0.3">
      <c r="A4082">
        <v>4082</v>
      </c>
      <c r="B4082" s="3" t="s">
        <v>4078</v>
      </c>
      <c r="C4082" s="3" t="s">
        <v>8185</v>
      </c>
      <c r="D4082">
        <v>150</v>
      </c>
      <c r="E4082">
        <v>3</v>
      </c>
      <c r="F4082" t="s">
        <v>8221</v>
      </c>
      <c r="G4082" t="s">
        <v>8224</v>
      </c>
      <c r="H4082" t="s">
        <v>8246</v>
      </c>
      <c r="I4082">
        <v>1447542000</v>
      </c>
      <c r="J4082">
        <v>1446179553</v>
      </c>
      <c r="K4082" s="11">
        <f t="shared" si="447"/>
        <v>42322.749999999993</v>
      </c>
      <c r="L4082" s="11">
        <f t="shared" si="448"/>
        <v>42306.980937499997</v>
      </c>
      <c r="M4082" t="b">
        <v>0</v>
      </c>
      <c r="N4082">
        <v>2</v>
      </c>
      <c r="O4082" t="b">
        <v>0</v>
      </c>
      <c r="P4082" s="8" t="s">
        <v>8269</v>
      </c>
      <c r="Q4082" s="13" t="str">
        <f t="shared" si="446"/>
        <v>theater</v>
      </c>
      <c r="R4082" s="13" t="str">
        <f t="shared" si="451"/>
        <v>plays</v>
      </c>
      <c r="S4082" s="6">
        <f t="shared" si="449"/>
        <v>50</v>
      </c>
      <c r="T4082" s="10">
        <f t="shared" si="450"/>
        <v>1.5</v>
      </c>
    </row>
    <row r="4083" spans="1:20" ht="43.2" x14ac:dyDescent="0.3">
      <c r="A4083">
        <v>4083</v>
      </c>
      <c r="B4083" s="3" t="s">
        <v>4079</v>
      </c>
      <c r="C4083" s="3" t="s">
        <v>8186</v>
      </c>
      <c r="D4083">
        <v>3500</v>
      </c>
      <c r="E4083">
        <v>759</v>
      </c>
      <c r="F4083" t="s">
        <v>8221</v>
      </c>
      <c r="G4083" t="s">
        <v>8224</v>
      </c>
      <c r="H4083" t="s">
        <v>8246</v>
      </c>
      <c r="I4083">
        <v>1452795416</v>
      </c>
      <c r="J4083">
        <v>1450203416</v>
      </c>
      <c r="K4083" s="11">
        <f t="shared" si="447"/>
        <v>42383.553425925922</v>
      </c>
      <c r="L4083" s="11">
        <f t="shared" si="448"/>
        <v>42353.553425925922</v>
      </c>
      <c r="M4083" t="b">
        <v>0</v>
      </c>
      <c r="N4083">
        <v>6</v>
      </c>
      <c r="O4083" t="b">
        <v>0</v>
      </c>
      <c r="P4083" s="8" t="s">
        <v>8269</v>
      </c>
      <c r="Q4083" s="13" t="str">
        <f t="shared" si="446"/>
        <v>theater</v>
      </c>
      <c r="R4083" s="13" t="str">
        <f t="shared" si="451"/>
        <v>plays</v>
      </c>
      <c r="S4083" s="6">
        <f t="shared" si="449"/>
        <v>4.6113306982872198</v>
      </c>
      <c r="T4083" s="10">
        <f t="shared" si="450"/>
        <v>126.5</v>
      </c>
    </row>
    <row r="4084" spans="1:20" ht="57.6" x14ac:dyDescent="0.3">
      <c r="A4084">
        <v>4084</v>
      </c>
      <c r="B4084" s="3" t="s">
        <v>4080</v>
      </c>
      <c r="C4084" s="3" t="s">
        <v>8187</v>
      </c>
      <c r="D4084">
        <v>3000</v>
      </c>
      <c r="E4084">
        <v>10</v>
      </c>
      <c r="F4084" t="s">
        <v>8221</v>
      </c>
      <c r="G4084" t="s">
        <v>8237</v>
      </c>
      <c r="H4084" t="s">
        <v>8249</v>
      </c>
      <c r="I4084">
        <v>1476008906</v>
      </c>
      <c r="J4084">
        <v>1473416906</v>
      </c>
      <c r="K4084" s="11">
        <f t="shared" si="447"/>
        <v>42652.228078703702</v>
      </c>
      <c r="L4084" s="11">
        <f t="shared" si="448"/>
        <v>42622.228078703702</v>
      </c>
      <c r="M4084" t="b">
        <v>0</v>
      </c>
      <c r="N4084">
        <v>1</v>
      </c>
      <c r="O4084" t="b">
        <v>0</v>
      </c>
      <c r="P4084" s="8" t="s">
        <v>8269</v>
      </c>
      <c r="Q4084" s="13" t="str">
        <f t="shared" si="446"/>
        <v>theater</v>
      </c>
      <c r="R4084" s="13" t="str">
        <f t="shared" si="451"/>
        <v>plays</v>
      </c>
      <c r="S4084" s="6">
        <f t="shared" si="449"/>
        <v>300</v>
      </c>
      <c r="T4084" s="10">
        <f t="shared" si="450"/>
        <v>10</v>
      </c>
    </row>
    <row r="4085" spans="1:20" ht="43.2" x14ac:dyDescent="0.3">
      <c r="A4085">
        <v>4085</v>
      </c>
      <c r="B4085" s="3" t="s">
        <v>4081</v>
      </c>
      <c r="C4085" s="3" t="s">
        <v>8188</v>
      </c>
      <c r="D4085">
        <v>3500</v>
      </c>
      <c r="E4085">
        <v>10</v>
      </c>
      <c r="F4085" t="s">
        <v>8221</v>
      </c>
      <c r="G4085" t="s">
        <v>8224</v>
      </c>
      <c r="H4085" t="s">
        <v>8246</v>
      </c>
      <c r="I4085">
        <v>1427169540</v>
      </c>
      <c r="J4085">
        <v>1424701775</v>
      </c>
      <c r="K4085" s="11">
        <f t="shared" si="447"/>
        <v>42086.957638888889</v>
      </c>
      <c r="L4085" s="11">
        <f t="shared" si="448"/>
        <v>42058.395543981482</v>
      </c>
      <c r="M4085" t="b">
        <v>0</v>
      </c>
      <c r="N4085">
        <v>1</v>
      </c>
      <c r="O4085" t="b">
        <v>0</v>
      </c>
      <c r="P4085" s="8" t="s">
        <v>8269</v>
      </c>
      <c r="Q4085" s="13" t="str">
        <f t="shared" si="446"/>
        <v>theater</v>
      </c>
      <c r="R4085" s="13" t="str">
        <f t="shared" si="451"/>
        <v>plays</v>
      </c>
      <c r="S4085" s="6">
        <f t="shared" si="449"/>
        <v>350</v>
      </c>
      <c r="T4085" s="10">
        <f t="shared" si="450"/>
        <v>10</v>
      </c>
    </row>
    <row r="4086" spans="1:20" ht="43.2" x14ac:dyDescent="0.3">
      <c r="A4086">
        <v>4086</v>
      </c>
      <c r="B4086" s="3" t="s">
        <v>4082</v>
      </c>
      <c r="C4086" s="3" t="s">
        <v>8189</v>
      </c>
      <c r="D4086">
        <v>1000</v>
      </c>
      <c r="E4086">
        <v>47</v>
      </c>
      <c r="F4086" t="s">
        <v>8221</v>
      </c>
      <c r="G4086" t="s">
        <v>8224</v>
      </c>
      <c r="H4086" t="s">
        <v>8246</v>
      </c>
      <c r="I4086">
        <v>1448078400</v>
      </c>
      <c r="J4086">
        <v>1445985299</v>
      </c>
      <c r="K4086" s="11">
        <f t="shared" si="447"/>
        <v>42328.958333333336</v>
      </c>
      <c r="L4086" s="11">
        <f t="shared" si="448"/>
        <v>42304.732627314814</v>
      </c>
      <c r="M4086" t="b">
        <v>0</v>
      </c>
      <c r="N4086">
        <v>5</v>
      </c>
      <c r="O4086" t="b">
        <v>0</v>
      </c>
      <c r="P4086" s="8" t="s">
        <v>8269</v>
      </c>
      <c r="Q4086" s="13" t="str">
        <f t="shared" si="446"/>
        <v>theater</v>
      </c>
      <c r="R4086" s="13" t="str">
        <f t="shared" si="451"/>
        <v>plays</v>
      </c>
      <c r="S4086" s="6">
        <f t="shared" si="449"/>
        <v>21.276595744680851</v>
      </c>
      <c r="T4086" s="10">
        <f t="shared" si="450"/>
        <v>9.4</v>
      </c>
    </row>
    <row r="4087" spans="1:20" x14ac:dyDescent="0.3">
      <c r="A4087">
        <v>4087</v>
      </c>
      <c r="B4087" s="3" t="s">
        <v>4083</v>
      </c>
      <c r="C4087" s="3" t="s">
        <v>8190</v>
      </c>
      <c r="D4087">
        <v>9600</v>
      </c>
      <c r="E4087">
        <v>0</v>
      </c>
      <c r="F4087" t="s">
        <v>8221</v>
      </c>
      <c r="G4087" t="s">
        <v>8224</v>
      </c>
      <c r="H4087" t="s">
        <v>8246</v>
      </c>
      <c r="I4087">
        <v>1468777786</v>
      </c>
      <c r="J4087">
        <v>1466185786</v>
      </c>
      <c r="K4087" s="11">
        <f t="shared" si="447"/>
        <v>42568.53456018518</v>
      </c>
      <c r="L4087" s="11">
        <f t="shared" si="448"/>
        <v>42538.53456018518</v>
      </c>
      <c r="M4087" t="b">
        <v>0</v>
      </c>
      <c r="N4087">
        <v>0</v>
      </c>
      <c r="O4087" t="b">
        <v>0</v>
      </c>
      <c r="P4087" s="8" t="s">
        <v>8269</v>
      </c>
      <c r="Q4087" s="13" t="str">
        <f t="shared" si="446"/>
        <v>theater</v>
      </c>
      <c r="R4087" s="13" t="str">
        <f t="shared" si="451"/>
        <v>plays</v>
      </c>
      <c r="S4087" s="6" t="str">
        <f t="shared" si="449"/>
        <v>N/A</v>
      </c>
      <c r="T4087" s="10" t="str">
        <f t="shared" si="450"/>
        <v>N/A</v>
      </c>
    </row>
    <row r="4088" spans="1:20" ht="43.2" x14ac:dyDescent="0.3">
      <c r="A4088">
        <v>4088</v>
      </c>
      <c r="B4088" s="3" t="s">
        <v>4084</v>
      </c>
      <c r="C4088" s="3" t="s">
        <v>8191</v>
      </c>
      <c r="D4088">
        <v>2000</v>
      </c>
      <c r="E4088">
        <v>216</v>
      </c>
      <c r="F4088" t="s">
        <v>8221</v>
      </c>
      <c r="G4088" t="s">
        <v>8225</v>
      </c>
      <c r="H4088" t="s">
        <v>8247</v>
      </c>
      <c r="I4088">
        <v>1421403960</v>
      </c>
      <c r="J4088">
        <v>1418827324</v>
      </c>
      <c r="K4088" s="11">
        <f t="shared" si="447"/>
        <v>42020.226388888885</v>
      </c>
      <c r="L4088" s="11">
        <f t="shared" si="448"/>
        <v>41990.40421296296</v>
      </c>
      <c r="M4088" t="b">
        <v>0</v>
      </c>
      <c r="N4088">
        <v>3</v>
      </c>
      <c r="O4088" t="b">
        <v>0</v>
      </c>
      <c r="P4088" s="8" t="s">
        <v>8269</v>
      </c>
      <c r="Q4088" s="13" t="str">
        <f t="shared" si="446"/>
        <v>theater</v>
      </c>
      <c r="R4088" s="13" t="str">
        <f t="shared" si="451"/>
        <v>plays</v>
      </c>
      <c r="S4088" s="6">
        <f t="shared" si="449"/>
        <v>9.2592592592592595</v>
      </c>
      <c r="T4088" s="10">
        <f t="shared" si="450"/>
        <v>72</v>
      </c>
    </row>
    <row r="4089" spans="1:20" ht="57.6" x14ac:dyDescent="0.3">
      <c r="A4089">
        <v>4089</v>
      </c>
      <c r="B4089" s="3" t="s">
        <v>4085</v>
      </c>
      <c r="C4089" s="3" t="s">
        <v>8192</v>
      </c>
      <c r="D4089">
        <v>5000</v>
      </c>
      <c r="E4089">
        <v>240</v>
      </c>
      <c r="F4089" t="s">
        <v>8221</v>
      </c>
      <c r="G4089" t="s">
        <v>8224</v>
      </c>
      <c r="H4089" t="s">
        <v>8246</v>
      </c>
      <c r="I4089">
        <v>1433093700</v>
      </c>
      <c r="J4089">
        <v>1430242488</v>
      </c>
      <c r="K4089" s="11">
        <f t="shared" si="447"/>
        <v>42155.524305555555</v>
      </c>
      <c r="L4089" s="11">
        <f t="shared" si="448"/>
        <v>42122.524166666662</v>
      </c>
      <c r="M4089" t="b">
        <v>0</v>
      </c>
      <c r="N4089">
        <v>8</v>
      </c>
      <c r="O4089" t="b">
        <v>0</v>
      </c>
      <c r="P4089" s="8" t="s">
        <v>8269</v>
      </c>
      <c r="Q4089" s="13" t="str">
        <f t="shared" si="446"/>
        <v>theater</v>
      </c>
      <c r="R4089" s="13" t="str">
        <f t="shared" si="451"/>
        <v>plays</v>
      </c>
      <c r="S4089" s="6">
        <f t="shared" si="449"/>
        <v>20.833333333333332</v>
      </c>
      <c r="T4089" s="10">
        <f t="shared" si="450"/>
        <v>30</v>
      </c>
    </row>
    <row r="4090" spans="1:20" ht="43.2" x14ac:dyDescent="0.3">
      <c r="A4090">
        <v>4090</v>
      </c>
      <c r="B4090" s="3" t="s">
        <v>4086</v>
      </c>
      <c r="C4090" s="3" t="s">
        <v>8193</v>
      </c>
      <c r="D4090">
        <v>1000</v>
      </c>
      <c r="E4090">
        <v>32</v>
      </c>
      <c r="F4090" t="s">
        <v>8221</v>
      </c>
      <c r="G4090" t="s">
        <v>8224</v>
      </c>
      <c r="H4090" t="s">
        <v>8246</v>
      </c>
      <c r="I4090">
        <v>1438959600</v>
      </c>
      <c r="J4090">
        <v>1437754137</v>
      </c>
      <c r="K4090" s="11">
        <f t="shared" si="447"/>
        <v>42223.416666666664</v>
      </c>
      <c r="L4090" s="11">
        <f t="shared" si="448"/>
        <v>42209.464548611104</v>
      </c>
      <c r="M4090" t="b">
        <v>0</v>
      </c>
      <c r="N4090">
        <v>3</v>
      </c>
      <c r="O4090" t="b">
        <v>0</v>
      </c>
      <c r="P4090" s="8" t="s">
        <v>8269</v>
      </c>
      <c r="Q4090" s="13" t="str">
        <f t="shared" si="446"/>
        <v>theater</v>
      </c>
      <c r="R4090" s="13" t="str">
        <f t="shared" si="451"/>
        <v>plays</v>
      </c>
      <c r="S4090" s="6">
        <f t="shared" si="449"/>
        <v>31.25</v>
      </c>
      <c r="T4090" s="10">
        <f t="shared" si="450"/>
        <v>10.666666666666666</v>
      </c>
    </row>
    <row r="4091" spans="1:20" ht="43.2" x14ac:dyDescent="0.3">
      <c r="A4091">
        <v>4091</v>
      </c>
      <c r="B4091" s="3" t="s">
        <v>4087</v>
      </c>
      <c r="C4091" s="3" t="s">
        <v>8194</v>
      </c>
      <c r="D4091">
        <v>1600</v>
      </c>
      <c r="E4091">
        <v>204</v>
      </c>
      <c r="F4091" t="s">
        <v>8221</v>
      </c>
      <c r="G4091" t="s">
        <v>8224</v>
      </c>
      <c r="H4091" t="s">
        <v>8246</v>
      </c>
      <c r="I4091">
        <v>1421410151</v>
      </c>
      <c r="J4091">
        <v>1418818151</v>
      </c>
      <c r="K4091" s="11">
        <f t="shared" si="447"/>
        <v>42020.298043981478</v>
      </c>
      <c r="L4091" s="11">
        <f t="shared" si="448"/>
        <v>41990.298043981478</v>
      </c>
      <c r="M4091" t="b">
        <v>0</v>
      </c>
      <c r="N4091">
        <v>8</v>
      </c>
      <c r="O4091" t="b">
        <v>0</v>
      </c>
      <c r="P4091" s="8" t="s">
        <v>8269</v>
      </c>
      <c r="Q4091" s="13" t="str">
        <f t="shared" si="446"/>
        <v>theater</v>
      </c>
      <c r="R4091" s="13" t="str">
        <f t="shared" si="451"/>
        <v>plays</v>
      </c>
      <c r="S4091" s="6">
        <f t="shared" si="449"/>
        <v>7.8431372549019605</v>
      </c>
      <c r="T4091" s="10">
        <f t="shared" si="450"/>
        <v>25.5</v>
      </c>
    </row>
    <row r="4092" spans="1:20" ht="43.2" x14ac:dyDescent="0.3">
      <c r="A4092">
        <v>4092</v>
      </c>
      <c r="B4092" s="3" t="s">
        <v>4088</v>
      </c>
      <c r="C4092" s="3" t="s">
        <v>8195</v>
      </c>
      <c r="D4092">
        <v>110000</v>
      </c>
      <c r="E4092">
        <v>20</v>
      </c>
      <c r="F4092" t="s">
        <v>8221</v>
      </c>
      <c r="G4092" t="s">
        <v>8224</v>
      </c>
      <c r="H4092" t="s">
        <v>8246</v>
      </c>
      <c r="I4092">
        <v>1428205247</v>
      </c>
      <c r="J4092">
        <v>1423024847</v>
      </c>
      <c r="K4092" s="11">
        <f t="shared" si="447"/>
        <v>42098.944988425923</v>
      </c>
      <c r="L4092" s="11">
        <f t="shared" si="448"/>
        <v>42038.986655092587</v>
      </c>
      <c r="M4092" t="b">
        <v>0</v>
      </c>
      <c r="N4092">
        <v>1</v>
      </c>
      <c r="O4092" t="b">
        <v>0</v>
      </c>
      <c r="P4092" s="8" t="s">
        <v>8269</v>
      </c>
      <c r="Q4092" s="13" t="str">
        <f t="shared" si="446"/>
        <v>theater</v>
      </c>
      <c r="R4092" s="13" t="str">
        <f t="shared" si="451"/>
        <v>plays</v>
      </c>
      <c r="S4092" s="6">
        <f t="shared" si="449"/>
        <v>5500</v>
      </c>
      <c r="T4092" s="10">
        <f t="shared" si="450"/>
        <v>20</v>
      </c>
    </row>
    <row r="4093" spans="1:20" ht="43.2" x14ac:dyDescent="0.3">
      <c r="A4093">
        <v>4093</v>
      </c>
      <c r="B4093" s="3" t="s">
        <v>4089</v>
      </c>
      <c r="C4093" s="3" t="s">
        <v>8196</v>
      </c>
      <c r="D4093">
        <v>2500</v>
      </c>
      <c r="E4093">
        <v>60</v>
      </c>
      <c r="F4093" t="s">
        <v>8221</v>
      </c>
      <c r="G4093" t="s">
        <v>8225</v>
      </c>
      <c r="H4093" t="s">
        <v>8247</v>
      </c>
      <c r="I4093">
        <v>1440272093</v>
      </c>
      <c r="J4093">
        <v>1435088093</v>
      </c>
      <c r="K4093" s="11">
        <f t="shared" si="447"/>
        <v>42238.607557870368</v>
      </c>
      <c r="L4093" s="11">
        <f t="shared" si="448"/>
        <v>42178.607557870368</v>
      </c>
      <c r="M4093" t="b">
        <v>0</v>
      </c>
      <c r="N4093">
        <v>4</v>
      </c>
      <c r="O4093" t="b">
        <v>0</v>
      </c>
      <c r="P4093" s="8" t="s">
        <v>8269</v>
      </c>
      <c r="Q4093" s="13" t="str">
        <f t="shared" si="446"/>
        <v>theater</v>
      </c>
      <c r="R4093" s="13" t="str">
        <f t="shared" si="451"/>
        <v>plays</v>
      </c>
      <c r="S4093" s="6">
        <f t="shared" si="449"/>
        <v>41.666666666666664</v>
      </c>
      <c r="T4093" s="10">
        <f t="shared" si="450"/>
        <v>15</v>
      </c>
    </row>
    <row r="4094" spans="1:20" ht="43.2" x14ac:dyDescent="0.3">
      <c r="A4094">
        <v>4094</v>
      </c>
      <c r="B4094" s="3" t="s">
        <v>4090</v>
      </c>
      <c r="C4094" s="3" t="s">
        <v>8197</v>
      </c>
      <c r="D4094">
        <v>2000</v>
      </c>
      <c r="E4094">
        <v>730</v>
      </c>
      <c r="F4094" t="s">
        <v>8221</v>
      </c>
      <c r="G4094" t="s">
        <v>8224</v>
      </c>
      <c r="H4094" t="s">
        <v>8246</v>
      </c>
      <c r="I4094">
        <v>1413953940</v>
      </c>
      <c r="J4094">
        <v>1410141900</v>
      </c>
      <c r="K4094" s="11">
        <f t="shared" si="447"/>
        <v>41933.999305555553</v>
      </c>
      <c r="L4094" s="11">
        <f t="shared" si="448"/>
        <v>41889.878472222219</v>
      </c>
      <c r="M4094" t="b">
        <v>0</v>
      </c>
      <c r="N4094">
        <v>8</v>
      </c>
      <c r="O4094" t="b">
        <v>0</v>
      </c>
      <c r="P4094" s="8" t="s">
        <v>8269</v>
      </c>
      <c r="Q4094" s="13" t="str">
        <f t="shared" si="446"/>
        <v>theater</v>
      </c>
      <c r="R4094" s="13" t="str">
        <f t="shared" si="451"/>
        <v>plays</v>
      </c>
      <c r="S4094" s="6">
        <f t="shared" si="449"/>
        <v>2.7397260273972601</v>
      </c>
      <c r="T4094" s="10">
        <f t="shared" si="450"/>
        <v>91.25</v>
      </c>
    </row>
    <row r="4095" spans="1:20" ht="43.2" x14ac:dyDescent="0.3">
      <c r="A4095">
        <v>4095</v>
      </c>
      <c r="B4095" s="3" t="s">
        <v>4091</v>
      </c>
      <c r="C4095" s="3" t="s">
        <v>8198</v>
      </c>
      <c r="D4095">
        <v>30000</v>
      </c>
      <c r="E4095">
        <v>800</v>
      </c>
      <c r="F4095" t="s">
        <v>8221</v>
      </c>
      <c r="G4095" t="s">
        <v>8238</v>
      </c>
      <c r="H4095" t="s">
        <v>8256</v>
      </c>
      <c r="I4095">
        <v>1482108350</v>
      </c>
      <c r="J4095">
        <v>1479516350</v>
      </c>
      <c r="K4095" s="11">
        <f t="shared" si="447"/>
        <v>42722.823495370372</v>
      </c>
      <c r="L4095" s="11">
        <f t="shared" si="448"/>
        <v>42692.823495370372</v>
      </c>
      <c r="M4095" t="b">
        <v>0</v>
      </c>
      <c r="N4095">
        <v>1</v>
      </c>
      <c r="O4095" t="b">
        <v>0</v>
      </c>
      <c r="P4095" s="8" t="s">
        <v>8269</v>
      </c>
      <c r="Q4095" s="13" t="str">
        <f t="shared" si="446"/>
        <v>theater</v>
      </c>
      <c r="R4095" s="13" t="str">
        <f t="shared" si="451"/>
        <v>plays</v>
      </c>
      <c r="S4095" s="6">
        <f t="shared" si="449"/>
        <v>37.5</v>
      </c>
      <c r="T4095" s="10">
        <f t="shared" si="450"/>
        <v>800</v>
      </c>
    </row>
    <row r="4096" spans="1:20" ht="43.2" x14ac:dyDescent="0.3">
      <c r="A4096">
        <v>4096</v>
      </c>
      <c r="B4096" s="3" t="s">
        <v>4092</v>
      </c>
      <c r="C4096" s="3" t="s">
        <v>8199</v>
      </c>
      <c r="D4096">
        <v>3500</v>
      </c>
      <c r="E4096">
        <v>400</v>
      </c>
      <c r="F4096" t="s">
        <v>8221</v>
      </c>
      <c r="G4096" t="s">
        <v>8225</v>
      </c>
      <c r="H4096" t="s">
        <v>8247</v>
      </c>
      <c r="I4096">
        <v>1488271860</v>
      </c>
      <c r="J4096">
        <v>1484484219</v>
      </c>
      <c r="K4096" s="11">
        <f t="shared" si="447"/>
        <v>42794.160416666666</v>
      </c>
      <c r="L4096" s="11">
        <f t="shared" si="448"/>
        <v>42750.321979166663</v>
      </c>
      <c r="M4096" t="b">
        <v>0</v>
      </c>
      <c r="N4096">
        <v>5</v>
      </c>
      <c r="O4096" t="b">
        <v>0</v>
      </c>
      <c r="P4096" s="8" t="s">
        <v>8269</v>
      </c>
      <c r="Q4096" s="13" t="str">
        <f t="shared" si="446"/>
        <v>theater</v>
      </c>
      <c r="R4096" s="13" t="str">
        <f t="shared" si="451"/>
        <v>plays</v>
      </c>
      <c r="S4096" s="6">
        <f t="shared" si="449"/>
        <v>8.75</v>
      </c>
      <c r="T4096" s="10">
        <f t="shared" si="450"/>
        <v>80</v>
      </c>
    </row>
    <row r="4097" spans="1:20" ht="43.2" x14ac:dyDescent="0.3">
      <c r="A4097">
        <v>4097</v>
      </c>
      <c r="B4097" s="3" t="s">
        <v>4093</v>
      </c>
      <c r="C4097" s="3" t="s">
        <v>8200</v>
      </c>
      <c r="D4097">
        <v>10000</v>
      </c>
      <c r="E4097">
        <v>0</v>
      </c>
      <c r="F4097" t="s">
        <v>8221</v>
      </c>
      <c r="G4097" t="s">
        <v>8225</v>
      </c>
      <c r="H4097" t="s">
        <v>8247</v>
      </c>
      <c r="I4097">
        <v>1454284500</v>
      </c>
      <c r="J4097">
        <v>1449431237</v>
      </c>
      <c r="K4097" s="11">
        <f t="shared" si="447"/>
        <v>42400.788194444445</v>
      </c>
      <c r="L4097" s="11">
        <f t="shared" si="448"/>
        <v>42344.616168981483</v>
      </c>
      <c r="M4097" t="b">
        <v>0</v>
      </c>
      <c r="N4097">
        <v>0</v>
      </c>
      <c r="O4097" t="b">
        <v>0</v>
      </c>
      <c r="P4097" s="8" t="s">
        <v>8269</v>
      </c>
      <c r="Q4097" s="13" t="str">
        <f t="shared" si="446"/>
        <v>theater</v>
      </c>
      <c r="R4097" s="13" t="str">
        <f t="shared" si="451"/>
        <v>plays</v>
      </c>
      <c r="S4097" s="6" t="str">
        <f t="shared" si="449"/>
        <v>N/A</v>
      </c>
      <c r="T4097" s="10" t="str">
        <f t="shared" si="450"/>
        <v>N/A</v>
      </c>
    </row>
    <row r="4098" spans="1:20" ht="43.2" x14ac:dyDescent="0.3">
      <c r="A4098">
        <v>4098</v>
      </c>
      <c r="B4098" s="3" t="s">
        <v>4094</v>
      </c>
      <c r="C4098" s="3" t="s">
        <v>8201</v>
      </c>
      <c r="D4098">
        <v>75000</v>
      </c>
      <c r="E4098">
        <v>0</v>
      </c>
      <c r="F4098" t="s">
        <v>8221</v>
      </c>
      <c r="G4098" t="s">
        <v>8224</v>
      </c>
      <c r="H4098" t="s">
        <v>8246</v>
      </c>
      <c r="I4098">
        <v>1465060797</v>
      </c>
      <c r="J4098">
        <v>1462468797</v>
      </c>
      <c r="K4098" s="11">
        <f t="shared" si="447"/>
        <v>42525.51385416666</v>
      </c>
      <c r="L4098" s="11">
        <f t="shared" si="448"/>
        <v>42495.51385416666</v>
      </c>
      <c r="M4098" t="b">
        <v>0</v>
      </c>
      <c r="N4098">
        <v>0</v>
      </c>
      <c r="O4098" t="b">
        <v>0</v>
      </c>
      <c r="P4098" s="8" t="s">
        <v>8269</v>
      </c>
      <c r="Q4098" s="13" t="str">
        <f t="shared" si="446"/>
        <v>theater</v>
      </c>
      <c r="R4098" s="13" t="str">
        <f t="shared" si="451"/>
        <v>plays</v>
      </c>
      <c r="S4098" s="6" t="str">
        <f t="shared" si="449"/>
        <v>N/A</v>
      </c>
      <c r="T4098" s="10" t="str">
        <f t="shared" si="450"/>
        <v>N/A</v>
      </c>
    </row>
    <row r="4099" spans="1:20" ht="57.6" x14ac:dyDescent="0.3">
      <c r="A4099">
        <v>4099</v>
      </c>
      <c r="B4099" s="3" t="s">
        <v>4095</v>
      </c>
      <c r="C4099" s="3" t="s">
        <v>8202</v>
      </c>
      <c r="D4099">
        <v>4500</v>
      </c>
      <c r="E4099">
        <v>50</v>
      </c>
      <c r="F4099" t="s">
        <v>8221</v>
      </c>
      <c r="G4099" t="s">
        <v>8224</v>
      </c>
      <c r="H4099" t="s">
        <v>8246</v>
      </c>
      <c r="I4099">
        <v>1472847873</v>
      </c>
      <c r="J4099">
        <v>1468959873</v>
      </c>
      <c r="K4099" s="11">
        <f t="shared" si="447"/>
        <v>42615.642048611109</v>
      </c>
      <c r="L4099" s="11">
        <f t="shared" si="448"/>
        <v>42570.642048611109</v>
      </c>
      <c r="M4099" t="b">
        <v>0</v>
      </c>
      <c r="N4099">
        <v>1</v>
      </c>
      <c r="O4099" t="b">
        <v>0</v>
      </c>
      <c r="P4099" s="8" t="s">
        <v>8269</v>
      </c>
      <c r="Q4099" s="13" t="str">
        <f t="shared" ref="Q4099:Q4115" si="452">LEFT(P4099, SEARCH("/", P4099)-1)</f>
        <v>theater</v>
      </c>
      <c r="R4099" s="13" t="str">
        <f t="shared" si="451"/>
        <v>plays</v>
      </c>
      <c r="S4099" s="6">
        <f t="shared" si="449"/>
        <v>90</v>
      </c>
      <c r="T4099" s="10">
        <f t="shared" si="450"/>
        <v>50</v>
      </c>
    </row>
    <row r="4100" spans="1:20" ht="43.2" x14ac:dyDescent="0.3">
      <c r="A4100">
        <v>4100</v>
      </c>
      <c r="B4100" s="3" t="s">
        <v>4096</v>
      </c>
      <c r="C4100" s="3" t="s">
        <v>8203</v>
      </c>
      <c r="D4100">
        <v>270</v>
      </c>
      <c r="E4100">
        <v>0</v>
      </c>
      <c r="F4100" t="s">
        <v>8221</v>
      </c>
      <c r="G4100" t="s">
        <v>8224</v>
      </c>
      <c r="H4100" t="s">
        <v>8246</v>
      </c>
      <c r="I4100">
        <v>1414205990</v>
      </c>
      <c r="J4100">
        <v>1413341990</v>
      </c>
      <c r="K4100" s="11">
        <f t="shared" si="447"/>
        <v>41936.916550925926</v>
      </c>
      <c r="L4100" s="11">
        <f t="shared" si="448"/>
        <v>41926.916550925926</v>
      </c>
      <c r="M4100" t="b">
        <v>0</v>
      </c>
      <c r="N4100">
        <v>0</v>
      </c>
      <c r="O4100" t="b">
        <v>0</v>
      </c>
      <c r="P4100" s="8" t="s">
        <v>8269</v>
      </c>
      <c r="Q4100" s="13" t="str">
        <f t="shared" si="452"/>
        <v>theater</v>
      </c>
      <c r="R4100" s="13" t="str">
        <f t="shared" si="451"/>
        <v>plays</v>
      </c>
      <c r="S4100" s="6" t="str">
        <f t="shared" si="449"/>
        <v>N/A</v>
      </c>
      <c r="T4100" s="10" t="str">
        <f t="shared" si="450"/>
        <v>N/A</v>
      </c>
    </row>
    <row r="4101" spans="1:20" ht="43.2" x14ac:dyDescent="0.3">
      <c r="A4101">
        <v>4101</v>
      </c>
      <c r="B4101" s="3" t="s">
        <v>4097</v>
      </c>
      <c r="C4101" s="3" t="s">
        <v>8204</v>
      </c>
      <c r="D4101">
        <v>600</v>
      </c>
      <c r="E4101">
        <v>0</v>
      </c>
      <c r="F4101" t="s">
        <v>8221</v>
      </c>
      <c r="G4101" t="s">
        <v>8224</v>
      </c>
      <c r="H4101" t="s">
        <v>8246</v>
      </c>
      <c r="I4101">
        <v>1485380482</v>
      </c>
      <c r="J4101">
        <v>1482788482</v>
      </c>
      <c r="K4101" s="11">
        <f t="shared" si="447"/>
        <v>42760.695393518516</v>
      </c>
      <c r="L4101" s="11">
        <f t="shared" si="448"/>
        <v>42730.695393518516</v>
      </c>
      <c r="M4101" t="b">
        <v>0</v>
      </c>
      <c r="N4101">
        <v>0</v>
      </c>
      <c r="O4101" t="b">
        <v>0</v>
      </c>
      <c r="P4101" s="8" t="s">
        <v>8269</v>
      </c>
      <c r="Q4101" s="13" t="str">
        <f t="shared" si="452"/>
        <v>theater</v>
      </c>
      <c r="R4101" s="13" t="str">
        <f t="shared" si="451"/>
        <v>plays</v>
      </c>
      <c r="S4101" s="6" t="str">
        <f t="shared" si="449"/>
        <v>N/A</v>
      </c>
      <c r="T4101" s="10" t="str">
        <f t="shared" si="450"/>
        <v>N/A</v>
      </c>
    </row>
    <row r="4102" spans="1:20" ht="43.2" x14ac:dyDescent="0.3">
      <c r="A4102">
        <v>4102</v>
      </c>
      <c r="B4102" s="3" t="s">
        <v>4098</v>
      </c>
      <c r="C4102" s="3" t="s">
        <v>8205</v>
      </c>
      <c r="D4102">
        <v>500</v>
      </c>
      <c r="E4102">
        <v>137</v>
      </c>
      <c r="F4102" t="s">
        <v>8221</v>
      </c>
      <c r="G4102" t="s">
        <v>8224</v>
      </c>
      <c r="H4102" t="s">
        <v>8246</v>
      </c>
      <c r="I4102">
        <v>1463343673</v>
      </c>
      <c r="J4102">
        <v>1460751673</v>
      </c>
      <c r="K4102" s="11">
        <f t="shared" si="447"/>
        <v>42505.639733796292</v>
      </c>
      <c r="L4102" s="11">
        <f t="shared" si="448"/>
        <v>42475.639733796292</v>
      </c>
      <c r="M4102" t="b">
        <v>0</v>
      </c>
      <c r="N4102">
        <v>6</v>
      </c>
      <c r="O4102" t="b">
        <v>0</v>
      </c>
      <c r="P4102" s="8" t="s">
        <v>8269</v>
      </c>
      <c r="Q4102" s="13" t="str">
        <f t="shared" si="452"/>
        <v>theater</v>
      </c>
      <c r="R4102" s="13" t="str">
        <f t="shared" si="451"/>
        <v>plays</v>
      </c>
      <c r="S4102" s="6">
        <f t="shared" si="449"/>
        <v>3.6496350364963503</v>
      </c>
      <c r="T4102" s="10">
        <f t="shared" si="450"/>
        <v>22.833333333333332</v>
      </c>
    </row>
    <row r="4103" spans="1:20" ht="43.2" x14ac:dyDescent="0.3">
      <c r="A4103">
        <v>4103</v>
      </c>
      <c r="B4103" s="3" t="s">
        <v>4099</v>
      </c>
      <c r="C4103" s="3" t="s">
        <v>8206</v>
      </c>
      <c r="D4103">
        <v>1000</v>
      </c>
      <c r="E4103">
        <v>100</v>
      </c>
      <c r="F4103" t="s">
        <v>8221</v>
      </c>
      <c r="G4103" t="s">
        <v>8224</v>
      </c>
      <c r="H4103" t="s">
        <v>8246</v>
      </c>
      <c r="I4103">
        <v>1440613920</v>
      </c>
      <c r="J4103">
        <v>1435953566</v>
      </c>
      <c r="K4103" s="11">
        <f t="shared" si="447"/>
        <v>42242.563888888886</v>
      </c>
      <c r="L4103" s="11">
        <f t="shared" si="448"/>
        <v>42188.624606481484</v>
      </c>
      <c r="M4103" t="b">
        <v>0</v>
      </c>
      <c r="N4103">
        <v>6</v>
      </c>
      <c r="O4103" t="b">
        <v>0</v>
      </c>
      <c r="P4103" s="8" t="s">
        <v>8269</v>
      </c>
      <c r="Q4103" s="13" t="str">
        <f t="shared" si="452"/>
        <v>theater</v>
      </c>
      <c r="R4103" s="13" t="str">
        <f t="shared" si="451"/>
        <v>plays</v>
      </c>
      <c r="S4103" s="6">
        <f t="shared" si="449"/>
        <v>10</v>
      </c>
      <c r="T4103" s="10">
        <f t="shared" si="450"/>
        <v>16.666666666666668</v>
      </c>
    </row>
    <row r="4104" spans="1:20" ht="43.2" x14ac:dyDescent="0.3">
      <c r="A4104">
        <v>4104</v>
      </c>
      <c r="B4104" s="3" t="s">
        <v>4100</v>
      </c>
      <c r="C4104" s="3" t="s">
        <v>8207</v>
      </c>
      <c r="D4104">
        <v>3000</v>
      </c>
      <c r="E4104">
        <v>641</v>
      </c>
      <c r="F4104" t="s">
        <v>8221</v>
      </c>
      <c r="G4104" t="s">
        <v>8226</v>
      </c>
      <c r="H4104" t="s">
        <v>8248</v>
      </c>
      <c r="I4104">
        <v>1477550434</v>
      </c>
      <c r="J4104">
        <v>1474958434</v>
      </c>
      <c r="K4104" s="11">
        <f t="shared" si="447"/>
        <v>42670.069837962961</v>
      </c>
      <c r="L4104" s="11">
        <f t="shared" si="448"/>
        <v>42640.069837962961</v>
      </c>
      <c r="M4104" t="b">
        <v>0</v>
      </c>
      <c r="N4104">
        <v>14</v>
      </c>
      <c r="O4104" t="b">
        <v>0</v>
      </c>
      <c r="P4104" s="8" t="s">
        <v>8269</v>
      </c>
      <c r="Q4104" s="13" t="str">
        <f t="shared" si="452"/>
        <v>theater</v>
      </c>
      <c r="R4104" s="13" t="str">
        <f t="shared" si="451"/>
        <v>plays</v>
      </c>
      <c r="S4104" s="6">
        <f t="shared" si="449"/>
        <v>4.6801872074882995</v>
      </c>
      <c r="T4104" s="10">
        <f t="shared" si="450"/>
        <v>45.785714285714285</v>
      </c>
    </row>
    <row r="4105" spans="1:20" ht="57.6" x14ac:dyDescent="0.3">
      <c r="A4105">
        <v>4105</v>
      </c>
      <c r="B4105" s="3" t="s">
        <v>4101</v>
      </c>
      <c r="C4105" s="3" t="s">
        <v>8208</v>
      </c>
      <c r="D4105">
        <v>33000</v>
      </c>
      <c r="E4105">
        <v>2300</v>
      </c>
      <c r="F4105" t="s">
        <v>8221</v>
      </c>
      <c r="G4105" t="s">
        <v>8238</v>
      </c>
      <c r="H4105" t="s">
        <v>8256</v>
      </c>
      <c r="I4105">
        <v>1482711309</v>
      </c>
      <c r="J4105">
        <v>1479860109</v>
      </c>
      <c r="K4105" s="11">
        <f t="shared" si="447"/>
        <v>42729.802187499998</v>
      </c>
      <c r="L4105" s="11">
        <f t="shared" si="448"/>
        <v>42696.802187499998</v>
      </c>
      <c r="M4105" t="b">
        <v>0</v>
      </c>
      <c r="N4105">
        <v>6</v>
      </c>
      <c r="O4105" t="b">
        <v>0</v>
      </c>
      <c r="P4105" s="8" t="s">
        <v>8269</v>
      </c>
      <c r="Q4105" s="13" t="str">
        <f t="shared" si="452"/>
        <v>theater</v>
      </c>
      <c r="R4105" s="13" t="str">
        <f t="shared" si="451"/>
        <v>plays</v>
      </c>
      <c r="S4105" s="6">
        <f t="shared" si="449"/>
        <v>14.347826086956522</v>
      </c>
      <c r="T4105" s="10">
        <f t="shared" si="450"/>
        <v>383.33333333333331</v>
      </c>
    </row>
    <row r="4106" spans="1:20" ht="43.2" x14ac:dyDescent="0.3">
      <c r="A4106">
        <v>4106</v>
      </c>
      <c r="B4106" s="3" t="s">
        <v>4102</v>
      </c>
      <c r="C4106" s="3" t="s">
        <v>8209</v>
      </c>
      <c r="D4106">
        <v>5000</v>
      </c>
      <c r="E4106">
        <v>3530</v>
      </c>
      <c r="F4106" t="s">
        <v>8221</v>
      </c>
      <c r="G4106" t="s">
        <v>8224</v>
      </c>
      <c r="H4106" t="s">
        <v>8246</v>
      </c>
      <c r="I4106">
        <v>1427936400</v>
      </c>
      <c r="J4106">
        <v>1424221866</v>
      </c>
      <c r="K4106" s="11">
        <f t="shared" ref="K4106:K4115" si="453">(I4106/86400)+25569+(-5/24)</f>
        <v>42095.833333333336</v>
      </c>
      <c r="L4106" s="11">
        <f t="shared" ref="L4106:L4115" si="454">(J4106/86400)+25569+(-5/24)</f>
        <v>42052.841041666667</v>
      </c>
      <c r="M4106" t="b">
        <v>0</v>
      </c>
      <c r="N4106">
        <v>33</v>
      </c>
      <c r="O4106" t="b">
        <v>0</v>
      </c>
      <c r="P4106" s="8" t="s">
        <v>8269</v>
      </c>
      <c r="Q4106" s="13" t="str">
        <f t="shared" si="452"/>
        <v>theater</v>
      </c>
      <c r="R4106" s="13" t="str">
        <f t="shared" si="451"/>
        <v>plays</v>
      </c>
      <c r="S4106" s="6">
        <f t="shared" ref="S4106:S4115" si="455">IFERROR(D4106/E4106,"N/A")</f>
        <v>1.4164305949008498</v>
      </c>
      <c r="T4106" s="10">
        <f t="shared" ref="T4106:T4115" si="456">IFERROR(E4106/N4106,"N/A")</f>
        <v>106.96969696969697</v>
      </c>
    </row>
    <row r="4107" spans="1:20" ht="43.2" x14ac:dyDescent="0.3">
      <c r="A4107">
        <v>4107</v>
      </c>
      <c r="B4107" s="3" t="s">
        <v>4103</v>
      </c>
      <c r="C4107" s="3" t="s">
        <v>8210</v>
      </c>
      <c r="D4107">
        <v>2000</v>
      </c>
      <c r="E4107">
        <v>41</v>
      </c>
      <c r="F4107" t="s">
        <v>8221</v>
      </c>
      <c r="G4107" t="s">
        <v>8224</v>
      </c>
      <c r="H4107" t="s">
        <v>8246</v>
      </c>
      <c r="I4107">
        <v>1411596001</v>
      </c>
      <c r="J4107">
        <v>1409608801</v>
      </c>
      <c r="K4107" s="11">
        <f t="shared" si="453"/>
        <v>41906.708344907405</v>
      </c>
      <c r="L4107" s="11">
        <f t="shared" si="454"/>
        <v>41883.708344907405</v>
      </c>
      <c r="M4107" t="b">
        <v>0</v>
      </c>
      <c r="N4107">
        <v>4</v>
      </c>
      <c r="O4107" t="b">
        <v>0</v>
      </c>
      <c r="P4107" s="8" t="s">
        <v>8269</v>
      </c>
      <c r="Q4107" s="13" t="str">
        <f t="shared" si="452"/>
        <v>theater</v>
      </c>
      <c r="R4107" s="13" t="str">
        <f t="shared" si="451"/>
        <v>plays</v>
      </c>
      <c r="S4107" s="6">
        <f t="shared" si="455"/>
        <v>48.780487804878049</v>
      </c>
      <c r="T4107" s="10">
        <f t="shared" si="456"/>
        <v>10.25</v>
      </c>
    </row>
    <row r="4108" spans="1:20" ht="43.2" x14ac:dyDescent="0.3">
      <c r="A4108">
        <v>4108</v>
      </c>
      <c r="B4108" s="3" t="s">
        <v>4104</v>
      </c>
      <c r="C4108" s="3" t="s">
        <v>8211</v>
      </c>
      <c r="D4108">
        <v>3000</v>
      </c>
      <c r="E4108">
        <v>59</v>
      </c>
      <c r="F4108" t="s">
        <v>8221</v>
      </c>
      <c r="G4108" t="s">
        <v>8224</v>
      </c>
      <c r="H4108" t="s">
        <v>8246</v>
      </c>
      <c r="I4108">
        <v>1488517200</v>
      </c>
      <c r="J4108">
        <v>1485909937</v>
      </c>
      <c r="K4108" s="11">
        <f t="shared" si="453"/>
        <v>42796.999999999993</v>
      </c>
      <c r="L4108" s="11">
        <f t="shared" si="454"/>
        <v>42766.823344907403</v>
      </c>
      <c r="M4108" t="b">
        <v>0</v>
      </c>
      <c r="N4108">
        <v>1</v>
      </c>
      <c r="O4108" t="b">
        <v>0</v>
      </c>
      <c r="P4108" s="8" t="s">
        <v>8269</v>
      </c>
      <c r="Q4108" s="13" t="str">
        <f t="shared" si="452"/>
        <v>theater</v>
      </c>
      <c r="R4108" s="13" t="str">
        <f t="shared" si="451"/>
        <v>plays</v>
      </c>
      <c r="S4108" s="6">
        <f t="shared" si="455"/>
        <v>50.847457627118644</v>
      </c>
      <c r="T4108" s="10">
        <f t="shared" si="456"/>
        <v>59</v>
      </c>
    </row>
    <row r="4109" spans="1:20" ht="43.2" x14ac:dyDescent="0.3">
      <c r="A4109">
        <v>4109</v>
      </c>
      <c r="B4109" s="3" t="s">
        <v>4105</v>
      </c>
      <c r="C4109" s="3" t="s">
        <v>8212</v>
      </c>
      <c r="D4109">
        <v>500</v>
      </c>
      <c r="E4109">
        <v>0</v>
      </c>
      <c r="F4109" t="s">
        <v>8221</v>
      </c>
      <c r="G4109" t="s">
        <v>8225</v>
      </c>
      <c r="H4109" t="s">
        <v>8247</v>
      </c>
      <c r="I4109">
        <v>1448805404</v>
      </c>
      <c r="J4109">
        <v>1446209804</v>
      </c>
      <c r="K4109" s="11">
        <f t="shared" si="453"/>
        <v>42337.372731481482</v>
      </c>
      <c r="L4109" s="11">
        <f t="shared" si="454"/>
        <v>42307.331064814811</v>
      </c>
      <c r="M4109" t="b">
        <v>0</v>
      </c>
      <c r="N4109">
        <v>0</v>
      </c>
      <c r="O4109" t="b">
        <v>0</v>
      </c>
      <c r="P4109" s="8" t="s">
        <v>8269</v>
      </c>
      <c r="Q4109" s="13" t="str">
        <f t="shared" si="452"/>
        <v>theater</v>
      </c>
      <c r="R4109" s="13" t="str">
        <f t="shared" si="451"/>
        <v>plays</v>
      </c>
      <c r="S4109" s="6" t="str">
        <f t="shared" si="455"/>
        <v>N/A</v>
      </c>
      <c r="T4109" s="10" t="str">
        <f t="shared" si="456"/>
        <v>N/A</v>
      </c>
    </row>
    <row r="4110" spans="1:20" ht="43.2" x14ac:dyDescent="0.3">
      <c r="A4110">
        <v>4110</v>
      </c>
      <c r="B4110" s="3" t="s">
        <v>4106</v>
      </c>
      <c r="C4110" s="3" t="s">
        <v>8213</v>
      </c>
      <c r="D4110">
        <v>300</v>
      </c>
      <c r="E4110">
        <v>86</v>
      </c>
      <c r="F4110" t="s">
        <v>8221</v>
      </c>
      <c r="G4110" t="s">
        <v>8225</v>
      </c>
      <c r="H4110" t="s">
        <v>8247</v>
      </c>
      <c r="I4110">
        <v>1469113351</v>
      </c>
      <c r="J4110">
        <v>1463929351</v>
      </c>
      <c r="K4110" s="11">
        <f t="shared" si="453"/>
        <v>42572.418414351851</v>
      </c>
      <c r="L4110" s="11">
        <f t="shared" si="454"/>
        <v>42512.418414351851</v>
      </c>
      <c r="M4110" t="b">
        <v>0</v>
      </c>
      <c r="N4110">
        <v>6</v>
      </c>
      <c r="O4110" t="b">
        <v>0</v>
      </c>
      <c r="P4110" s="8" t="s">
        <v>8269</v>
      </c>
      <c r="Q4110" s="13" t="str">
        <f t="shared" si="452"/>
        <v>theater</v>
      </c>
      <c r="R4110" s="13" t="str">
        <f t="shared" si="451"/>
        <v>plays</v>
      </c>
      <c r="S4110" s="6">
        <f t="shared" si="455"/>
        <v>3.4883720930232558</v>
      </c>
      <c r="T4110" s="10">
        <f t="shared" si="456"/>
        <v>14.333333333333334</v>
      </c>
    </row>
    <row r="4111" spans="1:20" ht="43.2" x14ac:dyDescent="0.3">
      <c r="A4111">
        <v>4111</v>
      </c>
      <c r="B4111" s="3" t="s">
        <v>4107</v>
      </c>
      <c r="C4111" s="3" t="s">
        <v>8214</v>
      </c>
      <c r="D4111">
        <v>3000</v>
      </c>
      <c r="E4111">
        <v>94</v>
      </c>
      <c r="F4111" t="s">
        <v>8221</v>
      </c>
      <c r="G4111" t="s">
        <v>8224</v>
      </c>
      <c r="H4111" t="s">
        <v>8246</v>
      </c>
      <c r="I4111">
        <v>1424747740</v>
      </c>
      <c r="J4111">
        <v>1422155740</v>
      </c>
      <c r="K4111" s="11">
        <f t="shared" si="453"/>
        <v>42058.927546296291</v>
      </c>
      <c r="L4111" s="11">
        <f t="shared" si="454"/>
        <v>42028.927546296291</v>
      </c>
      <c r="M4111" t="b">
        <v>0</v>
      </c>
      <c r="N4111">
        <v>6</v>
      </c>
      <c r="O4111" t="b">
        <v>0</v>
      </c>
      <c r="P4111" s="8" t="s">
        <v>8269</v>
      </c>
      <c r="Q4111" s="13" t="str">
        <f t="shared" si="452"/>
        <v>theater</v>
      </c>
      <c r="R4111" s="13" t="str">
        <f t="shared" si="451"/>
        <v>plays</v>
      </c>
      <c r="S4111" s="6">
        <f t="shared" si="455"/>
        <v>31.914893617021278</v>
      </c>
      <c r="T4111" s="10">
        <f t="shared" si="456"/>
        <v>15.666666666666666</v>
      </c>
    </row>
    <row r="4112" spans="1:20" ht="43.2" x14ac:dyDescent="0.3">
      <c r="A4112">
        <v>4112</v>
      </c>
      <c r="B4112" s="3" t="s">
        <v>4108</v>
      </c>
      <c r="C4112" s="3" t="s">
        <v>6961</v>
      </c>
      <c r="D4112">
        <v>2500</v>
      </c>
      <c r="E4112">
        <v>1</v>
      </c>
      <c r="F4112" t="s">
        <v>8221</v>
      </c>
      <c r="G4112" t="s">
        <v>8241</v>
      </c>
      <c r="H4112" t="s">
        <v>8249</v>
      </c>
      <c r="I4112">
        <v>1456617600</v>
      </c>
      <c r="J4112">
        <v>1454280186</v>
      </c>
      <c r="K4112" s="11">
        <f t="shared" si="453"/>
        <v>42427.791666666664</v>
      </c>
      <c r="L4112" s="11">
        <f t="shared" si="454"/>
        <v>42400.738263888888</v>
      </c>
      <c r="M4112" t="b">
        <v>0</v>
      </c>
      <c r="N4112">
        <v>1</v>
      </c>
      <c r="O4112" t="b">
        <v>0</v>
      </c>
      <c r="P4112" s="8" t="s">
        <v>8269</v>
      </c>
      <c r="Q4112" s="13" t="str">
        <f t="shared" si="452"/>
        <v>theater</v>
      </c>
      <c r="R4112" s="13" t="str">
        <f t="shared" si="451"/>
        <v>plays</v>
      </c>
      <c r="S4112" s="6">
        <f t="shared" si="455"/>
        <v>2500</v>
      </c>
      <c r="T4112" s="10">
        <f t="shared" si="456"/>
        <v>1</v>
      </c>
    </row>
    <row r="4113" spans="1:20" ht="43.2" x14ac:dyDescent="0.3">
      <c r="A4113">
        <v>4113</v>
      </c>
      <c r="B4113" s="3" t="s">
        <v>4109</v>
      </c>
      <c r="C4113" s="3" t="s">
        <v>8215</v>
      </c>
      <c r="D4113">
        <v>1500</v>
      </c>
      <c r="E4113">
        <v>3</v>
      </c>
      <c r="F4113" t="s">
        <v>8221</v>
      </c>
      <c r="G4113" t="s">
        <v>8224</v>
      </c>
      <c r="H4113" t="s">
        <v>8246</v>
      </c>
      <c r="I4113">
        <v>1452234840</v>
      </c>
      <c r="J4113">
        <v>1450619123</v>
      </c>
      <c r="K4113" s="11">
        <f t="shared" si="453"/>
        <v>42377.06527777778</v>
      </c>
      <c r="L4113" s="11">
        <f t="shared" si="454"/>
        <v>42358.364849537036</v>
      </c>
      <c r="M4113" t="b">
        <v>0</v>
      </c>
      <c r="N4113">
        <v>3</v>
      </c>
      <c r="O4113" t="b">
        <v>0</v>
      </c>
      <c r="P4113" s="8" t="s">
        <v>8269</v>
      </c>
      <c r="Q4113" s="13" t="str">
        <f t="shared" si="452"/>
        <v>theater</v>
      </c>
      <c r="R4113" s="13" t="str">
        <f t="shared" si="451"/>
        <v>plays</v>
      </c>
      <c r="S4113" s="6">
        <f t="shared" si="455"/>
        <v>500</v>
      </c>
      <c r="T4113" s="10">
        <f t="shared" si="456"/>
        <v>1</v>
      </c>
    </row>
    <row r="4114" spans="1:20" ht="43.2" x14ac:dyDescent="0.3">
      <c r="A4114">
        <v>2781</v>
      </c>
      <c r="B4114" s="3" t="s">
        <v>2781</v>
      </c>
      <c r="C4114" s="3" t="s">
        <v>6891</v>
      </c>
      <c r="D4114">
        <v>1250</v>
      </c>
      <c r="E4114">
        <v>1316</v>
      </c>
      <c r="F4114" t="s">
        <v>8219</v>
      </c>
      <c r="G4114" t="s">
        <v>8224</v>
      </c>
      <c r="H4114" t="s">
        <v>8246</v>
      </c>
      <c r="I4114">
        <v>1423724400</v>
      </c>
      <c r="J4114">
        <v>1421274954</v>
      </c>
      <c r="K4114" s="11">
        <f t="shared" si="453"/>
        <v>42047.083333333336</v>
      </c>
      <c r="L4114" s="11">
        <f t="shared" si="454"/>
        <v>42018.733263888884</v>
      </c>
      <c r="M4114" t="b">
        <v>0</v>
      </c>
      <c r="N4114">
        <v>28</v>
      </c>
      <c r="O4114" t="b">
        <v>1</v>
      </c>
      <c r="P4114" s="8" t="s">
        <v>8269</v>
      </c>
      <c r="Q4114" s="13" t="str">
        <f t="shared" si="452"/>
        <v>theater</v>
      </c>
      <c r="R4114" s="13" t="str">
        <f t="shared" si="451"/>
        <v>plays</v>
      </c>
      <c r="S4114" s="6">
        <f t="shared" si="455"/>
        <v>0.94984802431610937</v>
      </c>
      <c r="T4114" s="10">
        <f t="shared" si="456"/>
        <v>47</v>
      </c>
    </row>
    <row r="4115" spans="1:20" ht="43.2" x14ac:dyDescent="0.3">
      <c r="A4115">
        <v>520</v>
      </c>
      <c r="B4115" s="3" t="s">
        <v>521</v>
      </c>
      <c r="C4115" s="3" t="s">
        <v>4630</v>
      </c>
      <c r="D4115">
        <v>5000</v>
      </c>
      <c r="E4115">
        <v>5105</v>
      </c>
      <c r="F4115" t="s">
        <v>8219</v>
      </c>
      <c r="G4115" t="s">
        <v>8225</v>
      </c>
      <c r="H4115" t="s">
        <v>8247</v>
      </c>
      <c r="I4115">
        <v>1449766261</v>
      </c>
      <c r="J4115">
        <v>1447174261</v>
      </c>
      <c r="K4115" s="11">
        <f t="shared" si="453"/>
        <v>42348.493761574071</v>
      </c>
      <c r="L4115" s="11">
        <f t="shared" si="454"/>
        <v>42318.493761574071</v>
      </c>
      <c r="M4115" t="b">
        <v>0</v>
      </c>
      <c r="N4115">
        <v>34</v>
      </c>
      <c r="O4115" t="b">
        <v>1</v>
      </c>
      <c r="P4115" s="8" t="s">
        <v>8269</v>
      </c>
      <c r="Q4115" s="13" t="str">
        <f t="shared" si="452"/>
        <v>theater</v>
      </c>
      <c r="R4115" s="13" t="str">
        <f>MID(P4115,9,15)</f>
        <v>plays</v>
      </c>
      <c r="S4115" s="6">
        <f t="shared" si="455"/>
        <v>0.97943192948090108</v>
      </c>
      <c r="T4115" s="10">
        <f t="shared" si="456"/>
        <v>150.14705882352942</v>
      </c>
    </row>
  </sheetData>
  <autoFilter ref="A1:V4115" xr:uid="{CE45866F-8A8D-433A-A55F-26B2AF1E432E}">
    <sortState ref="A542:V2723">
      <sortCondition ref="Q1:Q4115"/>
    </sortState>
  </autoFilter>
  <conditionalFormatting sqref="F1:F1048576">
    <cfRule type="containsText" dxfId="6" priority="7" operator="containsText" text="live">
      <formula>NOT(ISERROR(SEARCH("live",F1)))</formula>
    </cfRule>
    <cfRule type="containsText" dxfId="5" priority="8" operator="containsText" text="live">
      <formula>NOT(ISERROR(SEARCH("live",F1)))</formula>
    </cfRule>
    <cfRule type="containsText" dxfId="4" priority="9" operator="containsText" text="canceled">
      <formula>NOT(ISERROR(SEARCH("canceled",F1)))</formula>
    </cfRule>
    <cfRule type="containsText" dxfId="3" priority="10" operator="containsText" text="failed">
      <formula>NOT(ISERROR(SEARCH("failed",F1)))</formula>
    </cfRule>
    <cfRule type="containsText" dxfId="2" priority="12" operator="containsText" text="successful">
      <formula>NOT(ISERROR(SEARCH("successful",F1)))</formula>
    </cfRule>
    <cfRule type="expression" dxfId="1" priority="13">
      <formula>"live"</formula>
    </cfRule>
  </conditionalFormatting>
  <conditionalFormatting sqref="J262">
    <cfRule type="containsText" dxfId="0" priority="11" operator="containsText" text="failed">
      <formula>NOT(ISERROR(SEARCH("failed",J262)))</formula>
    </cfRule>
  </conditionalFormatting>
  <conditionalFormatting sqref="S1:S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Counts</vt:lpstr>
      <vt:lpstr>Sheet1</vt:lpstr>
      <vt:lpstr>Scatter Plot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Barker</cp:lastModifiedBy>
  <dcterms:created xsi:type="dcterms:W3CDTF">2017-04-20T15:17:24Z</dcterms:created>
  <dcterms:modified xsi:type="dcterms:W3CDTF">2018-07-20T18:02:38Z</dcterms:modified>
</cp:coreProperties>
</file>