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14" documentId="13_ncr:1_{BAA5EA3C-8641-4750-BA3A-3A273D468663}" xr6:coauthVersionLast="47" xr6:coauthVersionMax="47" xr10:uidLastSave="{A9A9440A-6DB9-447A-8289-A1D47248E27A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18" i="1" l="1"/>
  <c r="AQ14" i="1"/>
  <c r="AL15" i="1"/>
  <c r="B23" i="1"/>
  <c r="BD23" i="1"/>
  <c r="AX18" i="1"/>
  <c r="E65" i="1"/>
  <c r="BD20" i="1"/>
  <c r="BC20" i="1"/>
  <c r="BB20" i="1"/>
  <c r="BA20" i="1"/>
  <c r="AZ20" i="1"/>
  <c r="AY20" i="1"/>
  <c r="AX20" i="1"/>
  <c r="AW20" i="1"/>
  <c r="AV20" i="1"/>
  <c r="AU20" i="1"/>
  <c r="BE20" i="1"/>
  <c r="AS20" i="1"/>
  <c r="AR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AC20" i="1" s="1"/>
  <c r="P20" i="1"/>
  <c r="N20" i="1"/>
  <c r="M20" i="1"/>
  <c r="L20" i="1"/>
  <c r="K20" i="1"/>
  <c r="O20" i="1" s="1"/>
  <c r="J20" i="1"/>
  <c r="I20" i="1"/>
  <c r="H20" i="1"/>
  <c r="G20" i="1"/>
  <c r="F20" i="1"/>
  <c r="E20" i="1"/>
  <c r="D20" i="1"/>
  <c r="C20" i="1"/>
  <c r="E15" i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19" i="1"/>
  <c r="BE19" i="1"/>
  <c r="AQ19" i="1"/>
  <c r="AQ20" i="1"/>
  <c r="AC19" i="1"/>
  <c r="BE3" i="1"/>
  <c r="BC18" i="1"/>
  <c r="BB18" i="1"/>
  <c r="BA18" i="1"/>
  <c r="AY18" i="1"/>
  <c r="AW18" i="1"/>
  <c r="AV18" i="1"/>
  <c r="AT18" i="1"/>
  <c r="AS18" i="1"/>
  <c r="AR18" i="1"/>
  <c r="AO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BE12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AL18" i="1" l="1"/>
  <c r="BE14" i="1"/>
  <c r="BF14" i="1" s="1"/>
  <c r="E18" i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AQ15" i="1"/>
  <c r="O23" i="1"/>
  <c r="BE23" i="1"/>
  <c r="AQ23" i="1"/>
  <c r="BF24" i="1"/>
  <c r="BF15" i="1" l="1"/>
  <c r="AC23" i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15" authorId="11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2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3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4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5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6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7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18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<sst xmlns="http://schemas.openxmlformats.org/spreadsheetml/2006/main" count="63" uniqueCount="61">
  <si>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</si>
  <si>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</si>
  <si>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</si>
  <si>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</si>
  <si>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</si>
  <si>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</si>
  <si>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</si>
  <si>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</si>
  <si>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</si>
  <si>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</si>
  <si>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</si>
  <si>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</si>
  <si>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</si>
  <si>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</si>
  <si>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</si>
  <si>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</si>
  <si>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</si>
  <si>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</si>
  <si>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</si>
  <si>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</si>
  <si>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</si>
  <si>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</si>
  <si>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</si>
  <si>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</si>
  <si>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</si>
  <si>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</si>
  <si>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</si>
  <si>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</si>
  <si>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</si>
  <si>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</si>
  <si>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</si>
  <si>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</si>
  <si>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</si>
  <si>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</si>
  <si>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</si>
  <si>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</si>
  <si>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</si>
  <si>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</si>
  <si>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</si>
  <si>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</si>
  <si>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</si>
  <si>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</si>
  <si>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</si>
  <si>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</si>
  <si>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</si>
  <si>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</si>
  <si>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</si>
  <si>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</si>
  <si>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</si>
  <si>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</si>
  <si>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</si>
  <si>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</si>
  <si>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</si>
  <si>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</si>
  <si>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</si>
  <si>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</si>
  <si>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</si>
  <si>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</si>
  <si>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</si>
  <si>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</si>
  <si>
    <t>Trust Fund: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</si>
</sst>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5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  <font>
      <b/>
      <u/>
      <sz val="12"/>
      <name val="Goudy Old Style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0" fontId="14" fillId="4" borderId="0" xfId="0" applyFont="1" applyFill="1" applyAlignment="1">
      <alignment wrapText="1"/>
    </xf>
    <xf numFmtId="170" fontId="9" fillId="5" borderId="0" xfId="0" applyNumberFormat="1" applyFont="1" applyFill="1" applyAlignment="1">
      <alignment wrapText="1"/>
    </xf>
    <xf numFmtId="4" fontId="3" fillId="0" borderId="8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0" zoomScaleNormal="70" workbookViewId="0">
      <pane xSplit="1" ySplit="1" topLeftCell="AK2" activePane="bottomRight" state="frozen"/>
      <selection pane="topRight" activeCell="B1" sqref="B1"/>
      <selection pane="bottomLeft" activeCell="A2" sqref="A2"/>
      <selection pane="bottomRight" activeCell="AO14" sqref="AO14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664062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0.218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/>
      <c r="AP8" s="45">
        <v>25</v>
      </c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45">
        <v>50</v>
      </c>
      <c r="BE8" s="8">
        <f t="shared" si="7"/>
        <v>125</v>
      </c>
      <c r="BF8" s="8">
        <f t="shared" si="8"/>
        <v>350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10.86</v>
      </c>
      <c r="C12" s="21"/>
      <c r="D12" s="21"/>
      <c r="E12" s="21"/>
      <c r="F12" s="21">
        <v>10.86</v>
      </c>
      <c r="G12" s="21"/>
      <c r="H12" s="21"/>
      <c r="I12" s="21"/>
      <c r="J12" s="21"/>
      <c r="K12" s="21"/>
      <c r="L12" s="21">
        <v>10.86</v>
      </c>
      <c r="M12" s="21"/>
      <c r="N12" s="21"/>
      <c r="O12" s="22">
        <f t="shared" si="4"/>
        <v>32.58</v>
      </c>
      <c r="P12" s="5">
        <v>10.86</v>
      </c>
      <c r="Q12" s="21"/>
      <c r="R12" s="21"/>
      <c r="S12" s="21"/>
      <c r="T12" s="21">
        <v>10.86</v>
      </c>
      <c r="U12" s="21"/>
      <c r="V12" s="21"/>
      <c r="W12" s="21"/>
      <c r="X12" s="21">
        <v>10.86</v>
      </c>
      <c r="Y12" s="21"/>
      <c r="Z12" s="21"/>
      <c r="AA12" s="21"/>
      <c r="AB12" s="21"/>
      <c r="AC12" s="22">
        <f t="shared" si="5"/>
        <v>32.58</v>
      </c>
      <c r="AD12" s="5">
        <v>10.86</v>
      </c>
      <c r="AE12" s="21"/>
      <c r="AF12" s="21"/>
      <c r="AG12" s="21"/>
      <c r="AH12" s="21">
        <v>10.86</v>
      </c>
      <c r="AI12" s="21"/>
      <c r="AJ12" s="21"/>
      <c r="AK12" s="21"/>
      <c r="AL12" s="21"/>
      <c r="AM12" s="21">
        <v>10.86</v>
      </c>
      <c r="AN12" s="21"/>
      <c r="AO12" s="21"/>
      <c r="AP12" s="21"/>
      <c r="AQ12" s="22">
        <f t="shared" si="6"/>
        <v>32.58</v>
      </c>
      <c r="AR12" s="5">
        <v>10.86</v>
      </c>
      <c r="AS12" s="21"/>
      <c r="AT12" s="21"/>
      <c r="AU12" s="21"/>
      <c r="AV12" s="21">
        <v>10.86</v>
      </c>
      <c r="AW12" s="21"/>
      <c r="AX12" s="21"/>
      <c r="AY12" s="21"/>
      <c r="AZ12" s="21"/>
      <c r="BA12" s="21">
        <v>10.8</v>
      </c>
      <c r="BB12" s="21"/>
      <c r="BC12" s="21"/>
      <c r="BD12" s="21"/>
      <c r="BE12" s="22">
        <f t="shared" si="7"/>
        <v>32.519999999999996</v>
      </c>
      <c r="BF12" s="22">
        <f t="shared" si="8"/>
        <v>130.26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/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12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M14" s="21"/>
      <c r="AP14" s="87"/>
      <c r="AQ14" s="22">
        <f t="shared" si="6"/>
        <v>0</v>
      </c>
      <c r="AR14" s="5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0</v>
      </c>
      <c r="BF14" s="22">
        <f t="shared" si="8"/>
        <v>0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>SUM(AR16:BD16)</f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10.86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10.86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10.86</v>
      </c>
      <c r="M18" s="29">
        <f t="shared" si="9"/>
        <v>35</v>
      </c>
      <c r="N18" s="29">
        <f t="shared" si="9"/>
        <v>966</v>
      </c>
      <c r="O18" s="30">
        <f t="shared" si="9"/>
        <v>3065.58</v>
      </c>
      <c r="P18" s="29">
        <f t="shared" si="9"/>
        <v>10.86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10.86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10.86</v>
      </c>
      <c r="Y18" s="29">
        <f t="shared" si="9"/>
        <v>10</v>
      </c>
      <c r="Z18" s="29">
        <f t="shared" si="9"/>
        <v>0</v>
      </c>
      <c r="AA18" s="29">
        <f t="shared" si="9"/>
        <v>35</v>
      </c>
      <c r="AB18" s="31">
        <f t="shared" si="9"/>
        <v>966</v>
      </c>
      <c r="AC18" s="30">
        <f t="shared" si="9"/>
        <v>3065.58</v>
      </c>
      <c r="AD18" s="29">
        <f t="shared" si="9"/>
        <v>10.86</v>
      </c>
      <c r="AE18" s="29">
        <f t="shared" si="9"/>
        <v>10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10.86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966</v>
      </c>
      <c r="AM18" s="29">
        <f t="shared" si="10"/>
        <v>20.86</v>
      </c>
      <c r="AN18" s="29">
        <f t="shared" si="10"/>
        <v>0</v>
      </c>
      <c r="AO18" s="29">
        <f t="shared" si="10"/>
        <v>10</v>
      </c>
      <c r="AP18" s="31">
        <f t="shared" si="10"/>
        <v>991</v>
      </c>
      <c r="AQ18" s="30">
        <f t="shared" si="10"/>
        <v>3065.58</v>
      </c>
      <c r="AR18" s="29">
        <f t="shared" si="10"/>
        <v>10.86</v>
      </c>
      <c r="AS18" s="29">
        <f t="shared" si="10"/>
        <v>10</v>
      </c>
      <c r="AT18" s="29">
        <f t="shared" si="10"/>
        <v>0</v>
      </c>
      <c r="AU18" s="29">
        <f t="shared" si="10"/>
        <v>1001</v>
      </c>
      <c r="AV18" s="29">
        <f t="shared" si="10"/>
        <v>10.86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966</v>
      </c>
      <c r="BA18" s="29">
        <f t="shared" si="10"/>
        <v>20.8</v>
      </c>
      <c r="BB18" s="29">
        <f t="shared" si="10"/>
        <v>0</v>
      </c>
      <c r="BC18" s="29">
        <f t="shared" si="10"/>
        <v>35</v>
      </c>
      <c r="BD18" s="31">
        <f t="shared" si="10"/>
        <v>916</v>
      </c>
      <c r="BE18" s="30">
        <f t="shared" si="10"/>
        <v>3015.52</v>
      </c>
      <c r="BF18" s="30">
        <f t="shared" si="10"/>
        <v>12212.26</v>
      </c>
      <c r="BH18" s="57"/>
      <c r="BI18" s="57"/>
    </row>
    <row r="19" spans="1:61" ht="16.95" customHeight="1" thickTop="1" thickBot="1" x14ac:dyDescent="0.35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thickTop="1" x14ac:dyDescent="0.3">
      <c r="A20" s="38" t="s">
        <v>12</v>
      </c>
      <c r="B20" s="37">
        <v>88</v>
      </c>
      <c r="C20" s="39">
        <f>88</f>
        <v>88</v>
      </c>
      <c r="D20" s="39">
        <f>88</f>
        <v>88</v>
      </c>
      <c r="E20" s="39">
        <f>88</f>
        <v>88</v>
      </c>
      <c r="F20" s="39">
        <f>88</f>
        <v>88</v>
      </c>
      <c r="G20" s="39">
        <f>88</f>
        <v>88</v>
      </c>
      <c r="H20" s="39">
        <f>88</f>
        <v>88</v>
      </c>
      <c r="I20" s="39">
        <f>88</f>
        <v>88</v>
      </c>
      <c r="J20" s="39">
        <f>88</f>
        <v>88</v>
      </c>
      <c r="K20" s="39">
        <f>88</f>
        <v>88</v>
      </c>
      <c r="L20" s="39">
        <f>88</f>
        <v>88</v>
      </c>
      <c r="M20" s="39">
        <f>88</f>
        <v>88</v>
      </c>
      <c r="N20" s="40">
        <f>88</f>
        <v>88</v>
      </c>
      <c r="O20" s="36">
        <f t="shared" si="11"/>
        <v>1144</v>
      </c>
      <c r="P20" s="37">
        <f>88</f>
        <v>88</v>
      </c>
      <c r="Q20" s="39">
        <f>88</f>
        <v>88</v>
      </c>
      <c r="R20" s="39">
        <f>88</f>
        <v>88</v>
      </c>
      <c r="S20" s="39">
        <f>88</f>
        <v>88</v>
      </c>
      <c r="T20" s="39">
        <f>88</f>
        <v>88</v>
      </c>
      <c r="U20" s="39">
        <f>88</f>
        <v>88</v>
      </c>
      <c r="V20" s="39">
        <f>88</f>
        <v>88</v>
      </c>
      <c r="W20" s="39">
        <f>88</f>
        <v>88</v>
      </c>
      <c r="X20" s="39">
        <f>88</f>
        <v>88</v>
      </c>
      <c r="Y20" s="39">
        <f>88</f>
        <v>88</v>
      </c>
      <c r="Z20" s="39">
        <f>88</f>
        <v>88</v>
      </c>
      <c r="AA20" s="39">
        <f>88</f>
        <v>88</v>
      </c>
      <c r="AB20" s="40">
        <f>88</f>
        <v>88</v>
      </c>
      <c r="AC20" s="36">
        <f t="shared" si="12"/>
        <v>1144</v>
      </c>
      <c r="AD20" s="37">
        <f>88</f>
        <v>88</v>
      </c>
      <c r="AE20" s="39">
        <f>88</f>
        <v>88</v>
      </c>
      <c r="AF20" s="39">
        <f>88</f>
        <v>88</v>
      </c>
      <c r="AG20" s="39">
        <f>88</f>
        <v>88</v>
      </c>
      <c r="AH20" s="39">
        <f>88</f>
        <v>88</v>
      </c>
      <c r="AI20" s="39">
        <f>88</f>
        <v>88</v>
      </c>
      <c r="AJ20" s="39">
        <f>88</f>
        <v>88</v>
      </c>
      <c r="AK20" s="39">
        <f>88</f>
        <v>88</v>
      </c>
      <c r="AL20" s="39">
        <f>88</f>
        <v>88</v>
      </c>
      <c r="AM20" s="39">
        <f>88</f>
        <v>88</v>
      </c>
      <c r="AN20" s="39">
        <f>88</f>
        <v>88</v>
      </c>
      <c r="AO20" s="39">
        <f>88</f>
        <v>88</v>
      </c>
      <c r="AP20" s="40">
        <f>88</f>
        <v>88</v>
      </c>
      <c r="AQ20" s="36">
        <f t="shared" si="13"/>
        <v>1144</v>
      </c>
      <c r="AR20" s="41">
        <f>88</f>
        <v>88</v>
      </c>
      <c r="AS20" s="39">
        <f>88</f>
        <v>88</v>
      </c>
      <c r="AT20" s="34">
        <v>88</v>
      </c>
      <c r="AU20" s="39">
        <f>88</f>
        <v>88</v>
      </c>
      <c r="AV20" s="39">
        <f>88</f>
        <v>88</v>
      </c>
      <c r="AW20" s="39">
        <f>88</f>
        <v>88</v>
      </c>
      <c r="AX20" s="39">
        <f>88</f>
        <v>88</v>
      </c>
      <c r="AY20" s="39">
        <f>88</f>
        <v>88</v>
      </c>
      <c r="AZ20" s="39">
        <f>88</f>
        <v>88</v>
      </c>
      <c r="BA20" s="39">
        <f>88</f>
        <v>88</v>
      </c>
      <c r="BB20" s="39">
        <f>88</f>
        <v>88</v>
      </c>
      <c r="BC20" s="39">
        <f>88</f>
        <v>88</v>
      </c>
      <c r="BD20" s="40">
        <f>88</f>
        <v>88</v>
      </c>
      <c r="BE20" s="36">
        <f t="shared" si="14"/>
        <v>1144</v>
      </c>
      <c r="BF20" s="36">
        <f t="shared" si="15"/>
        <v>4576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0*40*2-0*40*2*0.27</f>
        <v>0</v>
      </c>
      <c r="C23" s="9"/>
      <c r="D23" s="9">
        <f>B23</f>
        <v>0</v>
      </c>
      <c r="E23" s="9"/>
      <c r="F23" s="9">
        <f>B23</f>
        <v>0</v>
      </c>
      <c r="G23" s="45"/>
      <c r="H23" s="9">
        <f>B23</f>
        <v>0</v>
      </c>
      <c r="I23" s="9"/>
      <c r="J23" s="9">
        <f>B23</f>
        <v>0</v>
      </c>
      <c r="K23" s="9"/>
      <c r="L23" s="9">
        <f>B23</f>
        <v>0</v>
      </c>
      <c r="M23" s="45"/>
      <c r="N23" s="45">
        <f>B23</f>
        <v>0</v>
      </c>
      <c r="O23" s="36">
        <f t="shared" si="11"/>
        <v>0</v>
      </c>
      <c r="P23" s="9">
        <f>B23</f>
        <v>0</v>
      </c>
      <c r="Q23" s="9"/>
      <c r="R23" s="9">
        <f>B23</f>
        <v>0</v>
      </c>
      <c r="S23" s="9"/>
      <c r="T23" s="9">
        <f>B23</f>
        <v>0</v>
      </c>
      <c r="U23" s="45"/>
      <c r="V23" s="9">
        <f>B23</f>
        <v>0</v>
      </c>
      <c r="W23" s="9"/>
      <c r="X23" s="9">
        <f>B23</f>
        <v>0</v>
      </c>
      <c r="Y23" s="9"/>
      <c r="Z23" s="9">
        <f>B23</f>
        <v>0</v>
      </c>
      <c r="AA23" s="45"/>
      <c r="AB23" s="45">
        <f>B23</f>
        <v>0</v>
      </c>
      <c r="AC23" s="36">
        <f t="shared" si="12"/>
        <v>0</v>
      </c>
      <c r="AD23" s="46">
        <f>B23</f>
        <v>0</v>
      </c>
      <c r="AE23" s="9"/>
      <c r="AF23" s="9">
        <f>B23</f>
        <v>0</v>
      </c>
      <c r="AG23" s="9"/>
      <c r="AH23" s="9">
        <f>B23</f>
        <v>0</v>
      </c>
      <c r="AI23" s="9"/>
      <c r="AJ23" s="9">
        <f>B23</f>
        <v>0</v>
      </c>
      <c r="AK23" s="9"/>
      <c r="AL23" s="9">
        <f>B23</f>
        <v>0</v>
      </c>
      <c r="AM23" s="9"/>
      <c r="AN23" s="9">
        <f>B23</f>
        <v>0</v>
      </c>
      <c r="AP23" s="45">
        <f>B23</f>
        <v>0</v>
      </c>
      <c r="AQ23" s="36">
        <f t="shared" si="13"/>
        <v>0</v>
      </c>
      <c r="AR23" s="9">
        <f>B23</f>
        <v>0</v>
      </c>
      <c r="AS23" s="9"/>
      <c r="AT23" s="9">
        <f>B23</f>
        <v>0</v>
      </c>
      <c r="AU23" s="9"/>
      <c r="AV23" s="9">
        <f>B23</f>
        <v>0</v>
      </c>
      <c r="AW23" s="45"/>
      <c r="AX23" s="9">
        <f>B23</f>
        <v>0</v>
      </c>
      <c r="AY23" s="9"/>
      <c r="AZ23" s="9">
        <f>B23</f>
        <v>0</v>
      </c>
      <c r="BA23" s="9"/>
      <c r="BB23" s="9">
        <f>B23</f>
        <v>0</v>
      </c>
      <c r="BC23" s="45"/>
      <c r="BD23" s="45">
        <f>B23</f>
        <v>0</v>
      </c>
      <c r="BE23" s="36">
        <f t="shared" si="14"/>
        <v>0</v>
      </c>
      <c r="BF23" s="36">
        <f t="shared" si="15"/>
        <v>0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88</v>
      </c>
      <c r="C26" s="47">
        <f>SUM(C19:C23)+C25+B27</f>
        <v>165.14</v>
      </c>
      <c r="D26" s="47">
        <f t="shared" ref="D26:N26" si="16">SUM(D19:D23)+D25+C27</f>
        <v>243.14</v>
      </c>
      <c r="E26" s="47">
        <f t="shared" si="16"/>
        <v>331.14</v>
      </c>
      <c r="F26" s="47">
        <f t="shared" si="16"/>
        <v>-581.86</v>
      </c>
      <c r="G26" s="47">
        <f t="shared" si="16"/>
        <v>-504.72</v>
      </c>
      <c r="H26" s="47">
        <f t="shared" si="16"/>
        <v>-426.72</v>
      </c>
      <c r="I26" s="47">
        <f t="shared" si="16"/>
        <v>-338.72</v>
      </c>
      <c r="J26" s="47">
        <f t="shared" si="16"/>
        <v>-1251.72</v>
      </c>
      <c r="K26" s="47">
        <f t="shared" si="16"/>
        <v>-1163.72</v>
      </c>
      <c r="L26" s="47">
        <f t="shared" si="16"/>
        <v>-1085.72</v>
      </c>
      <c r="M26" s="47">
        <f t="shared" si="16"/>
        <v>-1008.5799999999999</v>
      </c>
      <c r="N26" s="48">
        <f t="shared" si="16"/>
        <v>-955.57999999999993</v>
      </c>
      <c r="O26" s="30">
        <f>SUM(O19:O23)+O25</f>
        <v>1144</v>
      </c>
      <c r="P26" s="47">
        <f t="shared" ref="P26:AB26" si="17">SUM(P19:P23)+P25+O27</f>
        <v>-1833.58</v>
      </c>
      <c r="Q26" s="47">
        <f t="shared" si="17"/>
        <v>4812.1200000000008</v>
      </c>
      <c r="R26" s="47">
        <f t="shared" si="17"/>
        <v>4890.1200000000008</v>
      </c>
      <c r="S26" s="47">
        <f t="shared" si="17"/>
        <v>4978.1200000000008</v>
      </c>
      <c r="T26" s="47">
        <f t="shared" si="17"/>
        <v>4065.1200000000008</v>
      </c>
      <c r="U26" s="47">
        <f t="shared" si="17"/>
        <v>4142.26</v>
      </c>
      <c r="V26" s="47">
        <f t="shared" si="17"/>
        <v>4220.26</v>
      </c>
      <c r="W26" s="47">
        <f t="shared" si="17"/>
        <v>4308.26</v>
      </c>
      <c r="X26" s="47">
        <f t="shared" si="17"/>
        <v>3395.26</v>
      </c>
      <c r="Y26" s="47">
        <f t="shared" si="17"/>
        <v>3472.4</v>
      </c>
      <c r="Z26" s="47">
        <f t="shared" si="17"/>
        <v>3550.4</v>
      </c>
      <c r="AA26" s="47">
        <f t="shared" si="17"/>
        <v>3638.4</v>
      </c>
      <c r="AB26" s="48">
        <f t="shared" si="17"/>
        <v>3691.4</v>
      </c>
      <c r="AC26" s="30">
        <f>SUM(AC19:AC23)+AC25</f>
        <v>7712.56</v>
      </c>
      <c r="AD26" s="47">
        <f t="shared" ref="AD26:AP26" si="18">SUM(AD19:AD23)+AD25+AC27</f>
        <v>4734.9800000000005</v>
      </c>
      <c r="AE26" s="47">
        <f t="shared" si="18"/>
        <v>4812.1200000000008</v>
      </c>
      <c r="AF26" s="47">
        <f t="shared" si="18"/>
        <v>4890.1200000000008</v>
      </c>
      <c r="AG26" s="47">
        <f>SUM(AG19:AG23)+AG25+AF27</f>
        <v>4978.1200000000008</v>
      </c>
      <c r="AH26" s="47">
        <f>SUM(AH19:AH23)+AG25+AG27</f>
        <v>4065.1200000000008</v>
      </c>
      <c r="AI26" s="47">
        <f>SUM(AI19:AI23)+AI25+AH27</f>
        <v>4142.26</v>
      </c>
      <c r="AJ26" s="47">
        <f>SUM(AJ19:AJ23)+AJ25+AI27</f>
        <v>4220.26</v>
      </c>
      <c r="AK26" s="47">
        <f t="shared" si="18"/>
        <v>4308.26</v>
      </c>
      <c r="AL26" s="47">
        <f>SUM(AL19:AL23)+AH25+AK27</f>
        <v>4361.26</v>
      </c>
      <c r="AM26" s="47">
        <f t="shared" si="18"/>
        <v>3483.26</v>
      </c>
      <c r="AN26" s="47">
        <f>SUM(AN19:AN23)+AN25+AM27</f>
        <v>3550.4</v>
      </c>
      <c r="AO26" s="47">
        <f t="shared" si="18"/>
        <v>3638.4</v>
      </c>
      <c r="AP26" s="48">
        <f t="shared" si="18"/>
        <v>3716.4</v>
      </c>
      <c r="AQ26" s="30">
        <f>SUM(AQ19:AQ23)+AQ25</f>
        <v>1144</v>
      </c>
      <c r="AR26" s="47">
        <f t="shared" ref="AR26:BD26" si="19">SUM(AR19:AR23)+AR25+AQ27</f>
        <v>-1833.58</v>
      </c>
      <c r="AS26" s="47">
        <f t="shared" si="19"/>
        <v>-1756.4399999999998</v>
      </c>
      <c r="AT26" s="47">
        <f>SUM(AT20:AT23)+AT25+AS27</f>
        <v>-1678.4399999999998</v>
      </c>
      <c r="AU26" s="47">
        <f t="shared" si="19"/>
        <v>-1590.4399999999998</v>
      </c>
      <c r="AV26" s="47">
        <f t="shared" si="19"/>
        <v>-2503.4399999999996</v>
      </c>
      <c r="AW26" s="47">
        <f t="shared" si="19"/>
        <v>-2426.2999999999997</v>
      </c>
      <c r="AX26" s="47">
        <f t="shared" si="19"/>
        <v>-2348.2999999999997</v>
      </c>
      <c r="AY26" s="47">
        <f t="shared" si="19"/>
        <v>-2260.2999999999997</v>
      </c>
      <c r="AZ26" s="47">
        <f t="shared" si="19"/>
        <v>-2207.2999999999997</v>
      </c>
      <c r="BA26" s="47">
        <f t="shared" si="19"/>
        <v>-3085.2999999999997</v>
      </c>
      <c r="BB26" s="47">
        <f t="shared" si="19"/>
        <v>-3018.1</v>
      </c>
      <c r="BC26" s="47">
        <f t="shared" si="19"/>
        <v>-2930.1</v>
      </c>
      <c r="BD26" s="48">
        <f t="shared" si="19"/>
        <v>-2877.1</v>
      </c>
      <c r="BE26" s="30">
        <f>SUM(BE19:BE23)+BE25</f>
        <v>1144</v>
      </c>
      <c r="BF26" s="30">
        <f>SUM(BF19:BF23)+BF25</f>
        <v>11144.560000000001</v>
      </c>
    </row>
    <row r="27" spans="1:61" ht="16.95" customHeight="1" thickTop="1" thickBot="1" x14ac:dyDescent="0.35">
      <c r="A27" s="49"/>
      <c r="B27" s="50">
        <f t="shared" ref="B27:AG27" si="20">B26-B18</f>
        <v>77.14</v>
      </c>
      <c r="C27" s="50">
        <f t="shared" si="20"/>
        <v>155.13999999999999</v>
      </c>
      <c r="D27" s="50">
        <f t="shared" si="20"/>
        <v>243.14</v>
      </c>
      <c r="E27" s="51">
        <f t="shared" si="20"/>
        <v>-669.86</v>
      </c>
      <c r="F27" s="50">
        <f t="shared" si="20"/>
        <v>-592.72</v>
      </c>
      <c r="G27" s="50">
        <f t="shared" si="20"/>
        <v>-514.72</v>
      </c>
      <c r="H27" s="50">
        <f t="shared" si="20"/>
        <v>-426.72</v>
      </c>
      <c r="I27" s="51">
        <f t="shared" si="20"/>
        <v>-1339.72</v>
      </c>
      <c r="J27" s="50">
        <f t="shared" si="20"/>
        <v>-1251.72</v>
      </c>
      <c r="K27" s="50">
        <f t="shared" si="20"/>
        <v>-1173.72</v>
      </c>
      <c r="L27" s="50">
        <f t="shared" si="20"/>
        <v>-1096.58</v>
      </c>
      <c r="M27" s="50">
        <f t="shared" si="20"/>
        <v>-1043.58</v>
      </c>
      <c r="N27" s="52">
        <f t="shared" si="20"/>
        <v>-1921.58</v>
      </c>
      <c r="O27" s="53">
        <f t="shared" si="20"/>
        <v>-1921.58</v>
      </c>
      <c r="P27" s="50">
        <f t="shared" si="20"/>
        <v>-1844.4399999999998</v>
      </c>
      <c r="Q27" s="50">
        <f t="shared" si="20"/>
        <v>4802.1200000000008</v>
      </c>
      <c r="R27" s="50">
        <f t="shared" si="20"/>
        <v>4890.1200000000008</v>
      </c>
      <c r="S27" s="51">
        <f t="shared" si="20"/>
        <v>3977.1200000000008</v>
      </c>
      <c r="T27" s="50">
        <f t="shared" si="20"/>
        <v>4054.2600000000007</v>
      </c>
      <c r="U27" s="50">
        <f t="shared" si="20"/>
        <v>4132.26</v>
      </c>
      <c r="V27" s="50">
        <f t="shared" si="20"/>
        <v>4220.26</v>
      </c>
      <c r="W27" s="51">
        <f t="shared" si="20"/>
        <v>3307.26</v>
      </c>
      <c r="X27" s="50">
        <f t="shared" si="20"/>
        <v>3384.4</v>
      </c>
      <c r="Y27" s="50">
        <f t="shared" si="20"/>
        <v>3462.4</v>
      </c>
      <c r="Z27" s="50">
        <f t="shared" si="20"/>
        <v>3550.4</v>
      </c>
      <c r="AA27" s="50">
        <f t="shared" si="20"/>
        <v>3603.4</v>
      </c>
      <c r="AB27" s="52">
        <f t="shared" si="20"/>
        <v>2725.4</v>
      </c>
      <c r="AC27" s="53">
        <f t="shared" si="20"/>
        <v>4646.9800000000005</v>
      </c>
      <c r="AD27" s="50">
        <f t="shared" si="20"/>
        <v>4724.1200000000008</v>
      </c>
      <c r="AE27" s="50">
        <f t="shared" si="20"/>
        <v>4802.1200000000008</v>
      </c>
      <c r="AF27" s="50">
        <f t="shared" si="20"/>
        <v>4890.1200000000008</v>
      </c>
      <c r="AG27" s="51">
        <f t="shared" si="20"/>
        <v>3977.1200000000008</v>
      </c>
      <c r="AH27" s="50">
        <f t="shared" ref="AH27:BF27" si="21">AH26-AH18</f>
        <v>4054.2600000000007</v>
      </c>
      <c r="AI27" s="50">
        <f t="shared" si="21"/>
        <v>4132.26</v>
      </c>
      <c r="AJ27" s="50">
        <f t="shared" si="21"/>
        <v>4220.26</v>
      </c>
      <c r="AK27" s="50">
        <f t="shared" si="21"/>
        <v>4273.26</v>
      </c>
      <c r="AL27" s="51">
        <f t="shared" si="21"/>
        <v>3395.26</v>
      </c>
      <c r="AM27" s="50">
        <f t="shared" si="21"/>
        <v>3462.4</v>
      </c>
      <c r="AN27" s="50">
        <f t="shared" si="21"/>
        <v>3550.4</v>
      </c>
      <c r="AO27" s="50">
        <f t="shared" si="21"/>
        <v>3628.4</v>
      </c>
      <c r="AP27" s="54">
        <f t="shared" si="21"/>
        <v>2725.4</v>
      </c>
      <c r="AQ27" s="53">
        <f t="shared" si="21"/>
        <v>-1921.58</v>
      </c>
      <c r="AR27" s="50">
        <f t="shared" si="21"/>
        <v>-1844.4399999999998</v>
      </c>
      <c r="AS27" s="50">
        <f t="shared" si="21"/>
        <v>-1766.4399999999998</v>
      </c>
      <c r="AT27" s="50">
        <f t="shared" si="21"/>
        <v>-1678.4399999999998</v>
      </c>
      <c r="AU27" s="51">
        <f t="shared" si="21"/>
        <v>-2591.4399999999996</v>
      </c>
      <c r="AV27" s="50">
        <f t="shared" si="21"/>
        <v>-2514.2999999999997</v>
      </c>
      <c r="AW27" s="50">
        <f t="shared" si="21"/>
        <v>-2436.2999999999997</v>
      </c>
      <c r="AX27" s="50">
        <f t="shared" si="21"/>
        <v>-2348.2999999999997</v>
      </c>
      <c r="AY27" s="50">
        <f t="shared" si="21"/>
        <v>-2295.2999999999997</v>
      </c>
      <c r="AZ27" s="51">
        <f t="shared" si="21"/>
        <v>-3173.2999999999997</v>
      </c>
      <c r="BA27" s="50">
        <f t="shared" si="21"/>
        <v>-3106.1</v>
      </c>
      <c r="BB27" s="50">
        <f t="shared" si="21"/>
        <v>-3018.1</v>
      </c>
      <c r="BC27" s="50">
        <f t="shared" si="21"/>
        <v>-2965.1</v>
      </c>
      <c r="BD27" s="52">
        <f t="shared" si="21"/>
        <v>-3793.1</v>
      </c>
      <c r="BE27" s="55">
        <f t="shared" si="21"/>
        <v>-1871.52</v>
      </c>
      <c r="BF27" s="56">
        <f t="shared" si="21"/>
        <v>-1067.6999999999989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E64" s="85" t="s">
        <v>60</v>
      </c>
      <c r="F64" s="42"/>
      <c r="G64" s="42"/>
      <c r="H64" s="42"/>
      <c r="I64" s="42"/>
    </row>
    <row r="65" spans="2:5" ht="16.95" customHeight="1" x14ac:dyDescent="0.3">
      <c r="B65" s="79">
        <f>SUM(B62:D62)</f>
        <v>48440.189999999995</v>
      </c>
      <c r="C65" s="82">
        <f>B65/BF27</f>
        <v>-45.368727170553569</v>
      </c>
      <c r="E65" s="86">
        <f>50000</f>
        <v>50000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2025-09-24T23:43:08Z</dcterms:modified>
  <dc:language>en-US</dc:language>
</cp:coreProperties>
</file>