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Budget\"/>
    </mc:Choice>
  </mc:AlternateContent>
  <xr:revisionPtr revIDLastSave="0" documentId="13_ncr:1_{1190B5DF-5586-4F47-A19E-0176FE0BC70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4" i="1" l="1"/>
  <c r="O23" i="1"/>
  <c r="O22" i="1"/>
  <c r="O9" i="1"/>
  <c r="AC8" i="1"/>
  <c r="AC5" i="1"/>
  <c r="AQ5" i="1"/>
  <c r="O13" i="1"/>
  <c r="O2" i="1"/>
  <c r="AC13" i="1"/>
  <c r="AC2" i="1"/>
  <c r="AQ13" i="1"/>
  <c r="AQ2" i="1"/>
  <c r="BE13" i="1"/>
  <c r="BE2" i="1"/>
  <c r="AQ16" i="1"/>
  <c r="AQ14" i="1"/>
  <c r="AC16" i="1"/>
  <c r="AC14" i="1"/>
  <c r="O16" i="1"/>
  <c r="O14" i="1"/>
  <c r="BE16" i="1"/>
  <c r="AZ22" i="1"/>
  <c r="AV22" i="1"/>
  <c r="AP22" i="1"/>
  <c r="AL22" i="1"/>
  <c r="AH22" i="1"/>
  <c r="AB22" i="1"/>
  <c r="X22" i="1"/>
  <c r="T22" i="1"/>
  <c r="N22" i="1"/>
  <c r="J22" i="1"/>
  <c r="F22" i="1"/>
  <c r="BD15" i="1"/>
  <c r="AZ15" i="1"/>
  <c r="AU15" i="1"/>
  <c r="AP15" i="1"/>
  <c r="AL15" i="1"/>
  <c r="AG15" i="1"/>
  <c r="AB15" i="1"/>
  <c r="W15" i="1"/>
  <c r="S15" i="1"/>
  <c r="N15" i="1"/>
  <c r="I15" i="1"/>
  <c r="BE6" i="1"/>
  <c r="AQ6" i="1"/>
  <c r="AC12" i="1"/>
  <c r="AC7" i="1"/>
  <c r="AC6" i="1"/>
  <c r="O6" i="1"/>
  <c r="AD18" i="1"/>
  <c r="P18" i="1"/>
  <c r="AS21" i="1"/>
  <c r="AU21" i="1" s="1"/>
  <c r="AW21" i="1" s="1"/>
  <c r="AY21" i="1" s="1"/>
  <c r="BA21" i="1" s="1"/>
  <c r="BC21" i="1" s="1"/>
  <c r="AE21" i="1"/>
  <c r="AG21" i="1" s="1"/>
  <c r="AI21" i="1" s="1"/>
  <c r="AK21" i="1" s="1"/>
  <c r="AM21" i="1" s="1"/>
  <c r="AO21" i="1" s="1"/>
  <c r="Q21" i="1"/>
  <c r="C18" i="1"/>
  <c r="AE18" i="1" s="1"/>
  <c r="E21" i="1"/>
  <c r="G21" i="1" s="1"/>
  <c r="I21" i="1" s="1"/>
  <c r="K21" i="1" s="1"/>
  <c r="M21" i="1" s="1"/>
  <c r="BE12" i="1"/>
  <c r="AQ12" i="1"/>
  <c r="O12" i="1"/>
  <c r="BE7" i="1"/>
  <c r="AQ7" i="1"/>
  <c r="O7" i="1"/>
  <c r="BE10" i="1"/>
  <c r="AQ10" i="1"/>
  <c r="AC10" i="1"/>
  <c r="O10" i="1"/>
  <c r="O19" i="1"/>
  <c r="O20" i="1"/>
  <c r="O3" i="1"/>
  <c r="O5" i="1"/>
  <c r="O8" i="1"/>
  <c r="O11" i="1"/>
  <c r="B37" i="1"/>
  <c r="K34" i="1"/>
  <c r="J34" i="1"/>
  <c r="I34" i="1"/>
  <c r="H34" i="1"/>
  <c r="G34" i="1"/>
  <c r="F34" i="1"/>
  <c r="E34" i="1"/>
  <c r="D34" i="1"/>
  <c r="C34" i="1"/>
  <c r="F29" i="1"/>
  <c r="C37" i="1" s="1"/>
  <c r="B24" i="1"/>
  <c r="BE23" i="1"/>
  <c r="AQ23" i="1"/>
  <c r="AC23" i="1"/>
  <c r="BE19" i="1"/>
  <c r="AQ19" i="1"/>
  <c r="AC19" i="1"/>
  <c r="BE20" i="1"/>
  <c r="AQ20" i="1"/>
  <c r="AC20" i="1"/>
  <c r="BE14" i="1"/>
  <c r="BE9" i="1"/>
  <c r="AQ9" i="1"/>
  <c r="AC9" i="1"/>
  <c r="BE3" i="1"/>
  <c r="AQ3" i="1"/>
  <c r="AC3" i="1"/>
  <c r="BE5" i="1"/>
  <c r="BE8" i="1"/>
  <c r="AQ8" i="1"/>
  <c r="BE11" i="1"/>
  <c r="AQ11" i="1"/>
  <c r="AC1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Q22" i="1" l="1"/>
  <c r="BE22" i="1"/>
  <c r="BF2" i="1"/>
  <c r="BF13" i="1"/>
  <c r="AC22" i="1"/>
  <c r="BF14" i="1"/>
  <c r="BF16" i="1"/>
  <c r="O15" i="1"/>
  <c r="BF6" i="1"/>
  <c r="BF7" i="1"/>
  <c r="AQ15" i="1"/>
  <c r="AC15" i="1"/>
  <c r="BE15" i="1"/>
  <c r="S21" i="1"/>
  <c r="Q18" i="1"/>
  <c r="AR18" i="1"/>
  <c r="D18" i="1"/>
  <c r="C24" i="1"/>
  <c r="B40" i="1"/>
  <c r="BF12" i="1"/>
  <c r="BF10" i="1"/>
  <c r="BF19" i="1"/>
  <c r="AQ21" i="1"/>
  <c r="AQ24" i="1" s="1"/>
  <c r="BE21" i="1"/>
  <c r="BE24" i="1" s="1"/>
  <c r="O21" i="1"/>
  <c r="O24" i="1" s="1"/>
  <c r="BF3" i="1"/>
  <c r="BF23" i="1"/>
  <c r="BF20" i="1"/>
  <c r="BF9" i="1"/>
  <c r="BF11" i="1"/>
  <c r="BF5" i="1"/>
  <c r="BF8" i="1"/>
  <c r="BF22" i="1" l="1"/>
  <c r="U21" i="1"/>
  <c r="W21" i="1" s="1"/>
  <c r="Y21" i="1" s="1"/>
  <c r="AA21" i="1" s="1"/>
  <c r="BF15" i="1"/>
  <c r="D24" i="1"/>
  <c r="E18" i="1"/>
  <c r="AS18" i="1"/>
  <c r="R18" i="1"/>
  <c r="AF18" i="1"/>
  <c r="AC21" i="1" l="1"/>
  <c r="AC24" i="1" s="1"/>
  <c r="AT18" i="1"/>
  <c r="S18" i="1"/>
  <c r="AG18" i="1"/>
  <c r="F18" i="1"/>
  <c r="E24" i="1"/>
  <c r="BF21" i="1" l="1"/>
  <c r="BF24" i="1" s="1"/>
  <c r="F24" i="1"/>
  <c r="G18" i="1"/>
  <c r="AU18" i="1"/>
  <c r="T18" i="1"/>
  <c r="AH18" i="1"/>
  <c r="H18" i="1" l="1"/>
  <c r="AV18" i="1"/>
  <c r="U18" i="1"/>
  <c r="AI18" i="1"/>
  <c r="G24" i="1"/>
  <c r="H24" i="1" l="1"/>
  <c r="I18" i="1"/>
  <c r="V18" i="1"/>
  <c r="AJ18" i="1"/>
  <c r="AW18" i="1"/>
  <c r="J18" i="1" l="1"/>
  <c r="AK18" i="1"/>
  <c r="AX18" i="1"/>
  <c r="W18" i="1"/>
  <c r="I24" i="1"/>
  <c r="J24" i="1" l="1"/>
  <c r="K18" i="1"/>
  <c r="AL18" i="1"/>
  <c r="AY18" i="1"/>
  <c r="X18" i="1"/>
  <c r="L18" i="1" l="1"/>
  <c r="AM18" i="1"/>
  <c r="AZ18" i="1"/>
  <c r="Y18" i="1"/>
  <c r="K24" i="1"/>
  <c r="L24" i="1" l="1"/>
  <c r="M18" i="1"/>
  <c r="BA18" i="1"/>
  <c r="Z18" i="1"/>
  <c r="AN18" i="1"/>
  <c r="N18" i="1" l="1"/>
  <c r="BB18" i="1"/>
  <c r="AA18" i="1"/>
  <c r="AO18" i="1"/>
  <c r="M24" i="1"/>
  <c r="N24" i="1" l="1"/>
  <c r="BC18" i="1"/>
  <c r="BD18" i="1" s="1"/>
  <c r="BE18" i="1" s="1"/>
  <c r="AB18" i="1"/>
  <c r="AC18" i="1" s="1"/>
  <c r="AP18" i="1"/>
  <c r="AQ18" i="1" s="1"/>
  <c r="O18" i="1"/>
  <c r="BF18" i="1" l="1"/>
  <c r="B17" i="1"/>
  <c r="B25" i="1" s="1"/>
  <c r="C17" i="1" l="1"/>
  <c r="D17" i="1" l="1"/>
  <c r="C25" i="1"/>
  <c r="D25" i="1" l="1"/>
  <c r="E17" i="1"/>
  <c r="E25" i="1" s="1"/>
  <c r="F17" i="1" l="1"/>
  <c r="F25" i="1" l="1"/>
  <c r="G17" i="1"/>
  <c r="H17" i="1" l="1"/>
  <c r="G25" i="1"/>
  <c r="H25" i="1" l="1"/>
  <c r="I17" i="1"/>
  <c r="I25" i="1" s="1"/>
  <c r="J17" i="1" l="1"/>
  <c r="O4" i="1"/>
  <c r="O17" i="1" s="1"/>
  <c r="O25" i="1" l="1"/>
  <c r="P24" i="1" s="1"/>
  <c r="K17" i="1"/>
  <c r="J25" i="1"/>
  <c r="L17" i="1" l="1"/>
  <c r="K25" i="1"/>
  <c r="Q24" i="1"/>
  <c r="R24" i="1" l="1"/>
  <c r="L25" i="1"/>
  <c r="M17" i="1"/>
  <c r="M25" i="1" l="1"/>
  <c r="N17" i="1"/>
  <c r="N25" i="1" s="1"/>
  <c r="S24" i="1"/>
  <c r="T24" i="1" l="1"/>
  <c r="P17" i="1"/>
  <c r="Q17" i="1" l="1"/>
  <c r="P25" i="1"/>
  <c r="U24" i="1"/>
  <c r="V24" i="1" l="1"/>
  <c r="R17" i="1"/>
  <c r="Q25" i="1"/>
  <c r="W24" i="1" l="1"/>
  <c r="S17" i="1"/>
  <c r="S25" i="1" s="1"/>
  <c r="R25" i="1"/>
  <c r="T17" i="1" l="1"/>
  <c r="X24" i="1"/>
  <c r="Y24" i="1" l="1"/>
  <c r="U17" i="1"/>
  <c r="T25" i="1"/>
  <c r="V17" i="1" l="1"/>
  <c r="U25" i="1"/>
  <c r="Z24" i="1"/>
  <c r="W17" i="1" l="1"/>
  <c r="W25" i="1" s="1"/>
  <c r="AC4" i="1" s="1"/>
  <c r="V25" i="1"/>
  <c r="AA24" i="1"/>
  <c r="AB24" i="1" l="1"/>
  <c r="X17" i="1"/>
  <c r="AC17" i="1" l="1"/>
  <c r="AC25" i="1" s="1"/>
  <c r="Y17" i="1"/>
  <c r="X25" i="1"/>
  <c r="Z17" i="1" l="1"/>
  <c r="Y25" i="1"/>
  <c r="AA17" i="1" l="1"/>
  <c r="Z25" i="1"/>
  <c r="AB17" i="1" l="1"/>
  <c r="AB25" i="1" s="1"/>
  <c r="AA25" i="1"/>
  <c r="AD24" i="1" l="1"/>
  <c r="AE24" i="1" l="1"/>
  <c r="AD17" i="1"/>
  <c r="AE17" i="1" s="1"/>
  <c r="AF17" i="1" s="1"/>
  <c r="AG17" i="1" s="1"/>
  <c r="AD25" i="1" l="1"/>
  <c r="AF24" i="1"/>
  <c r="AE25" i="1"/>
  <c r="AF25" i="1" l="1"/>
  <c r="AG24" i="1"/>
  <c r="AG25" i="1" l="1"/>
  <c r="AH24" i="1"/>
  <c r="AH17" i="1" l="1"/>
  <c r="AI17" i="1" s="1"/>
  <c r="AJ17" i="1" s="1"/>
  <c r="AK17" i="1" s="1"/>
  <c r="AL17" i="1" s="1"/>
  <c r="AI24" i="1"/>
  <c r="AH25" i="1" l="1"/>
  <c r="AJ24" i="1"/>
  <c r="AI25" i="1"/>
  <c r="AK24" i="1" l="1"/>
  <c r="AJ25" i="1"/>
  <c r="AL24" i="1" l="1"/>
  <c r="AK25" i="1"/>
  <c r="AL25" i="1" l="1"/>
  <c r="AQ4" i="1" s="1"/>
  <c r="AQ17" i="1" s="1"/>
  <c r="AM24" i="1"/>
  <c r="AN24" i="1" l="1"/>
  <c r="AM17" i="1"/>
  <c r="AN17" i="1" s="1"/>
  <c r="AO17" i="1" s="1"/>
  <c r="AP17" i="1" s="1"/>
  <c r="AM25" i="1" l="1"/>
  <c r="AQ25" i="1"/>
  <c r="AN25" i="1"/>
  <c r="AO24" i="1"/>
  <c r="AO25" i="1" s="1"/>
  <c r="AP24" i="1" l="1"/>
  <c r="AP25" i="1" s="1"/>
  <c r="AR24" i="1" l="1"/>
  <c r="AS24" i="1" l="1"/>
  <c r="AR17" i="1"/>
  <c r="AS17" i="1" s="1"/>
  <c r="AT17" i="1" s="1"/>
  <c r="AU17" i="1" s="1"/>
  <c r="AR25" i="1" l="1"/>
  <c r="AT24" i="1"/>
  <c r="AS25" i="1"/>
  <c r="AT25" i="1" l="1"/>
  <c r="AU24" i="1"/>
  <c r="AU25" i="1" l="1"/>
  <c r="AV24" i="1"/>
  <c r="AW24" i="1" l="1"/>
  <c r="AV17" i="1"/>
  <c r="AW17" i="1" s="1"/>
  <c r="AX17" i="1" s="1"/>
  <c r="AY17" i="1" s="1"/>
  <c r="AZ17" i="1" s="1"/>
  <c r="AV25" i="1" l="1"/>
  <c r="AX24" i="1"/>
  <c r="AW25" i="1"/>
  <c r="AY24" i="1" l="1"/>
  <c r="AX25" i="1"/>
  <c r="AY25" i="1" l="1"/>
  <c r="AZ24" i="1"/>
  <c r="BA24" i="1" l="1"/>
  <c r="AZ25" i="1"/>
  <c r="BB24" i="1" l="1"/>
  <c r="BA17" i="1"/>
  <c r="BB17" i="1" s="1"/>
  <c r="BC17" i="1" s="1"/>
  <c r="BD17" i="1" s="1"/>
  <c r="BA25" i="1" l="1"/>
  <c r="BB25" i="1"/>
  <c r="BC24" i="1"/>
  <c r="BD24" i="1" l="1"/>
  <c r="BD25" i="1" s="1"/>
  <c r="BC25" i="1"/>
  <c r="BE17" i="1" l="1"/>
  <c r="BE25" i="1" s="1"/>
  <c r="BF4" i="1"/>
  <c r="BF17" i="1" s="1"/>
  <c r="C40" i="1" l="1"/>
  <c r="BF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tc={6FB87BB2-DD21-4DA3-919B-FF30B0F4AD57}</author>
    <author>tc={1EC39C63-C61E-447C-8BDF-2D4956740EAF}</author>
    <author>tc={9C20091A-D362-4496-83DA-FA539560097B}</author>
    <author>tc={58FC39C5-4C7C-4647-AE55-1E45D447D506}</author>
    <author>tc={F52179FC-D113-4128-8AEC-F00E58C6202A}</author>
    <author>tc={06B25615-ACD3-4324-8355-FA20D083F987}</author>
    <author>tc={3AE6F7DC-4535-43DA-BFFD-7C585CC37669}</author>
    <author>tc={A7C03510-1D80-4101-A4FD-97408BDF8224}</author>
    <author>tc={C80F882F-58A5-4C62-98CE-F86F6971772E}</author>
    <author>tc={2A7D9693-81E7-4CB8-A73A-DBB49446FB5E}</author>
  </authors>
  <commentList>
    <comment ref="A5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7" authorId="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etc.</t>
      </text>
    </comment>
    <comment ref="A9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10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1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2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4" authorId="7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15" authorId="8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9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B39" authorId="1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<sst xmlns="http://schemas.openxmlformats.org/spreadsheetml/2006/main" count="56" uniqueCount="53">
  <si>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</si>
  <si>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</si>
  <si>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</si>
  <si>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</si>
  <si>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</si>
  <si>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</si>
  <si>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</si>
  <si>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</si>
  <si>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</si>
  <si>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</si>
  <si>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</si>
  <si>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</si>
  <si>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</si>
  <si>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</si>
  <si>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</si>
  <si>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</si>
  <si>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</si>
  <si>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</si>
  <si>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</si>
  <si>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</si>
  <si>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</si>
  <si>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Credit Limit: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</si>
  <si>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</si>
  <si>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</si>
  <si>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</si>
  <si>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</si>
  <si>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</si>
  <si>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</si>
  <si>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</si>
  <si>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</si>
  <si>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</si>
  <si>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</si>
  <si>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</si>
  <si>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</si>
  <si>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</si>
  <si>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</si>
  <si>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</si>
  <si>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</si>
  <si>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Grocery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</si>
  <si>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</si>
  <si>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</si>
  <si>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</si>
  <si>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</si>
  <si>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</si>
  <si>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</si>
  <si>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</si>
  <si>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Amazon</t>
  </si>
  <si>
    <t>Microsoft</t>
  </si>
  <si>
    <t>Laundry</t>
  </si>
  <si>
    <t>Legal</t>
  </si>
  <si>
    <t>Insurance</t>
  </si>
  <si>
    <t>Debt Consolidation</t>
  </si>
  <si>
    <t>Time Frame (Years):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</si>
</sst>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21" x14ac:knownFonts="1">
    <font>
      <sz val="11"/>
      <color rgb="FF000000"/>
      <name val="Calibri"/>
      <charset val="1"/>
    </font>
    <font>
      <sz val="12"/>
      <name val="Book Antiqua"/>
      <charset val="1"/>
    </font>
    <font>
      <b/>
      <u val="double"/>
      <sz val="12"/>
      <name val="Book Antiqua"/>
      <charset val="1"/>
    </font>
    <font>
      <sz val="12"/>
      <color rgb="FF339966"/>
      <name val="Book Antiqua"/>
      <charset val="1"/>
    </font>
    <font>
      <sz val="12"/>
      <color theme="1"/>
      <name val="Book Antiqua"/>
      <family val="1"/>
      <charset val="1"/>
    </font>
    <font>
      <sz val="12"/>
      <name val="Book Antiqua"/>
      <family val="1"/>
      <charset val="1"/>
    </font>
    <font>
      <b/>
      <sz val="12"/>
      <name val="Book Antiqua"/>
      <charset val="1"/>
    </font>
    <font>
      <b/>
      <sz val="12"/>
      <name val="Book Antiqua"/>
      <family val="1"/>
      <charset val="1"/>
    </font>
    <font>
      <b/>
      <sz val="12"/>
      <color theme="1"/>
      <name val="Book Antiqua"/>
      <family val="1"/>
      <charset val="1"/>
    </font>
    <font>
      <b/>
      <u/>
      <sz val="12"/>
      <name val="Book Antiqua"/>
      <family val="1"/>
      <charset val="1"/>
    </font>
    <font>
      <u/>
      <sz val="12"/>
      <name val="Book Antiqua"/>
      <family val="1"/>
      <charset val="1"/>
    </font>
    <font>
      <b/>
      <sz val="12"/>
      <color rgb="FF000000"/>
      <name val="Book Antiqua"/>
      <charset val="1"/>
    </font>
    <font>
      <b/>
      <sz val="12"/>
      <color rgb="FF00B050"/>
      <name val="Book Antiqua"/>
      <family val="1"/>
      <charset val="1"/>
    </font>
    <font>
      <sz val="12"/>
      <name val="Book Antiqua"/>
      <family val="1"/>
    </font>
    <font>
      <b/>
      <sz val="12"/>
      <color rgb="FF00B050"/>
      <name val="Book Antiqua"/>
      <family val="1"/>
    </font>
    <font>
      <b/>
      <sz val="12"/>
      <name val="Book Antiqua"/>
      <family val="1"/>
    </font>
    <font>
      <b/>
      <u val="double"/>
      <sz val="12"/>
      <name val="Book Antiqua"/>
      <family val="1"/>
    </font>
    <font>
      <b/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0"/>
      <name val="Book Antiqua"/>
      <family val="1"/>
    </font>
    <font>
      <b/>
      <u/>
      <sz val="12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4" fontId="1" fillId="0" borderId="3" xfId="0" applyNumberFormat="1" applyFont="1" applyBorder="1"/>
    <xf numFmtId="4" fontId="1" fillId="0" borderId="4" xfId="0" applyNumberFormat="1" applyFont="1" applyBorder="1"/>
    <xf numFmtId="164" fontId="1" fillId="2" borderId="2" xfId="0" applyNumberFormat="1" applyFont="1" applyFill="1" applyBorder="1"/>
    <xf numFmtId="4" fontId="1" fillId="0" borderId="5" xfId="0" applyNumberFormat="1" applyFont="1" applyBorder="1"/>
    <xf numFmtId="4" fontId="1" fillId="0" borderId="6" xfId="0" applyNumberFormat="1" applyFont="1" applyBorder="1"/>
    <xf numFmtId="4" fontId="1" fillId="0" borderId="8" xfId="0" applyNumberFormat="1" applyFont="1" applyBorder="1"/>
    <xf numFmtId="164" fontId="1" fillId="2" borderId="9" xfId="0" applyNumberFormat="1" applyFont="1" applyFill="1" applyBorder="1"/>
    <xf numFmtId="4" fontId="3" fillId="0" borderId="8" xfId="0" applyNumberFormat="1" applyFont="1" applyBorder="1"/>
    <xf numFmtId="38" fontId="5" fillId="0" borderId="10" xfId="0" applyNumberFormat="1" applyFont="1" applyBorder="1"/>
    <xf numFmtId="2" fontId="6" fillId="0" borderId="11" xfId="0" applyNumberFormat="1" applyFont="1" applyBorder="1"/>
    <xf numFmtId="2" fontId="6" fillId="2" borderId="13" xfId="0" applyNumberFormat="1" applyFont="1" applyFill="1" applyBorder="1"/>
    <xf numFmtId="38" fontId="6" fillId="0" borderId="0" xfId="0" applyNumberFormat="1" applyFont="1"/>
    <xf numFmtId="2" fontId="1" fillId="0" borderId="15" xfId="0" applyNumberFormat="1" applyFont="1" applyBorder="1"/>
    <xf numFmtId="2" fontId="1" fillId="0" borderId="16" xfId="0" applyNumberFormat="1" applyFont="1" applyBorder="1"/>
    <xf numFmtId="2" fontId="1" fillId="0" borderId="17" xfId="0" applyNumberFormat="1" applyFont="1" applyBorder="1"/>
    <xf numFmtId="165" fontId="1" fillId="2" borderId="2" xfId="0" applyNumberFormat="1" applyFont="1" applyFill="1" applyBorder="1"/>
    <xf numFmtId="2" fontId="1" fillId="0" borderId="18" xfId="0" applyNumberFormat="1" applyFont="1" applyBorder="1"/>
    <xf numFmtId="0" fontId="7" fillId="0" borderId="19" xfId="0" applyFont="1" applyBorder="1"/>
    <xf numFmtId="2" fontId="1" fillId="0" borderId="20" xfId="0" applyNumberFormat="1" applyFont="1" applyBorder="1"/>
    <xf numFmtId="2" fontId="1" fillId="0" borderId="21" xfId="0" applyNumberFormat="1" applyFont="1" applyBorder="1"/>
    <xf numFmtId="2" fontId="1" fillId="0" borderId="0" xfId="0" applyNumberFormat="1" applyFont="1"/>
    <xf numFmtId="0" fontId="8" fillId="0" borderId="2" xfId="0" applyFont="1" applyBorder="1"/>
    <xf numFmtId="2" fontId="1" fillId="0" borderId="6" xfId="0" applyNumberFormat="1" applyFont="1" applyBorder="1"/>
    <xf numFmtId="2" fontId="1" fillId="0" borderId="5" xfId="0" applyNumberFormat="1" applyFont="1" applyBorder="1"/>
    <xf numFmtId="2" fontId="1" fillId="0" borderId="3" xfId="0" applyNumberFormat="1" applyFont="1" applyBorder="1"/>
    <xf numFmtId="0" fontId="7" fillId="0" borderId="2" xfId="0" applyFont="1" applyBorder="1"/>
    <xf numFmtId="166" fontId="6" fillId="0" borderId="10" xfId="0" applyNumberFormat="1" applyFont="1" applyBorder="1"/>
    <xf numFmtId="166" fontId="6" fillId="0" borderId="11" xfId="0" applyNumberFormat="1" applyFont="1" applyBorder="1"/>
    <xf numFmtId="166" fontId="6" fillId="0" borderId="12" xfId="0" applyNumberFormat="1" applyFont="1" applyBorder="1"/>
    <xf numFmtId="166" fontId="6" fillId="2" borderId="13" xfId="0" applyNumberFormat="1" applyFont="1" applyFill="1" applyBorder="1"/>
    <xf numFmtId="38" fontId="1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5" xfId="0" applyFont="1" applyBorder="1"/>
    <xf numFmtId="0" fontId="8" fillId="0" borderId="0" xfId="0" applyFont="1"/>
    <xf numFmtId="0" fontId="9" fillId="3" borderId="0" xfId="0" applyFont="1" applyFill="1"/>
    <xf numFmtId="0" fontId="5" fillId="3" borderId="6" xfId="0" applyFont="1" applyFill="1" applyBorder="1"/>
    <xf numFmtId="0" fontId="5" fillId="3" borderId="0" xfId="0" applyFont="1" applyFill="1"/>
    <xf numFmtId="0" fontId="1" fillId="3" borderId="0" xfId="0" applyFont="1" applyFill="1"/>
    <xf numFmtId="40" fontId="1" fillId="0" borderId="0" xfId="0" applyNumberFormat="1" applyFont="1"/>
    <xf numFmtId="167" fontId="1" fillId="0" borderId="0" xfId="0" applyNumberFormat="1" applyFont="1"/>
    <xf numFmtId="165" fontId="1" fillId="0" borderId="0" xfId="0" applyNumberFormat="1" applyFont="1"/>
    <xf numFmtId="0" fontId="10" fillId="0" borderId="0" xfId="0" applyFont="1"/>
    <xf numFmtId="0" fontId="11" fillId="0" borderId="0" xfId="0" applyFont="1"/>
    <xf numFmtId="4" fontId="5" fillId="0" borderId="0" xfId="0" applyNumberFormat="1" applyFont="1"/>
    <xf numFmtId="0" fontId="5" fillId="0" borderId="0" xfId="0" applyFont="1"/>
    <xf numFmtId="0" fontId="7" fillId="0" borderId="7" xfId="0" applyFont="1" applyBorder="1"/>
    <xf numFmtId="0" fontId="13" fillId="4" borderId="0" xfId="0" applyFont="1" applyFill="1"/>
    <xf numFmtId="0" fontId="1" fillId="0" borderId="8" xfId="0" applyFont="1" applyBorder="1"/>
    <xf numFmtId="4" fontId="4" fillId="0" borderId="3" xfId="0" applyNumberFormat="1" applyFont="1" applyBorder="1"/>
    <xf numFmtId="4" fontId="13" fillId="0" borderId="8" xfId="0" applyNumberFormat="1" applyFont="1" applyBorder="1"/>
    <xf numFmtId="4" fontId="3" fillId="0" borderId="3" xfId="0" applyNumberFormat="1" applyFont="1" applyBorder="1"/>
    <xf numFmtId="164" fontId="12" fillId="0" borderId="0" xfId="0" applyNumberFormat="1" applyFont="1"/>
    <xf numFmtId="170" fontId="14" fillId="0" borderId="0" xfId="0" applyNumberFormat="1" applyFont="1"/>
    <xf numFmtId="0" fontId="15" fillId="0" borderId="7" xfId="0" applyFont="1" applyBorder="1"/>
    <xf numFmtId="166" fontId="6" fillId="4" borderId="11" xfId="0" applyNumberFormat="1" applyFont="1" applyFill="1" applyBorder="1"/>
    <xf numFmtId="40" fontId="6" fillId="2" borderId="13" xfId="0" applyNumberFormat="1" applyFont="1" applyFill="1" applyBorder="1"/>
    <xf numFmtId="8" fontId="6" fillId="2" borderId="13" xfId="0" applyNumberFormat="1" applyFont="1" applyFill="1" applyBorder="1"/>
    <xf numFmtId="166" fontId="15" fillId="0" borderId="11" xfId="0" applyNumberFormat="1" applyFont="1" applyBorder="1"/>
    <xf numFmtId="16" fontId="16" fillId="2" borderId="1" xfId="0" applyNumberFormat="1" applyFont="1" applyFill="1" applyBorder="1" applyAlignment="1">
      <alignment horizontal="center"/>
    </xf>
    <xf numFmtId="2" fontId="13" fillId="0" borderId="6" xfId="0" applyNumberFormat="1" applyFont="1" applyBorder="1"/>
    <xf numFmtId="166" fontId="17" fillId="4" borderId="12" xfId="0" applyNumberFormat="1" applyFont="1" applyFill="1" applyBorder="1"/>
    <xf numFmtId="166" fontId="17" fillId="4" borderId="11" xfId="0" applyNumberFormat="1" applyFont="1" applyFill="1" applyBorder="1"/>
    <xf numFmtId="168" fontId="18" fillId="5" borderId="0" xfId="0" applyNumberFormat="1" applyFont="1" applyFill="1"/>
    <xf numFmtId="167" fontId="18" fillId="5" borderId="0" xfId="0" applyNumberFormat="1" applyFont="1" applyFill="1"/>
    <xf numFmtId="0" fontId="19" fillId="6" borderId="0" xfId="0" applyFont="1" applyFill="1"/>
    <xf numFmtId="0" fontId="15" fillId="0" borderId="0" xfId="0" applyFont="1"/>
    <xf numFmtId="170" fontId="1" fillId="0" borderId="0" xfId="0" applyNumberFormat="1" applyFont="1"/>
    <xf numFmtId="164" fontId="18" fillId="0" borderId="0" xfId="0" applyNumberFormat="1" applyFont="1"/>
    <xf numFmtId="4" fontId="18" fillId="0" borderId="0" xfId="0" applyNumberFormat="1" applyFont="1"/>
    <xf numFmtId="167" fontId="15" fillId="0" borderId="0" xfId="0" applyNumberFormat="1" applyFont="1"/>
    <xf numFmtId="167" fontId="14" fillId="0" borderId="0" xfId="0" applyNumberFormat="1" applyFont="1"/>
    <xf numFmtId="167" fontId="18" fillId="0" borderId="0" xfId="0" applyNumberFormat="1" applyFont="1"/>
    <xf numFmtId="169" fontId="18" fillId="0" borderId="0" xfId="0" applyNumberFormat="1" applyFont="1"/>
    <xf numFmtId="4" fontId="1" fillId="0" borderId="0" xfId="0" applyNumberFormat="1" applyFont="1" applyBorder="1"/>
    <xf numFmtId="0" fontId="1" fillId="0" borderId="3" xfId="0" applyFont="1" applyBorder="1"/>
    <xf numFmtId="0" fontId="8" fillId="0" borderId="14" xfId="0" applyFont="1" applyBorder="1"/>
    <xf numFmtId="167" fontId="18" fillId="0" borderId="0" xfId="0" applyNumberFormat="1" applyFont="1" applyFill="1"/>
    <xf numFmtId="168" fontId="18" fillId="0" borderId="0" xfId="0" applyNumberFormat="1" applyFont="1" applyFill="1"/>
    <xf numFmtId="4" fontId="3" fillId="0" borderId="6" xfId="0" applyNumberFormat="1" applyFont="1" applyBorder="1"/>
    <xf numFmtId="2" fontId="15" fillId="0" borderId="0" xfId="0" applyNumberFormat="1" applyFont="1"/>
    <xf numFmtId="0" fontId="20" fillId="4" borderId="0" xfId="0" applyFont="1" applyFill="1"/>
    <xf numFmtId="2" fontId="1" fillId="0" borderId="0" xfId="0" applyNumberFormat="1" applyFont="1" applyBorder="1"/>
    <xf numFmtId="2" fontId="1" fillId="0" borderId="8" xfId="0" applyNumberFormat="1" applyFont="1" applyBorder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6-09T02:13:53.81" personId="{C25DA08F-AFEC-4D2E-9818-A5ECD8C603A9}" id="{B4A1F298-CDB5-487E-B215-EECE064A3E83}">
    <text>Spotify, Netflix, YouTube</text>
  </threadedComment>
  <threadedComment ref="A6" dT="2025-06-16T03:18:23.88" personId="{C25DA08F-AFEC-4D2E-9818-A5ECD8C603A9}" id="{6FB87BB2-DD21-4DA3-919B-FF30B0F4AD57}">
    <text>Gasoline</text>
  </threadedComment>
  <threadedComment ref="A7" dT="2025-06-16T03:21:52.39" personId="{C25DA08F-AFEC-4D2E-9818-A5ECD8C603A9}" id="{1EC39C63-C61E-447C-8BDF-2D4956740EAF}">
    <text>Flowers, Cards, etc.</text>
  </threadedComment>
  <threadedComment ref="A9" dT="2025-06-16T03:21:19.01" personId="{C25DA08F-AFEC-4D2E-9818-A5ECD8C603A9}" id="{9C20091A-D362-4496-83DA-FA539560097B}">
    <text>Monthly, Annual, Upgrade</text>
  </threadedComment>
  <threadedComment ref="A10" dT="2025-06-15T00:54:57.92" personId="{C25DA08F-AFEC-4D2E-9818-A5ECD8C603A9}" id="{58FC39C5-4C7C-4647-AE55-1E45D447D506}">
    <text>Car, Renter’s, Plates, Tags, Emissions, Registration</text>
  </threadedComment>
  <threadedComment ref="A11" dT="2025-06-09T02:13:33.50" personId="{C25DA08F-AFEC-4D2E-9818-A5ECD8C603A9}" id="{F52179FC-D113-4128-8AEC-F00E58C6202A}">
    <text>Microsoft, Laundry</text>
  </threadedComment>
  <threadedComment ref="A12" dT="2025-06-15T00:55:42.02" personId="{C25DA08F-AFEC-4D2E-9818-A5ECD8C603A9}" id="{06B25615-ACD3-4324-8355-FA20D083F987}">
    <text>DUI</text>
  </threadedComment>
  <threadedComment ref="A14" dT="2025-06-16T03:21:00.61" personId="{C25DA08F-AFEC-4D2E-9818-A5ECD8C603A9}" id="{3AE6F7DC-4535-43DA-BFFD-7C585CC37669}">
    <text>Phone, Service, Fees</text>
  </threadedComment>
  <threadedComment ref="A15" dT="2025-06-16T03:18:48.60" personId="{C25DA08F-AFEC-4D2E-9818-A5ECD8C603A9}" id="{A7C03510-1D80-4101-A4FD-97408BDF8224}">
    <text>Downtown?</text>
  </threadedComment>
  <threadedComment ref="A16" dT="2025-06-30T05:26:03.85" personId="{C25DA08F-AFEC-4D2E-9818-A5ECD8C603A9}" id="{C80F882F-58A5-4C62-98CE-F86F6971772E}">
    <text>Monthly</text>
  </threadedComment>
  <threadedComment ref="B39" dT="2025-06-16T02:20:26.57" personId="{C25DA08F-AFEC-4D2E-9818-A5ECD8C603A9}" id="{2A7D9693-81E7-4CB8-A73A-DBB49446FB5E}">
    <text>Duration</text>
  </threadedComment>
  <threadedComment ref="B39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39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8"/>
  <sheetViews>
    <sheetView tabSelected="1" zoomScale="58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1" sqref="E41"/>
    </sheetView>
  </sheetViews>
  <sheetFormatPr defaultColWidth="10.88671875" defaultRowHeight="15" customHeight="1" x14ac:dyDescent="0.3"/>
  <cols>
    <col min="1" max="1" width="28.5546875" style="1" customWidth="1"/>
    <col min="2" max="2" width="26.6640625" style="1" customWidth="1"/>
    <col min="3" max="3" width="23.77734375" style="1" customWidth="1"/>
    <col min="4" max="4" width="21.109375" style="1" customWidth="1"/>
    <col min="5" max="5" width="26.21875" style="1" customWidth="1"/>
    <col min="6" max="6" width="20.6640625" style="1" customWidth="1"/>
    <col min="7" max="7" width="19.109375" style="1" customWidth="1"/>
    <col min="8" max="8" width="18.6640625" style="1" customWidth="1"/>
    <col min="9" max="9" width="15.6640625" style="1" customWidth="1"/>
    <col min="10" max="10" width="14.6640625" style="1" customWidth="1"/>
    <col min="11" max="11" width="13.6640625" style="1" customWidth="1"/>
    <col min="12" max="12" width="12.5546875" style="1" customWidth="1"/>
    <col min="13" max="13" width="16" style="1" customWidth="1"/>
    <col min="14" max="14" width="14.44140625" style="1" customWidth="1"/>
    <col min="15" max="15" width="14.21875" style="1" customWidth="1"/>
    <col min="16" max="16" width="14.5546875" style="1" customWidth="1"/>
    <col min="17" max="17" width="15.6640625" style="1" customWidth="1"/>
    <col min="18" max="18" width="15.109375" style="1" customWidth="1"/>
    <col min="19" max="19" width="15" style="1" customWidth="1"/>
    <col min="20" max="20" width="15.109375" style="1" customWidth="1"/>
    <col min="21" max="21" width="16" style="1" customWidth="1"/>
    <col min="22" max="22" width="14.6640625" style="1" customWidth="1"/>
    <col min="23" max="23" width="14.44140625" style="1" customWidth="1"/>
    <col min="24" max="24" width="14.33203125" style="1" customWidth="1"/>
    <col min="25" max="25" width="15.109375" style="1" customWidth="1"/>
    <col min="26" max="26" width="14.6640625" style="1" customWidth="1"/>
    <col min="27" max="27" width="14.88671875" style="1" customWidth="1"/>
    <col min="28" max="28" width="14.77734375" style="1" customWidth="1"/>
    <col min="29" max="29" width="11.88671875" style="1" customWidth="1"/>
    <col min="30" max="30" width="15.5546875" style="1" customWidth="1"/>
    <col min="31" max="31" width="15.6640625" style="1" customWidth="1"/>
    <col min="32" max="32" width="14.6640625" style="1" customWidth="1"/>
    <col min="33" max="33" width="15.5546875" style="1" customWidth="1"/>
    <col min="34" max="34" width="34.88671875" style="1" customWidth="1"/>
    <col min="35" max="35" width="16.21875" style="1" customWidth="1"/>
    <col min="36" max="36" width="15.109375" style="1" customWidth="1"/>
    <col min="37" max="37" width="15.44140625" style="1" customWidth="1"/>
    <col min="38" max="38" width="14.33203125" style="1" customWidth="1"/>
    <col min="39" max="39" width="14.88671875" style="1" customWidth="1"/>
    <col min="40" max="40" width="14.6640625" style="1" customWidth="1"/>
    <col min="41" max="41" width="15.5546875" style="1" customWidth="1"/>
    <col min="42" max="42" width="15" style="1" customWidth="1"/>
    <col min="43" max="43" width="14.109375" style="1" customWidth="1"/>
    <col min="44" max="44" width="15.33203125" style="1" customWidth="1"/>
    <col min="45" max="45" width="14.44140625" style="1" customWidth="1"/>
    <col min="46" max="46" width="14.33203125" style="1" customWidth="1"/>
    <col min="47" max="47" width="15.33203125" style="1" customWidth="1"/>
    <col min="48" max="48" width="15" style="1" customWidth="1"/>
    <col min="49" max="50" width="14.6640625" style="1" customWidth="1"/>
    <col min="51" max="51" width="14.88671875" style="1" customWidth="1"/>
    <col min="52" max="52" width="14.6640625" style="1" customWidth="1"/>
    <col min="53" max="54" width="15.109375" style="1" customWidth="1"/>
    <col min="55" max="55" width="14.33203125" style="1" customWidth="1"/>
    <col min="56" max="56" width="14.44140625" style="1" customWidth="1"/>
    <col min="57" max="57" width="12.88671875" style="1" customWidth="1"/>
    <col min="58" max="58" width="19.44140625" style="1" customWidth="1"/>
    <col min="59" max="59" width="19.6640625" style="1" customWidth="1"/>
    <col min="60" max="60" width="24.33203125" style="1" customWidth="1"/>
    <col min="61" max="61" width="24.5546875" style="1" customWidth="1"/>
    <col min="62" max="16384" width="10.88671875" style="1"/>
  </cols>
  <sheetData>
    <row r="1" spans="1:58" s="2" customFormat="1" ht="16.2" thickTop="1" x14ac:dyDescent="0.3">
      <c r="A1" s="2" t="s">
        <v>0</v>
      </c>
      <c r="B1" s="3">
        <v>40914</v>
      </c>
      <c r="C1" s="3">
        <f t="shared" ref="C1:N1" si="0">B1+7</f>
        <v>40921</v>
      </c>
      <c r="D1" s="3">
        <f t="shared" si="0"/>
        <v>40928</v>
      </c>
      <c r="E1" s="3">
        <f t="shared" si="0"/>
        <v>40935</v>
      </c>
      <c r="F1" s="3">
        <f t="shared" si="0"/>
        <v>40942</v>
      </c>
      <c r="G1" s="3">
        <f t="shared" si="0"/>
        <v>40949</v>
      </c>
      <c r="H1" s="3">
        <f t="shared" si="0"/>
        <v>40956</v>
      </c>
      <c r="I1" s="3">
        <f t="shared" si="0"/>
        <v>40963</v>
      </c>
      <c r="J1" s="3">
        <f t="shared" si="0"/>
        <v>40970</v>
      </c>
      <c r="K1" s="3">
        <f t="shared" si="0"/>
        <v>40977</v>
      </c>
      <c r="L1" s="3">
        <f t="shared" si="0"/>
        <v>40984</v>
      </c>
      <c r="M1" s="3">
        <f t="shared" si="0"/>
        <v>40991</v>
      </c>
      <c r="N1" s="3">
        <f t="shared" si="0"/>
        <v>40998</v>
      </c>
      <c r="O1" s="4" t="s">
        <v>1</v>
      </c>
      <c r="P1" s="3">
        <f>N1+7</f>
        <v>41005</v>
      </c>
      <c r="Q1" s="3">
        <f t="shared" ref="Q1:AB1" si="1">P1+7</f>
        <v>41012</v>
      </c>
      <c r="R1" s="3">
        <f t="shared" si="1"/>
        <v>41019</v>
      </c>
      <c r="S1" s="3">
        <f t="shared" si="1"/>
        <v>41026</v>
      </c>
      <c r="T1" s="3">
        <f t="shared" si="1"/>
        <v>41033</v>
      </c>
      <c r="U1" s="3">
        <f t="shared" si="1"/>
        <v>41040</v>
      </c>
      <c r="V1" s="3">
        <f t="shared" si="1"/>
        <v>41047</v>
      </c>
      <c r="W1" s="3">
        <f t="shared" si="1"/>
        <v>41054</v>
      </c>
      <c r="X1" s="3">
        <f t="shared" si="1"/>
        <v>41061</v>
      </c>
      <c r="Y1" s="3">
        <f t="shared" si="1"/>
        <v>41068</v>
      </c>
      <c r="Z1" s="3">
        <f t="shared" si="1"/>
        <v>41075</v>
      </c>
      <c r="AA1" s="3">
        <f t="shared" si="1"/>
        <v>41082</v>
      </c>
      <c r="AB1" s="3">
        <f t="shared" si="1"/>
        <v>41089</v>
      </c>
      <c r="AC1" s="4" t="s">
        <v>2</v>
      </c>
      <c r="AD1" s="3">
        <f>AB1+7</f>
        <v>41096</v>
      </c>
      <c r="AE1" s="3">
        <f t="shared" ref="AE1:AP1" si="2">AD1+7</f>
        <v>41103</v>
      </c>
      <c r="AF1" s="3">
        <f t="shared" si="2"/>
        <v>41110</v>
      </c>
      <c r="AG1" s="3">
        <f t="shared" si="2"/>
        <v>41117</v>
      </c>
      <c r="AH1" s="3">
        <f t="shared" si="2"/>
        <v>41124</v>
      </c>
      <c r="AI1" s="3">
        <f t="shared" si="2"/>
        <v>41131</v>
      </c>
      <c r="AJ1" s="3">
        <f t="shared" si="2"/>
        <v>41138</v>
      </c>
      <c r="AK1" s="3">
        <f t="shared" si="2"/>
        <v>41145</v>
      </c>
      <c r="AL1" s="3">
        <f t="shared" si="2"/>
        <v>41152</v>
      </c>
      <c r="AM1" s="3">
        <f t="shared" si="2"/>
        <v>41159</v>
      </c>
      <c r="AN1" s="3">
        <f t="shared" si="2"/>
        <v>41166</v>
      </c>
      <c r="AO1" s="3">
        <f t="shared" si="2"/>
        <v>41173</v>
      </c>
      <c r="AP1" s="3">
        <f t="shared" si="2"/>
        <v>41180</v>
      </c>
      <c r="AQ1" s="4" t="s">
        <v>3</v>
      </c>
      <c r="AR1" s="3">
        <f>AP1+7</f>
        <v>41187</v>
      </c>
      <c r="AS1" s="3">
        <f t="shared" ref="AS1:BD1" si="3">AR1+7</f>
        <v>41194</v>
      </c>
      <c r="AT1" s="3">
        <f t="shared" si="3"/>
        <v>41201</v>
      </c>
      <c r="AU1" s="3">
        <f t="shared" si="3"/>
        <v>41208</v>
      </c>
      <c r="AV1" s="3">
        <f t="shared" si="3"/>
        <v>41215</v>
      </c>
      <c r="AW1" s="3">
        <f t="shared" si="3"/>
        <v>41222</v>
      </c>
      <c r="AX1" s="3">
        <f t="shared" si="3"/>
        <v>41229</v>
      </c>
      <c r="AY1" s="3">
        <f t="shared" si="3"/>
        <v>41236</v>
      </c>
      <c r="AZ1" s="3">
        <f t="shared" si="3"/>
        <v>41243</v>
      </c>
      <c r="BA1" s="3">
        <f t="shared" si="3"/>
        <v>41250</v>
      </c>
      <c r="BB1" s="3">
        <f t="shared" si="3"/>
        <v>41257</v>
      </c>
      <c r="BC1" s="3">
        <f t="shared" si="3"/>
        <v>41264</v>
      </c>
      <c r="BD1" s="3">
        <f t="shared" si="3"/>
        <v>41271</v>
      </c>
      <c r="BE1" s="4" t="s">
        <v>4</v>
      </c>
      <c r="BF1" s="65" t="s">
        <v>40</v>
      </c>
    </row>
    <row r="2" spans="1:58" ht="15.6" x14ac:dyDescent="0.3">
      <c r="A2" s="31" t="s">
        <v>46</v>
      </c>
      <c r="B2" s="80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>SUM(B2:N2)</f>
        <v>0</v>
      </c>
      <c r="P2" s="7"/>
      <c r="Q2" s="6"/>
      <c r="R2" s="80"/>
      <c r="S2" s="6"/>
      <c r="T2" s="6"/>
      <c r="U2" s="6"/>
      <c r="V2" s="6"/>
      <c r="W2" s="6"/>
      <c r="X2" s="30"/>
      <c r="Y2" s="6"/>
      <c r="Z2" s="6"/>
      <c r="AA2" s="6"/>
      <c r="AB2" s="6"/>
      <c r="AC2" s="8">
        <f>SUM(P2:AB2)</f>
        <v>0</v>
      </c>
      <c r="AD2" s="7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8">
        <f>SUM(AD2:AP2)</f>
        <v>0</v>
      </c>
      <c r="AR2" s="7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>SUM(AR2:BD2)</f>
        <v>0</v>
      </c>
      <c r="BF2" s="8">
        <f>O2+AC2+AQ2+BE2</f>
        <v>0</v>
      </c>
    </row>
    <row r="3" spans="1:58" ht="15.6" x14ac:dyDescent="0.3">
      <c r="A3" s="31" t="s">
        <v>37</v>
      </c>
      <c r="B3" s="5"/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8">
        <f>SUM(B3:N3)</f>
        <v>0</v>
      </c>
      <c r="P3" s="7"/>
      <c r="Q3" s="6"/>
      <c r="R3" s="5"/>
      <c r="S3" s="6"/>
      <c r="T3" s="6"/>
      <c r="U3" s="6"/>
      <c r="V3" s="6"/>
      <c r="W3" s="6"/>
      <c r="X3" s="88"/>
      <c r="Y3" s="6"/>
      <c r="Z3" s="6"/>
      <c r="AA3" s="6"/>
      <c r="AB3" s="6"/>
      <c r="AC3" s="8">
        <f>SUM(P3:AB3)</f>
        <v>0</v>
      </c>
      <c r="AD3" s="7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55"/>
      <c r="AQ3" s="8">
        <f>SUM(AD3:AP3)</f>
        <v>0</v>
      </c>
      <c r="AR3" s="7"/>
      <c r="AS3" s="57"/>
      <c r="AT3" s="57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>SUM(AR3:BD3)</f>
        <v>0</v>
      </c>
      <c r="BF3" s="8">
        <f>O3+AC3+AQ3+BE3</f>
        <v>0</v>
      </c>
    </row>
    <row r="4" spans="1:58" ht="15.6" x14ac:dyDescent="0.3">
      <c r="A4" s="31" t="s">
        <v>51</v>
      </c>
      <c r="B4" s="5"/>
      <c r="C4" s="6"/>
      <c r="D4" s="6"/>
      <c r="E4" s="45">
        <v>1002.87</v>
      </c>
      <c r="F4" s="7"/>
      <c r="G4" s="6"/>
      <c r="H4" s="6"/>
      <c r="I4" s="6">
        <v>1002.87</v>
      </c>
      <c r="J4" s="6"/>
      <c r="K4" s="6"/>
      <c r="L4" s="6"/>
      <c r="M4" s="6"/>
      <c r="N4" s="6">
        <v>1002.87</v>
      </c>
      <c r="O4" s="8">
        <f>SUM(B4:N4)</f>
        <v>3008.61</v>
      </c>
      <c r="P4" s="7"/>
      <c r="Q4" s="6"/>
      <c r="R4" s="80"/>
      <c r="S4" s="6">
        <v>1002.87</v>
      </c>
      <c r="T4" s="6"/>
      <c r="U4" s="6"/>
      <c r="V4" s="6"/>
      <c r="W4" s="6">
        <v>1002.87</v>
      </c>
      <c r="X4" s="88"/>
      <c r="Y4" s="6"/>
      <c r="Z4" s="6"/>
      <c r="AA4" s="6"/>
      <c r="AB4" s="6">
        <v>1002.87</v>
      </c>
      <c r="AC4" s="8">
        <f>SUM(P4:AB4)</f>
        <v>3008.61</v>
      </c>
      <c r="AD4" s="7"/>
      <c r="AE4" s="6"/>
      <c r="AF4" s="6"/>
      <c r="AG4" s="6">
        <v>1002.87</v>
      </c>
      <c r="AH4" s="6"/>
      <c r="AI4" s="6"/>
      <c r="AJ4" s="6"/>
      <c r="AK4" s="6"/>
      <c r="AL4" s="6">
        <v>1002.87</v>
      </c>
      <c r="AM4" s="6"/>
      <c r="AN4" s="6"/>
      <c r="AO4" s="6"/>
      <c r="AP4" s="55">
        <v>1002.87</v>
      </c>
      <c r="AQ4" s="8">
        <f>SUM(AD4:AP4)</f>
        <v>3008.61</v>
      </c>
      <c r="AR4" s="7"/>
      <c r="AS4" s="57"/>
      <c r="AT4" s="57"/>
      <c r="AU4" s="6">
        <v>1002.87</v>
      </c>
      <c r="AV4" s="6"/>
      <c r="AW4" s="6"/>
      <c r="AX4" s="6"/>
      <c r="AY4" s="6"/>
      <c r="AZ4" s="6">
        <v>1002.87</v>
      </c>
      <c r="BA4" s="6"/>
      <c r="BB4" s="6"/>
      <c r="BC4" s="6"/>
      <c r="BD4" s="6">
        <v>932.32</v>
      </c>
      <c r="BE4" s="8">
        <f>SUM(AR4:BD4)</f>
        <v>2938.06</v>
      </c>
      <c r="BF4" s="8">
        <f>O4+AC4+AQ4+BE4</f>
        <v>11963.89</v>
      </c>
    </row>
    <row r="5" spans="1:58" ht="15.6" x14ac:dyDescent="0.3">
      <c r="A5" s="31" t="s">
        <v>45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26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55"/>
      <c r="AQ5" s="8">
        <f>SUM(AD5:AP5)</f>
        <v>0</v>
      </c>
      <c r="AR5" s="7"/>
      <c r="AS5" s="57"/>
      <c r="AT5" s="57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>O5+AC5+AQ5+BE5</f>
        <v>0</v>
      </c>
    </row>
    <row r="6" spans="1:58" ht="15.6" thickBot="1" x14ac:dyDescent="0.35">
      <c r="A6" s="31" t="s">
        <v>41</v>
      </c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6"/>
      <c r="S6" s="6"/>
      <c r="T6" s="6"/>
      <c r="U6" s="6"/>
      <c r="V6" s="6"/>
      <c r="W6" s="6"/>
      <c r="X6" s="26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55"/>
      <c r="AQ6" s="8">
        <f>SUM(AD6:AP6)</f>
        <v>0</v>
      </c>
      <c r="AR6" s="7"/>
      <c r="AS6" s="57"/>
      <c r="AT6" s="57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>O6+AC6+AQ6+BE6</f>
        <v>0</v>
      </c>
    </row>
    <row r="7" spans="1:58" ht="15.6" thickBot="1" x14ac:dyDescent="0.35">
      <c r="A7" s="31" t="s">
        <v>9</v>
      </c>
      <c r="B7" s="80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>SUM(B7:N7)</f>
        <v>0</v>
      </c>
      <c r="P7" s="7"/>
      <c r="Q7" s="6"/>
      <c r="R7" s="6"/>
      <c r="S7" s="6"/>
      <c r="T7" s="6"/>
      <c r="U7" s="6"/>
      <c r="V7" s="6"/>
      <c r="W7" s="6"/>
      <c r="X7" s="26"/>
      <c r="Y7" s="6"/>
      <c r="Z7" s="6"/>
      <c r="AA7" s="6"/>
      <c r="AB7" s="6"/>
      <c r="AC7" s="8">
        <f>SUM(P7:AB7)</f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55"/>
      <c r="AQ7" s="8">
        <f>SUM(AD7:AP7)</f>
        <v>0</v>
      </c>
      <c r="AR7" s="7"/>
      <c r="AS7" s="57"/>
      <c r="AT7" s="57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>SUM(AR7:BD7)</f>
        <v>0</v>
      </c>
      <c r="BF7" s="8">
        <f>O7+AC7+AQ7+BE7</f>
        <v>0</v>
      </c>
    </row>
    <row r="8" spans="1:58" ht="15.6" thickBot="1" x14ac:dyDescent="0.35">
      <c r="A8" s="31" t="s">
        <v>38</v>
      </c>
      <c r="B8" s="80">
        <v>292</v>
      </c>
      <c r="C8" s="7"/>
      <c r="D8" s="6"/>
      <c r="E8" s="6"/>
      <c r="F8" s="6">
        <v>292</v>
      </c>
      <c r="G8" s="6"/>
      <c r="H8" s="6"/>
      <c r="I8" s="6"/>
      <c r="J8" s="6">
        <v>292</v>
      </c>
      <c r="K8" s="6"/>
      <c r="L8" s="6"/>
      <c r="M8" s="6"/>
      <c r="N8" s="6"/>
      <c r="O8" s="8">
        <f>SUM(B8:N8)</f>
        <v>876</v>
      </c>
      <c r="P8" s="7">
        <v>292</v>
      </c>
      <c r="Q8" s="6"/>
      <c r="R8" s="6"/>
      <c r="S8" s="6"/>
      <c r="T8" s="6">
        <v>292</v>
      </c>
      <c r="U8" s="6"/>
      <c r="V8" s="6"/>
      <c r="W8" s="6"/>
      <c r="X8" s="26">
        <v>292</v>
      </c>
      <c r="Y8" s="6"/>
      <c r="Z8" s="6"/>
      <c r="AA8" s="6"/>
      <c r="AB8" s="6"/>
      <c r="AC8" s="8">
        <f>SUM(P8:AB8)</f>
        <v>876</v>
      </c>
      <c r="AD8" s="7">
        <v>292</v>
      </c>
      <c r="AE8" s="6"/>
      <c r="AF8" s="6"/>
      <c r="AG8" s="6"/>
      <c r="AH8" s="6">
        <v>292</v>
      </c>
      <c r="AI8" s="6"/>
      <c r="AJ8" s="6"/>
      <c r="AK8" s="6"/>
      <c r="AL8" s="6"/>
      <c r="AM8" s="6">
        <v>292</v>
      </c>
      <c r="AN8" s="6"/>
      <c r="AO8" s="6"/>
      <c r="AP8" s="6"/>
      <c r="AQ8" s="8">
        <f>SUM(AD8:AP8)</f>
        <v>876</v>
      </c>
      <c r="AR8" s="7">
        <v>292</v>
      </c>
      <c r="AS8" s="6"/>
      <c r="AT8" s="6"/>
      <c r="AU8" s="6"/>
      <c r="AV8" s="6">
        <v>292</v>
      </c>
      <c r="AW8" s="6"/>
      <c r="AX8" s="6"/>
      <c r="AY8" s="6"/>
      <c r="AZ8" s="6"/>
      <c r="BA8" s="6">
        <v>292</v>
      </c>
      <c r="BB8" s="6"/>
      <c r="BC8" s="6"/>
      <c r="BD8" s="6"/>
      <c r="BE8" s="8">
        <f>SUM(AR8:BD8)</f>
        <v>876</v>
      </c>
      <c r="BF8" s="8">
        <f>O8+AC8+AQ8+BE8</f>
        <v>3504</v>
      </c>
    </row>
    <row r="9" spans="1:58" ht="15.6" thickBot="1" x14ac:dyDescent="0.35">
      <c r="A9" s="31" t="s">
        <v>44</v>
      </c>
      <c r="B9" s="5">
        <v>49.99</v>
      </c>
      <c r="C9" s="7">
        <v>25</v>
      </c>
      <c r="D9" s="6"/>
      <c r="E9" s="6"/>
      <c r="F9" s="6"/>
      <c r="G9" s="6">
        <v>25</v>
      </c>
      <c r="H9" s="6"/>
      <c r="I9" s="6"/>
      <c r="J9" s="6"/>
      <c r="K9" s="6">
        <v>25</v>
      </c>
      <c r="L9" s="6"/>
      <c r="M9" s="6"/>
      <c r="N9" s="6"/>
      <c r="O9" s="8">
        <f>SUM(B9:N9)</f>
        <v>124.99000000000001</v>
      </c>
      <c r="P9" s="7"/>
      <c r="Q9" s="6">
        <v>25</v>
      </c>
      <c r="R9" s="6"/>
      <c r="S9" s="6"/>
      <c r="T9" s="6"/>
      <c r="U9" s="6">
        <v>25</v>
      </c>
      <c r="V9" s="6"/>
      <c r="W9" s="6"/>
      <c r="X9" s="88"/>
      <c r="Y9" s="6">
        <v>25</v>
      </c>
      <c r="Z9" s="6"/>
      <c r="AA9" s="6"/>
      <c r="AB9" s="6"/>
      <c r="AC9" s="8">
        <f>SUM(P9:AB9)</f>
        <v>75</v>
      </c>
      <c r="AD9" s="7">
        <v>25</v>
      </c>
      <c r="AE9" s="6"/>
      <c r="AF9" s="6"/>
      <c r="AG9" s="6"/>
      <c r="AH9" s="6">
        <v>25</v>
      </c>
      <c r="AI9" s="6"/>
      <c r="AJ9" s="6"/>
      <c r="AK9" s="6"/>
      <c r="AL9" s="6">
        <v>25</v>
      </c>
      <c r="AM9" s="6"/>
      <c r="AN9" s="6"/>
      <c r="AO9" s="6"/>
      <c r="AP9" s="55">
        <v>25</v>
      </c>
      <c r="AQ9" s="8">
        <f>SUM(AD9:AP9)</f>
        <v>100</v>
      </c>
      <c r="AR9" s="7"/>
      <c r="AS9" s="57"/>
      <c r="AT9" s="57"/>
      <c r="AU9" s="6">
        <v>25</v>
      </c>
      <c r="AV9" s="6"/>
      <c r="AW9" s="6"/>
      <c r="AX9" s="6"/>
      <c r="AY9" s="6">
        <v>25</v>
      </c>
      <c r="AZ9" s="6"/>
      <c r="BA9" s="6"/>
      <c r="BB9" s="6"/>
      <c r="BC9" s="6">
        <v>25</v>
      </c>
      <c r="BD9" s="81"/>
      <c r="BE9" s="8">
        <f>SUM(AR9:BD9)</f>
        <v>75</v>
      </c>
      <c r="BF9" s="8">
        <f>O9+AC9+AQ9+BE9</f>
        <v>374.99</v>
      </c>
    </row>
    <row r="10" spans="1:58" s="17" customFormat="1" ht="15.6" thickBot="1" x14ac:dyDescent="0.35">
      <c r="A10" s="31" t="s">
        <v>50</v>
      </c>
      <c r="B10" s="5"/>
      <c r="C10" s="9"/>
      <c r="D10" s="10"/>
      <c r="E10" s="10">
        <v>40</v>
      </c>
      <c r="F10" s="10"/>
      <c r="G10" s="10"/>
      <c r="H10" s="10"/>
      <c r="I10" s="10">
        <v>40</v>
      </c>
      <c r="J10" s="10"/>
      <c r="K10" s="10"/>
      <c r="L10" s="10"/>
      <c r="M10" s="10"/>
      <c r="N10" s="6">
        <v>40</v>
      </c>
      <c r="O10" s="8">
        <f>SUM(B10:N10)</f>
        <v>120</v>
      </c>
      <c r="P10" s="9"/>
      <c r="Q10" s="10"/>
      <c r="R10" s="10"/>
      <c r="S10" s="10">
        <v>40</v>
      </c>
      <c r="T10" s="10"/>
      <c r="U10" s="10"/>
      <c r="V10" s="10"/>
      <c r="W10" s="10">
        <v>40</v>
      </c>
      <c r="X10" s="28"/>
      <c r="Y10" s="10"/>
      <c r="Z10" s="10"/>
      <c r="AA10" s="10"/>
      <c r="AB10" s="6">
        <v>40</v>
      </c>
      <c r="AC10" s="8">
        <f>SUM(P10:AB10)</f>
        <v>120</v>
      </c>
      <c r="AD10" s="9"/>
      <c r="AE10" s="10"/>
      <c r="AF10" s="10"/>
      <c r="AG10" s="10">
        <v>40</v>
      </c>
      <c r="AH10" s="10"/>
      <c r="AI10" s="10"/>
      <c r="AJ10" s="10"/>
      <c r="AK10" s="10"/>
      <c r="AL10" s="10">
        <v>40</v>
      </c>
      <c r="AM10" s="10"/>
      <c r="AN10" s="10"/>
      <c r="AO10" s="10"/>
      <c r="AP10" s="55">
        <v>40</v>
      </c>
      <c r="AQ10" s="8">
        <f>SUM(AD10:AP10)</f>
        <v>120</v>
      </c>
      <c r="AR10" s="9"/>
      <c r="AS10" s="85"/>
      <c r="AT10" s="85"/>
      <c r="AU10" s="10">
        <v>40</v>
      </c>
      <c r="AV10" s="10"/>
      <c r="AW10" s="10"/>
      <c r="AX10" s="10"/>
      <c r="AY10" s="10"/>
      <c r="AZ10" s="10">
        <v>40</v>
      </c>
      <c r="BA10" s="10"/>
      <c r="BB10" s="10"/>
      <c r="BC10" s="10"/>
      <c r="BD10" s="6">
        <v>40</v>
      </c>
      <c r="BE10" s="8">
        <f>SUM(AR10:BD10)</f>
        <v>120</v>
      </c>
      <c r="BF10" s="8">
        <f>O10+AC10+AQ10+BE10</f>
        <v>480</v>
      </c>
    </row>
    <row r="11" spans="1:58" ht="15.6" thickBot="1" x14ac:dyDescent="0.35">
      <c r="A11" s="52" t="s">
        <v>48</v>
      </c>
      <c r="B11" s="5"/>
      <c r="C11" s="11">
        <v>10</v>
      </c>
      <c r="D11" s="11"/>
      <c r="E11" s="11">
        <v>10</v>
      </c>
      <c r="F11" s="11">
        <v>9.99</v>
      </c>
      <c r="G11" s="11">
        <v>10</v>
      </c>
      <c r="H11" s="11"/>
      <c r="I11" s="11"/>
      <c r="J11" s="11">
        <v>19.989999999999998</v>
      </c>
      <c r="K11" s="11"/>
      <c r="L11" s="11">
        <v>10</v>
      </c>
      <c r="M11" s="11"/>
      <c r="N11" s="11">
        <v>10</v>
      </c>
      <c r="O11" s="12">
        <f>SUM(B11:N11)</f>
        <v>79.98</v>
      </c>
      <c r="P11" s="80">
        <v>9.99</v>
      </c>
      <c r="Q11" s="11">
        <v>10</v>
      </c>
      <c r="R11" s="54"/>
      <c r="S11" s="11">
        <v>10</v>
      </c>
      <c r="T11" s="11">
        <v>9.99</v>
      </c>
      <c r="U11" s="11">
        <v>10</v>
      </c>
      <c r="V11" s="11"/>
      <c r="W11" s="11">
        <v>10</v>
      </c>
      <c r="X11" s="89">
        <v>9.99</v>
      </c>
      <c r="Y11" s="11"/>
      <c r="Z11" s="11"/>
      <c r="AA11" s="11">
        <v>10</v>
      </c>
      <c r="AB11" s="11"/>
      <c r="AC11" s="12">
        <f>SUM(P11:AB11)</f>
        <v>79.97</v>
      </c>
      <c r="AD11" s="80">
        <v>19.989999999999998</v>
      </c>
      <c r="AE11" s="11"/>
      <c r="AF11" s="11">
        <v>10</v>
      </c>
      <c r="AG11" s="11"/>
      <c r="AH11" s="11">
        <v>19.989999999999998</v>
      </c>
      <c r="AI11" s="11"/>
      <c r="AJ11" s="11">
        <v>19.989999999999998</v>
      </c>
      <c r="AK11" s="11"/>
      <c r="AL11" s="11">
        <v>10</v>
      </c>
      <c r="AM11" s="80">
        <v>9.99</v>
      </c>
      <c r="AN11" s="11">
        <v>10</v>
      </c>
      <c r="AO11" s="11"/>
      <c r="AP11" s="11">
        <v>10</v>
      </c>
      <c r="AQ11" s="12">
        <f>SUM(AD11:AP11)</f>
        <v>109.96</v>
      </c>
      <c r="AR11" s="80">
        <v>9.99</v>
      </c>
      <c r="AS11" s="11">
        <v>10</v>
      </c>
      <c r="AT11" s="11"/>
      <c r="AU11" s="11">
        <v>10</v>
      </c>
      <c r="AV11" s="11"/>
      <c r="AW11" s="11">
        <v>19.989999999999998</v>
      </c>
      <c r="AX11" s="11"/>
      <c r="AY11" s="11">
        <v>10</v>
      </c>
      <c r="AZ11" s="11"/>
      <c r="BA11" s="11">
        <v>19.989999999999998</v>
      </c>
      <c r="BB11" s="11"/>
      <c r="BC11" s="11">
        <v>10</v>
      </c>
      <c r="BD11" s="11"/>
      <c r="BE11" s="12">
        <f>SUM(AR11:BD11)</f>
        <v>89.97</v>
      </c>
      <c r="BF11" s="12">
        <f>O11+AC11+AQ11+BE11</f>
        <v>359.88</v>
      </c>
    </row>
    <row r="12" spans="1:58" ht="15.6" thickBot="1" x14ac:dyDescent="0.35">
      <c r="A12" s="52" t="s">
        <v>49</v>
      </c>
      <c r="B12" s="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>
        <f>SUM(B12:N12)</f>
        <v>0</v>
      </c>
      <c r="P12" s="80"/>
      <c r="Q12" s="11"/>
      <c r="R12" s="11"/>
      <c r="S12" s="11"/>
      <c r="T12" s="11"/>
      <c r="U12" s="11"/>
      <c r="V12" s="11"/>
      <c r="W12" s="11"/>
      <c r="X12" s="89"/>
      <c r="Y12" s="11"/>
      <c r="Z12" s="11"/>
      <c r="AA12" s="11"/>
      <c r="AB12" s="11"/>
      <c r="AC12" s="12">
        <f>SUM(P12:AB12)</f>
        <v>0</v>
      </c>
      <c r="AD12" s="80"/>
      <c r="AE12" s="11"/>
      <c r="AF12" s="11"/>
      <c r="AG12" s="11"/>
      <c r="AH12" s="11"/>
      <c r="AI12" s="11"/>
      <c r="AJ12" s="11"/>
      <c r="AK12" s="11"/>
      <c r="AL12" s="11"/>
      <c r="AM12" s="80"/>
      <c r="AN12" s="11"/>
      <c r="AO12" s="11"/>
      <c r="AP12" s="11"/>
      <c r="AQ12" s="12">
        <f>SUM(AD12:AP12)</f>
        <v>0</v>
      </c>
      <c r="AR12" s="80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2">
        <f>SUM(AR12:BD12)</f>
        <v>0</v>
      </c>
      <c r="BF12" s="12">
        <f>O12+AC12+AQ12+BE12</f>
        <v>0</v>
      </c>
    </row>
    <row r="13" spans="1:58" ht="15.6" thickBot="1" x14ac:dyDescent="0.35">
      <c r="A13" s="52" t="s">
        <v>47</v>
      </c>
      <c r="B13" s="80">
        <v>9.99</v>
      </c>
      <c r="C13" s="11"/>
      <c r="D13" s="11"/>
      <c r="E13" s="11"/>
      <c r="F13" s="11">
        <v>9.99</v>
      </c>
      <c r="G13" s="11"/>
      <c r="H13" s="11"/>
      <c r="I13" s="11"/>
      <c r="J13" s="11">
        <v>9.99</v>
      </c>
      <c r="K13" s="11"/>
      <c r="L13" s="11"/>
      <c r="M13" s="11"/>
      <c r="N13" s="11"/>
      <c r="O13" s="12">
        <f>SUM(B13:N13)</f>
        <v>29.97</v>
      </c>
      <c r="P13" s="80">
        <v>9.99</v>
      </c>
      <c r="Q13" s="11"/>
      <c r="R13" s="11"/>
      <c r="S13" s="11"/>
      <c r="T13" s="11">
        <v>9.99</v>
      </c>
      <c r="U13" s="11"/>
      <c r="V13" s="11"/>
      <c r="W13" s="11"/>
      <c r="X13" s="89">
        <v>9.99</v>
      </c>
      <c r="Y13" s="11"/>
      <c r="Z13" s="11"/>
      <c r="AA13" s="11"/>
      <c r="AB13" s="11"/>
      <c r="AC13" s="12">
        <f>SUM(P13:AB13)</f>
        <v>29.97</v>
      </c>
      <c r="AD13" s="80">
        <v>9.99</v>
      </c>
      <c r="AE13" s="11"/>
      <c r="AF13" s="11"/>
      <c r="AG13" s="11"/>
      <c r="AH13" s="11">
        <v>9.99</v>
      </c>
      <c r="AI13" s="11"/>
      <c r="AJ13" s="11"/>
      <c r="AK13" s="11"/>
      <c r="AL13" s="11"/>
      <c r="AM13" s="80">
        <v>9.99</v>
      </c>
      <c r="AN13" s="11"/>
      <c r="AO13" s="11"/>
      <c r="AP13" s="11"/>
      <c r="AQ13" s="12">
        <f>SUM(AD13:AP13)</f>
        <v>29.97</v>
      </c>
      <c r="AR13" s="80">
        <v>9.99</v>
      </c>
      <c r="AS13" s="11"/>
      <c r="AT13" s="11"/>
      <c r="AU13" s="11"/>
      <c r="AV13" s="11">
        <v>9.99</v>
      </c>
      <c r="AW13" s="11"/>
      <c r="AX13" s="11"/>
      <c r="AY13" s="11"/>
      <c r="AZ13" s="11"/>
      <c r="BA13" s="11"/>
      <c r="BB13" s="11">
        <v>9.99</v>
      </c>
      <c r="BC13" s="11"/>
      <c r="BD13" s="11"/>
      <c r="BE13" s="12">
        <f>SUM(AR13:BD13)</f>
        <v>29.97</v>
      </c>
      <c r="BF13" s="12">
        <f>O13+AC13+AQ13+BE13</f>
        <v>119.88</v>
      </c>
    </row>
    <row r="14" spans="1:58" ht="15.6" thickBot="1" x14ac:dyDescent="0.35">
      <c r="A14" s="60" t="s">
        <v>43</v>
      </c>
      <c r="B14" s="5">
        <v>160</v>
      </c>
      <c r="C14" s="11"/>
      <c r="D14" s="11"/>
      <c r="E14" s="11"/>
      <c r="F14" s="11">
        <v>60</v>
      </c>
      <c r="G14" s="11"/>
      <c r="H14" s="11"/>
      <c r="I14" s="11"/>
      <c r="J14" s="11">
        <v>60</v>
      </c>
      <c r="K14" s="11"/>
      <c r="L14" s="11"/>
      <c r="M14" s="11"/>
      <c r="N14" s="11"/>
      <c r="O14" s="12">
        <f>SUM(B14:N14)</f>
        <v>280</v>
      </c>
      <c r="P14" s="5">
        <v>60</v>
      </c>
      <c r="Q14" s="11"/>
      <c r="R14" s="11"/>
      <c r="S14" s="11"/>
      <c r="T14" s="11">
        <v>60</v>
      </c>
      <c r="U14" s="11"/>
      <c r="V14" s="11"/>
      <c r="W14" s="11"/>
      <c r="X14" s="89">
        <v>60</v>
      </c>
      <c r="Y14" s="11"/>
      <c r="Z14" s="11"/>
      <c r="AA14" s="11"/>
      <c r="AB14" s="11"/>
      <c r="AC14" s="12">
        <f>SUM(P14:AB14)</f>
        <v>180</v>
      </c>
      <c r="AD14" s="5">
        <v>60</v>
      </c>
      <c r="AE14" s="11"/>
      <c r="AF14" s="11"/>
      <c r="AG14" s="11"/>
      <c r="AH14" s="11">
        <v>60</v>
      </c>
      <c r="AI14" s="11"/>
      <c r="AJ14" s="11"/>
      <c r="AK14" s="11"/>
      <c r="AL14" s="11"/>
      <c r="AM14" s="5">
        <v>60</v>
      </c>
      <c r="AN14" s="11"/>
      <c r="AO14" s="11"/>
      <c r="AP14" s="13"/>
      <c r="AQ14" s="12">
        <f>SUM(AD14:AP14)</f>
        <v>180</v>
      </c>
      <c r="AR14" s="5">
        <v>60</v>
      </c>
      <c r="AS14" s="13"/>
      <c r="AT14" s="13"/>
      <c r="AU14" s="11"/>
      <c r="AV14" s="11">
        <v>60</v>
      </c>
      <c r="AW14" s="11"/>
      <c r="AX14" s="11"/>
      <c r="AY14" s="11"/>
      <c r="AZ14" s="11"/>
      <c r="BA14" s="11">
        <v>60</v>
      </c>
      <c r="BB14" s="11"/>
      <c r="BC14" s="11"/>
      <c r="BD14" s="5"/>
      <c r="BE14" s="12">
        <f>SUM(AR14:BD14)</f>
        <v>180</v>
      </c>
      <c r="BF14" s="12">
        <f>O14+AC14+AQ14+BE14</f>
        <v>820</v>
      </c>
    </row>
    <row r="15" spans="1:58" ht="15.6" thickBot="1" x14ac:dyDescent="0.35">
      <c r="A15" s="52" t="s">
        <v>6</v>
      </c>
      <c r="B15" s="5"/>
      <c r="C15" s="11"/>
      <c r="D15" s="11"/>
      <c r="E15" s="11">
        <v>800</v>
      </c>
      <c r="F15" s="11"/>
      <c r="G15" s="11"/>
      <c r="H15" s="11"/>
      <c r="I15" s="11">
        <f>E15</f>
        <v>800</v>
      </c>
      <c r="J15" s="11"/>
      <c r="K15" s="11"/>
      <c r="L15" s="11"/>
      <c r="M15" s="11"/>
      <c r="N15" s="11">
        <f>E15</f>
        <v>800</v>
      </c>
      <c r="O15" s="12">
        <f>SUM(B15:N15)</f>
        <v>2400</v>
      </c>
      <c r="P15" s="5"/>
      <c r="Q15" s="11"/>
      <c r="R15" s="11"/>
      <c r="S15" s="11">
        <f>E15</f>
        <v>800</v>
      </c>
      <c r="T15" s="11"/>
      <c r="U15" s="11"/>
      <c r="V15" s="11"/>
      <c r="W15" s="11">
        <f>E15</f>
        <v>800</v>
      </c>
      <c r="X15" s="89"/>
      <c r="Y15" s="11"/>
      <c r="Z15" s="11"/>
      <c r="AA15" s="11"/>
      <c r="AB15" s="11">
        <f>E15</f>
        <v>800</v>
      </c>
      <c r="AC15" s="12">
        <f>SUM(P15:AB15)</f>
        <v>2400</v>
      </c>
      <c r="AD15" s="5"/>
      <c r="AE15" s="11"/>
      <c r="AF15" s="11"/>
      <c r="AG15" s="11">
        <f>E15</f>
        <v>800</v>
      </c>
      <c r="AH15" s="11"/>
      <c r="AI15" s="11"/>
      <c r="AJ15" s="11"/>
      <c r="AK15" s="11"/>
      <c r="AL15" s="11">
        <f>E15</f>
        <v>800</v>
      </c>
      <c r="AM15" s="5"/>
      <c r="AN15" s="11"/>
      <c r="AO15" s="11"/>
      <c r="AP15" s="56">
        <f>E15</f>
        <v>800</v>
      </c>
      <c r="AQ15" s="12">
        <f>SUM(AD15:AP15)</f>
        <v>2400</v>
      </c>
      <c r="AR15" s="5"/>
      <c r="AS15" s="13"/>
      <c r="AT15" s="13"/>
      <c r="AU15" s="11">
        <f>E15</f>
        <v>800</v>
      </c>
      <c r="AV15" s="11"/>
      <c r="AW15" s="11"/>
      <c r="AX15" s="11"/>
      <c r="AY15" s="11"/>
      <c r="AZ15" s="11">
        <f>E15</f>
        <v>800</v>
      </c>
      <c r="BA15" s="11"/>
      <c r="BB15" s="11"/>
      <c r="BC15" s="11"/>
      <c r="BD15" s="80">
        <f>E15</f>
        <v>800</v>
      </c>
      <c r="BE15" s="12">
        <f>SUM(AR15:BD15)</f>
        <v>2400</v>
      </c>
      <c r="BF15" s="12">
        <f>O15+AC15+AQ15+BE15</f>
        <v>9600</v>
      </c>
    </row>
    <row r="16" spans="1:58" ht="16.2" thickBot="1" x14ac:dyDescent="0.35">
      <c r="A16" s="52" t="s">
        <v>5</v>
      </c>
      <c r="B16" s="5"/>
      <c r="C16" s="11"/>
      <c r="D16" s="11"/>
      <c r="E16" s="11">
        <v>50</v>
      </c>
      <c r="F16" s="11"/>
      <c r="G16" s="11"/>
      <c r="H16" s="11"/>
      <c r="I16" s="11">
        <v>50</v>
      </c>
      <c r="J16" s="11"/>
      <c r="K16" s="11"/>
      <c r="L16" s="11"/>
      <c r="M16" s="11"/>
      <c r="N16" s="11">
        <v>50</v>
      </c>
      <c r="O16" s="12">
        <f>SUM(B16:N16)</f>
        <v>150</v>
      </c>
      <c r="P16" s="5"/>
      <c r="Q16" s="11"/>
      <c r="R16" s="54"/>
      <c r="S16" s="11">
        <v>50</v>
      </c>
      <c r="T16" s="11"/>
      <c r="U16" s="11"/>
      <c r="V16" s="11"/>
      <c r="W16" s="11">
        <v>50</v>
      </c>
      <c r="X16" s="89"/>
      <c r="Y16" s="11"/>
      <c r="Z16" s="11"/>
      <c r="AA16" s="11"/>
      <c r="AB16" s="11">
        <v>50</v>
      </c>
      <c r="AC16" s="12">
        <f>SUM(P16:AB16)</f>
        <v>150</v>
      </c>
      <c r="AD16" s="5"/>
      <c r="AE16" s="11"/>
      <c r="AF16" s="11"/>
      <c r="AG16" s="11">
        <v>50</v>
      </c>
      <c r="AH16" s="11"/>
      <c r="AI16" s="11"/>
      <c r="AJ16" s="11"/>
      <c r="AK16" s="11"/>
      <c r="AL16" s="11">
        <v>50</v>
      </c>
      <c r="AM16" s="5"/>
      <c r="AN16" s="11"/>
      <c r="AO16" s="11"/>
      <c r="AP16" s="11">
        <v>50</v>
      </c>
      <c r="AQ16" s="12">
        <f>SUM(AD16:AP16)</f>
        <v>150</v>
      </c>
      <c r="AR16" s="5"/>
      <c r="AS16" s="11"/>
      <c r="AT16" s="11"/>
      <c r="AU16" s="11">
        <v>50</v>
      </c>
      <c r="AV16" s="11"/>
      <c r="AW16" s="11"/>
      <c r="AX16" s="11"/>
      <c r="AY16" s="11"/>
      <c r="AZ16" s="11">
        <v>50</v>
      </c>
      <c r="BA16" s="11"/>
      <c r="BB16" s="11"/>
      <c r="BC16" s="11"/>
      <c r="BD16" s="11">
        <v>50</v>
      </c>
      <c r="BE16" s="12">
        <f>SUM(AR16:BD16)</f>
        <v>150</v>
      </c>
      <c r="BF16" s="12">
        <f>O16+AC16+AQ16+BE16</f>
        <v>600</v>
      </c>
    </row>
    <row r="17" spans="1:61" s="17" customFormat="1" ht="16.8" thickTop="1" thickBot="1" x14ac:dyDescent="0.35">
      <c r="A17" s="14" t="s">
        <v>8</v>
      </c>
      <c r="B17" s="15">
        <f>SUM(B2:B16)</f>
        <v>511.98</v>
      </c>
      <c r="C17" s="33">
        <f>SUM(C2:C16)+B17</f>
        <v>546.98</v>
      </c>
      <c r="D17" s="33">
        <f>SUM(D2:D16)+C17</f>
        <v>546.98</v>
      </c>
      <c r="E17" s="33">
        <f>SUM(E2:E16)+D17</f>
        <v>2449.85</v>
      </c>
      <c r="F17" s="33">
        <f>SUM(F2:F16)+E17</f>
        <v>2821.83</v>
      </c>
      <c r="G17" s="33">
        <f>SUM(G2:G16)+F17</f>
        <v>2856.83</v>
      </c>
      <c r="H17" s="33">
        <f>SUM(H2:H16)+G17</f>
        <v>2856.83</v>
      </c>
      <c r="I17" s="33">
        <f>SUM(I2:I16)+H17</f>
        <v>4749.7</v>
      </c>
      <c r="J17" s="33">
        <f>SUM(J2:J16)+I17</f>
        <v>5131.68</v>
      </c>
      <c r="K17" s="33">
        <f>SUM(K2:K16)+J17</f>
        <v>5156.68</v>
      </c>
      <c r="L17" s="33">
        <f>SUM(L2:L16)+K17</f>
        <v>5166.68</v>
      </c>
      <c r="M17" s="33">
        <f>SUM(M2:M16)+L17</f>
        <v>5166.68</v>
      </c>
      <c r="N17" s="33">
        <f>SUM(N2:N16)+M17</f>
        <v>7069.55</v>
      </c>
      <c r="O17" s="16">
        <f>SUM(O2:O16)</f>
        <v>7069.55</v>
      </c>
      <c r="P17" s="33">
        <f>SUM(P2:P16)</f>
        <v>371.98</v>
      </c>
      <c r="Q17" s="33">
        <f>SUM(Q2:Q16)+P17</f>
        <v>406.98</v>
      </c>
      <c r="R17" s="33">
        <f>SUM(R2:R16)+Q17</f>
        <v>406.98</v>
      </c>
      <c r="S17" s="33">
        <f>SUM(S2:S16)+R17</f>
        <v>2309.85</v>
      </c>
      <c r="T17" s="33">
        <f>SUM(T2:T16)+S17</f>
        <v>2681.83</v>
      </c>
      <c r="U17" s="33">
        <f>SUM(U2:U16)+T17</f>
        <v>2716.83</v>
      </c>
      <c r="V17" s="33">
        <f>SUM(V2:V16)+U17</f>
        <v>2716.83</v>
      </c>
      <c r="W17" s="33">
        <f>SUM(W2:W16)+V17</f>
        <v>4619.7</v>
      </c>
      <c r="X17" s="33">
        <f>SUM(X2:X16)+W17</f>
        <v>4991.68</v>
      </c>
      <c r="Y17" s="33">
        <f>SUM(Y2:Y16)+X17</f>
        <v>5016.68</v>
      </c>
      <c r="Z17" s="33">
        <f>SUM(Z2:Z16)+Y17</f>
        <v>5016.68</v>
      </c>
      <c r="AA17" s="33">
        <f>SUM(AA2:AA16)+Z17</f>
        <v>5026.68</v>
      </c>
      <c r="AB17" s="34">
        <f>SUM(AB2:AB16)+AA17</f>
        <v>6919.55</v>
      </c>
      <c r="AC17" s="16">
        <f>SUM(AC2:AC16)</f>
        <v>6919.55</v>
      </c>
      <c r="AD17" s="33">
        <f>SUM(AD2:AD16)</f>
        <v>406.98</v>
      </c>
      <c r="AE17" s="33">
        <f>SUM(AE2:AE16)+AD17</f>
        <v>406.98</v>
      </c>
      <c r="AF17" s="33">
        <f>SUM(AF2:AF16)+AE17</f>
        <v>416.98</v>
      </c>
      <c r="AG17" s="33">
        <f>SUM(AG2:AG16)+AF17</f>
        <v>2309.85</v>
      </c>
      <c r="AH17" s="33">
        <f>SUM(AH2:AH16)+AG17</f>
        <v>2716.83</v>
      </c>
      <c r="AI17" s="33">
        <f>SUM(AI2:AI16)+AH17</f>
        <v>2716.83</v>
      </c>
      <c r="AJ17" s="33">
        <f>SUM(AJ2:AJ16)+AI17</f>
        <v>2736.8199999999997</v>
      </c>
      <c r="AK17" s="33">
        <f>SUM(AK2:AK16)+AJ17</f>
        <v>2736.8199999999997</v>
      </c>
      <c r="AL17" s="33">
        <f>SUM(AL2:AL16)+AK17</f>
        <v>4664.6899999999996</v>
      </c>
      <c r="AM17" s="33">
        <f>SUM(AM2:AM16)+AL17</f>
        <v>5036.67</v>
      </c>
      <c r="AN17" s="33">
        <f>SUM(AN2:AN16)+AM17</f>
        <v>5046.67</v>
      </c>
      <c r="AO17" s="33">
        <f>SUM(AO2:AO16)+AN17</f>
        <v>5046.67</v>
      </c>
      <c r="AP17" s="34">
        <f>SUM(AP2:AP16)+AO17</f>
        <v>6974.54</v>
      </c>
      <c r="AQ17" s="16">
        <f>SUM(AQ2:AQ16)</f>
        <v>6974.5400000000009</v>
      </c>
      <c r="AR17" s="33">
        <f>SUM(AR2:AR16)</f>
        <v>371.98</v>
      </c>
      <c r="AS17" s="33">
        <f>SUM(AS2:AS16)+AR17</f>
        <v>381.98</v>
      </c>
      <c r="AT17" s="33">
        <f>SUM(AT2:AT16)+AS17</f>
        <v>381.98</v>
      </c>
      <c r="AU17" s="33">
        <f>SUM(AU2:AU16)+AT17</f>
        <v>2309.85</v>
      </c>
      <c r="AV17" s="33">
        <f>SUM(AV2:AV16)+AU17</f>
        <v>2671.84</v>
      </c>
      <c r="AW17" s="33">
        <f>SUM(AW2:AW16)+AV17</f>
        <v>2691.83</v>
      </c>
      <c r="AX17" s="33">
        <f>SUM(AX2:AX16)+AW17</f>
        <v>2691.83</v>
      </c>
      <c r="AY17" s="33">
        <f>SUM(AY2:AY16)+AX17</f>
        <v>2726.83</v>
      </c>
      <c r="AZ17" s="33">
        <f>SUM(AZ2:AZ16)+AY17</f>
        <v>4619.7</v>
      </c>
      <c r="BA17" s="33">
        <f>SUM(BA2:BA16)+AZ17</f>
        <v>4991.6899999999996</v>
      </c>
      <c r="BB17" s="33">
        <f>SUM(BB2:BB16)+BA17</f>
        <v>5001.6799999999994</v>
      </c>
      <c r="BC17" s="33">
        <f>SUM(BC2:BC16)+BB17</f>
        <v>5036.6799999999994</v>
      </c>
      <c r="BD17" s="34">
        <f>SUM(BD2:BD16)+BC17</f>
        <v>6859</v>
      </c>
      <c r="BE17" s="16">
        <f>SUM(BE2:BE16)</f>
        <v>6859</v>
      </c>
      <c r="BF17" s="16">
        <f>SUM(BF2:BF16)</f>
        <v>27822.639999999999</v>
      </c>
    </row>
    <row r="18" spans="1:61" s="17" customFormat="1" ht="16.2" thickTop="1" thickBot="1" x14ac:dyDescent="0.35">
      <c r="A18" s="82" t="s">
        <v>12</v>
      </c>
      <c r="B18" s="18">
        <v>95</v>
      </c>
      <c r="C18" s="19">
        <f>B18</f>
        <v>95</v>
      </c>
      <c r="D18" s="19">
        <f>C18</f>
        <v>95</v>
      </c>
      <c r="E18" s="19">
        <f>D18</f>
        <v>95</v>
      </c>
      <c r="F18" s="19">
        <f>E18</f>
        <v>95</v>
      </c>
      <c r="G18" s="19">
        <f>F18</f>
        <v>95</v>
      </c>
      <c r="H18" s="19">
        <f>G18</f>
        <v>95</v>
      </c>
      <c r="I18" s="19">
        <f>H18</f>
        <v>95</v>
      </c>
      <c r="J18" s="19">
        <f>I18</f>
        <v>95</v>
      </c>
      <c r="K18" s="19">
        <f>J18</f>
        <v>95</v>
      </c>
      <c r="L18" s="19">
        <f>K18</f>
        <v>95</v>
      </c>
      <c r="M18" s="19">
        <f>L18</f>
        <v>95</v>
      </c>
      <c r="N18" s="20">
        <f>M18</f>
        <v>95</v>
      </c>
      <c r="O18" s="21">
        <f>SUM(B18:N18)</f>
        <v>1235</v>
      </c>
      <c r="P18" s="18">
        <f>B18</f>
        <v>95</v>
      </c>
      <c r="Q18" s="19">
        <f>C18</f>
        <v>95</v>
      </c>
      <c r="R18" s="19">
        <f>D18</f>
        <v>95</v>
      </c>
      <c r="S18" s="19">
        <f>E18</f>
        <v>95</v>
      </c>
      <c r="T18" s="19">
        <f>F18</f>
        <v>95</v>
      </c>
      <c r="U18" s="19">
        <f>G18</f>
        <v>95</v>
      </c>
      <c r="V18" s="19">
        <f>H18</f>
        <v>95</v>
      </c>
      <c r="W18" s="19">
        <f>I18</f>
        <v>95</v>
      </c>
      <c r="X18" s="19">
        <f>J18</f>
        <v>95</v>
      </c>
      <c r="Y18" s="19">
        <f>K18</f>
        <v>95</v>
      </c>
      <c r="Z18" s="19">
        <f>L18</f>
        <v>95</v>
      </c>
      <c r="AA18" s="19">
        <f>M18</f>
        <v>95</v>
      </c>
      <c r="AB18" s="20">
        <f>N18</f>
        <v>95</v>
      </c>
      <c r="AC18" s="21">
        <f>SUM(P18:AB18)</f>
        <v>1235</v>
      </c>
      <c r="AD18" s="18">
        <f>B18</f>
        <v>95</v>
      </c>
      <c r="AE18" s="19">
        <f>C18</f>
        <v>95</v>
      </c>
      <c r="AF18" s="19">
        <f>D18</f>
        <v>95</v>
      </c>
      <c r="AG18" s="19">
        <f>E18</f>
        <v>95</v>
      </c>
      <c r="AH18" s="19">
        <f>F18</f>
        <v>95</v>
      </c>
      <c r="AI18" s="19">
        <f>G18</f>
        <v>95</v>
      </c>
      <c r="AJ18" s="19">
        <f>H18</f>
        <v>95</v>
      </c>
      <c r="AK18" s="19">
        <f>I18</f>
        <v>95</v>
      </c>
      <c r="AL18" s="19">
        <f>J18</f>
        <v>95</v>
      </c>
      <c r="AM18" s="19">
        <f>K18</f>
        <v>95</v>
      </c>
      <c r="AN18" s="19">
        <f>L18</f>
        <v>95</v>
      </c>
      <c r="AO18" s="19">
        <f>M18</f>
        <v>95</v>
      </c>
      <c r="AP18" s="20">
        <f>N18</f>
        <v>95</v>
      </c>
      <c r="AQ18" s="21">
        <f>SUM(AD18:AP18)</f>
        <v>1235</v>
      </c>
      <c r="AR18" s="22">
        <f>C18</f>
        <v>95</v>
      </c>
      <c r="AS18" s="19">
        <f>D18</f>
        <v>95</v>
      </c>
      <c r="AT18" s="19">
        <f>E18</f>
        <v>95</v>
      </c>
      <c r="AU18" s="19">
        <f>F18</f>
        <v>95</v>
      </c>
      <c r="AV18" s="19">
        <f>G18</f>
        <v>95</v>
      </c>
      <c r="AW18" s="19">
        <f>H18</f>
        <v>95</v>
      </c>
      <c r="AX18" s="19">
        <f>I18</f>
        <v>95</v>
      </c>
      <c r="AY18" s="19">
        <f>J18</f>
        <v>95</v>
      </c>
      <c r="AZ18" s="19">
        <f>K18</f>
        <v>95</v>
      </c>
      <c r="BA18" s="19">
        <f>L18</f>
        <v>95</v>
      </c>
      <c r="BB18" s="19">
        <f>M18</f>
        <v>95</v>
      </c>
      <c r="BC18" s="19">
        <f>N18</f>
        <v>95</v>
      </c>
      <c r="BD18" s="20">
        <f>BC18</f>
        <v>95</v>
      </c>
      <c r="BE18" s="21">
        <f>SUM(AR18:BD18)</f>
        <v>1235</v>
      </c>
      <c r="BF18" s="21">
        <f>O18+AC18+AQ18+BE18</f>
        <v>4940</v>
      </c>
      <c r="BH18" s="36"/>
      <c r="BI18" s="36"/>
    </row>
    <row r="19" spans="1:61" ht="15.6" thickBot="1" x14ac:dyDescent="0.35">
      <c r="A19" s="23" t="s">
        <v>9</v>
      </c>
      <c r="B19" s="22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21">
        <f>SUM(B19:N19)</f>
        <v>0</v>
      </c>
      <c r="P19" s="22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1">
        <f>SUM(P19:AB19)</f>
        <v>0</v>
      </c>
      <c r="AD19" s="22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5"/>
      <c r="AQ19" s="21">
        <f>SUM(AD19:AP19)</f>
        <v>0</v>
      </c>
      <c r="AR19" s="26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5"/>
      <c r="BE19" s="21">
        <f>SUM(AR19:BD19)</f>
        <v>0</v>
      </c>
      <c r="BF19" s="21">
        <f>O19+AC19+AQ19+BE19</f>
        <v>0</v>
      </c>
    </row>
    <row r="20" spans="1:61" ht="15.6" thickBot="1" x14ac:dyDescent="0.35">
      <c r="A20" s="31" t="s">
        <v>39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1">
        <f>SUM(B20:N20)</f>
        <v>0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1">
        <f>SUM(P20:AB20)</f>
        <v>0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1">
        <f>SUM(AD20:AP20)</f>
        <v>0</v>
      </c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1">
        <f>SUM(AR20:BD20)</f>
        <v>0</v>
      </c>
      <c r="BF20" s="21">
        <f>O20+AC20+AQ20+BE20</f>
        <v>0</v>
      </c>
      <c r="BG20" s="37"/>
    </row>
    <row r="21" spans="1:61" ht="15.6" thickBot="1" x14ac:dyDescent="0.35">
      <c r="A21" s="27" t="s">
        <v>10</v>
      </c>
      <c r="B21" s="29"/>
      <c r="C21" s="28">
        <v>1600</v>
      </c>
      <c r="D21" s="28"/>
      <c r="E21" s="66">
        <f>C21</f>
        <v>1600</v>
      </c>
      <c r="F21" s="28"/>
      <c r="G21" s="28">
        <f>E21</f>
        <v>1600</v>
      </c>
      <c r="H21" s="28"/>
      <c r="I21" s="28">
        <f>G21</f>
        <v>1600</v>
      </c>
      <c r="J21" s="28"/>
      <c r="K21" s="28">
        <f>I21</f>
        <v>1600</v>
      </c>
      <c r="L21" s="28"/>
      <c r="M21" s="28">
        <f>K21</f>
        <v>1600</v>
      </c>
      <c r="N21" s="30"/>
      <c r="O21" s="21">
        <f>SUM(B21:N21)</f>
        <v>9600</v>
      </c>
      <c r="P21" s="29"/>
      <c r="Q21" s="28">
        <f>C21</f>
        <v>1600</v>
      </c>
      <c r="R21" s="28"/>
      <c r="S21" s="28">
        <f>E21</f>
        <v>1600</v>
      </c>
      <c r="T21" s="28"/>
      <c r="U21" s="28">
        <f>S21</f>
        <v>1600</v>
      </c>
      <c r="V21" s="28"/>
      <c r="W21" s="28">
        <f>U21</f>
        <v>1600</v>
      </c>
      <c r="X21" s="28"/>
      <c r="Y21" s="28">
        <f>W21</f>
        <v>1600</v>
      </c>
      <c r="Z21" s="28"/>
      <c r="AA21" s="28">
        <f>Y21</f>
        <v>1600</v>
      </c>
      <c r="AB21" s="30"/>
      <c r="AC21" s="21">
        <f>SUM(P21:AB21)</f>
        <v>9600</v>
      </c>
      <c r="AD21" s="29"/>
      <c r="AE21" s="28">
        <f>C21</f>
        <v>1600</v>
      </c>
      <c r="AF21" s="28"/>
      <c r="AG21" s="28">
        <f>AE21</f>
        <v>1600</v>
      </c>
      <c r="AH21" s="28"/>
      <c r="AI21" s="28">
        <f>AG21</f>
        <v>1600</v>
      </c>
      <c r="AJ21" s="28"/>
      <c r="AK21" s="28">
        <f>AI21</f>
        <v>1600</v>
      </c>
      <c r="AL21" s="28"/>
      <c r="AM21" s="28">
        <f>AK21</f>
        <v>1600</v>
      </c>
      <c r="AN21" s="28"/>
      <c r="AO21" s="28">
        <f>AM21</f>
        <v>1600</v>
      </c>
      <c r="AP21" s="30"/>
      <c r="AQ21" s="21">
        <f>SUM(AE21:AP21)</f>
        <v>9600</v>
      </c>
      <c r="AR21" s="29"/>
      <c r="AS21" s="28">
        <f>C21</f>
        <v>1600</v>
      </c>
      <c r="AT21" s="28"/>
      <c r="AU21" s="28">
        <f>AS21</f>
        <v>1600</v>
      </c>
      <c r="AV21" s="28"/>
      <c r="AW21" s="28">
        <f>AU21</f>
        <v>1600</v>
      </c>
      <c r="AX21" s="28"/>
      <c r="AY21" s="28">
        <f>AW21</f>
        <v>1600</v>
      </c>
      <c r="AZ21" s="28"/>
      <c r="BA21" s="28">
        <f>AY21</f>
        <v>1600</v>
      </c>
      <c r="BB21" s="28"/>
      <c r="BC21" s="28">
        <f>BA21</f>
        <v>1600</v>
      </c>
      <c r="BD21" s="30"/>
      <c r="BE21" s="21">
        <f>SUM(AR21:BD21)</f>
        <v>9600</v>
      </c>
      <c r="BF21" s="21">
        <f>O21+AC21+AQ21+BE21</f>
        <v>38400</v>
      </c>
      <c r="BH21" s="47"/>
      <c r="BI21" s="47"/>
    </row>
    <row r="22" spans="1:61" ht="15.6" thickBot="1" x14ac:dyDescent="0.35">
      <c r="A22" s="27" t="s">
        <v>11</v>
      </c>
      <c r="B22" s="28">
        <v>292</v>
      </c>
      <c r="C22" s="28"/>
      <c r="D22" s="28"/>
      <c r="E22" s="28"/>
      <c r="F22" s="28">
        <f>B22</f>
        <v>292</v>
      </c>
      <c r="G22" s="28"/>
      <c r="H22" s="28"/>
      <c r="I22" s="28"/>
      <c r="J22" s="28">
        <f>B22</f>
        <v>292</v>
      </c>
      <c r="K22" s="28"/>
      <c r="L22" s="28"/>
      <c r="M22" s="28"/>
      <c r="N22" s="30">
        <f>B22</f>
        <v>292</v>
      </c>
      <c r="O22" s="21">
        <f>SUM(B22:N22)</f>
        <v>1168</v>
      </c>
      <c r="P22" s="28"/>
      <c r="Q22" s="28"/>
      <c r="R22" s="28"/>
      <c r="S22" s="28"/>
      <c r="T22" s="28">
        <f>B22</f>
        <v>292</v>
      </c>
      <c r="U22" s="28"/>
      <c r="V22" s="28"/>
      <c r="W22" s="28"/>
      <c r="X22" s="28">
        <f>B22</f>
        <v>292</v>
      </c>
      <c r="Y22" s="28"/>
      <c r="Z22" s="28"/>
      <c r="AA22" s="28"/>
      <c r="AB22" s="30">
        <f>B22</f>
        <v>292</v>
      </c>
      <c r="AC22" s="21">
        <f>SUM(P22:AB22)</f>
        <v>876</v>
      </c>
      <c r="AD22" s="29"/>
      <c r="AE22" s="28"/>
      <c r="AF22" s="28"/>
      <c r="AG22" s="28"/>
      <c r="AH22" s="28">
        <f>B22</f>
        <v>292</v>
      </c>
      <c r="AI22" s="28"/>
      <c r="AJ22" s="28"/>
      <c r="AK22" s="28"/>
      <c r="AL22" s="28">
        <f>B22</f>
        <v>292</v>
      </c>
      <c r="AM22" s="28"/>
      <c r="AN22" s="28"/>
      <c r="AO22" s="28"/>
      <c r="AP22" s="30">
        <f>B22</f>
        <v>292</v>
      </c>
      <c r="AQ22" s="21">
        <f>SUM(AD22:AP22)</f>
        <v>876</v>
      </c>
      <c r="AR22" s="29"/>
      <c r="AS22" s="28"/>
      <c r="AT22" s="28"/>
      <c r="AU22" s="28"/>
      <c r="AV22" s="28">
        <f>B22</f>
        <v>292</v>
      </c>
      <c r="AW22" s="28"/>
      <c r="AX22" s="28"/>
      <c r="AY22" s="28"/>
      <c r="AZ22" s="28">
        <f>B22</f>
        <v>292</v>
      </c>
      <c r="BA22" s="28"/>
      <c r="BB22" s="28"/>
      <c r="BC22" s="28"/>
      <c r="BD22" s="30"/>
      <c r="BE22" s="21">
        <f>SUM(AR22:BD22)</f>
        <v>584</v>
      </c>
      <c r="BF22" s="21">
        <f>O22+AC22+AQ22+BE22</f>
        <v>3504</v>
      </c>
    </row>
    <row r="23" spans="1:61" ht="16.2" thickBot="1" x14ac:dyDescent="0.35">
      <c r="A23" s="31" t="s">
        <v>13</v>
      </c>
      <c r="B23" s="29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0"/>
      <c r="O23" s="21">
        <f>SUM(B23:N23)</f>
        <v>0</v>
      </c>
      <c r="P23" s="29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30"/>
      <c r="AC23" s="21">
        <f>SUM(P23:AB23)</f>
        <v>0</v>
      </c>
      <c r="AD23" s="29"/>
      <c r="AE23" s="28"/>
      <c r="AF23" s="28"/>
      <c r="AG23" s="28">
        <v>292</v>
      </c>
      <c r="AH23" s="28"/>
      <c r="AI23" s="28"/>
      <c r="AJ23" s="28"/>
      <c r="AK23" s="28"/>
      <c r="AL23" s="28"/>
      <c r="AM23" s="28"/>
      <c r="AN23" s="28"/>
      <c r="AO23" s="28"/>
      <c r="AP23" s="30"/>
      <c r="AQ23" s="21">
        <f>SUM(AD23:AP23)</f>
        <v>292</v>
      </c>
      <c r="AR23" s="29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0"/>
      <c r="BE23" s="21">
        <f>SUM(AR23:BD23)</f>
        <v>0</v>
      </c>
      <c r="BF23" s="21">
        <f>O23+AC23+AQ23+BE23</f>
        <v>292</v>
      </c>
    </row>
    <row r="24" spans="1:61" ht="16.8" thickTop="1" thickBot="1" x14ac:dyDescent="0.35">
      <c r="A24" s="14" t="s">
        <v>8</v>
      </c>
      <c r="B24" s="33">
        <f t="shared" ref="B24" si="4">SUM(B18:B23)</f>
        <v>387</v>
      </c>
      <c r="C24" s="33">
        <f>SUM(C18:C23)+B24</f>
        <v>2082</v>
      </c>
      <c r="D24" s="64">
        <f t="shared" ref="D24:N24" si="5">SUM(D18:D23)+C24</f>
        <v>2177</v>
      </c>
      <c r="E24" s="33">
        <f t="shared" si="5"/>
        <v>3872</v>
      </c>
      <c r="F24" s="33">
        <f t="shared" si="5"/>
        <v>4259</v>
      </c>
      <c r="G24" s="33">
        <f t="shared" si="5"/>
        <v>5954</v>
      </c>
      <c r="H24" s="33">
        <f t="shared" si="5"/>
        <v>6049</v>
      </c>
      <c r="I24" s="33">
        <f t="shared" si="5"/>
        <v>7744</v>
      </c>
      <c r="J24" s="33">
        <f t="shared" si="5"/>
        <v>8131</v>
      </c>
      <c r="K24" s="33">
        <f t="shared" si="5"/>
        <v>9826</v>
      </c>
      <c r="L24" s="33">
        <f t="shared" si="5"/>
        <v>9921</v>
      </c>
      <c r="M24" s="33">
        <f t="shared" si="5"/>
        <v>11616</v>
      </c>
      <c r="N24" s="34">
        <f t="shared" si="5"/>
        <v>12003</v>
      </c>
      <c r="O24" s="16">
        <f>SUM(O18:O23)</f>
        <v>12003</v>
      </c>
      <c r="P24" s="33">
        <f>SUM(P18:P23)+O25</f>
        <v>5028.45</v>
      </c>
      <c r="Q24" s="33">
        <f>SUM(Q18:Q23)+P24</f>
        <v>6723.45</v>
      </c>
      <c r="R24" s="33">
        <f t="shared" ref="R24:AB24" si="6">SUM(R18:R23)+Q24</f>
        <v>6818.45</v>
      </c>
      <c r="S24" s="33">
        <f>SUM(S18:S23)+R24</f>
        <v>8513.4500000000007</v>
      </c>
      <c r="T24" s="33">
        <f>SUM(T18:T23)+S24</f>
        <v>8900.4500000000007</v>
      </c>
      <c r="U24" s="33">
        <f t="shared" si="6"/>
        <v>10595.45</v>
      </c>
      <c r="V24" s="33">
        <f t="shared" si="6"/>
        <v>10690.45</v>
      </c>
      <c r="W24" s="33">
        <f t="shared" si="6"/>
        <v>12385.45</v>
      </c>
      <c r="X24" s="33">
        <f t="shared" si="6"/>
        <v>12772.45</v>
      </c>
      <c r="Y24" s="33">
        <f t="shared" si="6"/>
        <v>14467.45</v>
      </c>
      <c r="Z24" s="33">
        <f t="shared" si="6"/>
        <v>14562.45</v>
      </c>
      <c r="AA24" s="33">
        <f t="shared" si="6"/>
        <v>16257.45</v>
      </c>
      <c r="AB24" s="34">
        <f t="shared" si="6"/>
        <v>16644.45</v>
      </c>
      <c r="AC24" s="16">
        <f>SUM(AC18:AC23)</f>
        <v>11711</v>
      </c>
      <c r="AD24" s="33">
        <f>SUM(AD18:AD23)+AB25</f>
        <v>9819.9000000000015</v>
      </c>
      <c r="AE24" s="33">
        <f>SUM(AE18:AE23)+AD24</f>
        <v>11514.900000000001</v>
      </c>
      <c r="AF24" s="33">
        <f t="shared" ref="AF24:AP24" si="7">SUM(AF18:AF23)+AE24</f>
        <v>11609.900000000001</v>
      </c>
      <c r="AG24" s="33">
        <f>SUM(AG18:AG23)+AF24</f>
        <v>13596.900000000001</v>
      </c>
      <c r="AH24" s="33">
        <f t="shared" si="7"/>
        <v>13983.900000000001</v>
      </c>
      <c r="AI24" s="33">
        <f t="shared" si="7"/>
        <v>15678.900000000001</v>
      </c>
      <c r="AJ24" s="33">
        <f t="shared" si="7"/>
        <v>15773.900000000001</v>
      </c>
      <c r="AK24" s="33">
        <f t="shared" si="7"/>
        <v>17468.900000000001</v>
      </c>
      <c r="AL24" s="33">
        <f t="shared" si="7"/>
        <v>17855.900000000001</v>
      </c>
      <c r="AM24" s="33">
        <f t="shared" si="7"/>
        <v>19550.900000000001</v>
      </c>
      <c r="AN24" s="33">
        <f t="shared" si="7"/>
        <v>19645.900000000001</v>
      </c>
      <c r="AO24" s="33">
        <f t="shared" si="7"/>
        <v>21340.9</v>
      </c>
      <c r="AP24" s="34">
        <f t="shared" si="7"/>
        <v>21727.9</v>
      </c>
      <c r="AQ24" s="16">
        <f>SUM(AQ18:AQ23)</f>
        <v>12003</v>
      </c>
      <c r="AR24" s="33">
        <f>SUM(AR18:AR23)+AP25</f>
        <v>14848.36</v>
      </c>
      <c r="AS24" s="33">
        <f>SUM(AS18:AS23)+AR24</f>
        <v>16543.36</v>
      </c>
      <c r="AT24" s="33">
        <f t="shared" ref="AT24:BD24" si="8">SUM(AT18:AT23)+AS24</f>
        <v>16638.36</v>
      </c>
      <c r="AU24" s="33">
        <f t="shared" si="8"/>
        <v>18333.36</v>
      </c>
      <c r="AV24" s="33">
        <f t="shared" si="8"/>
        <v>18720.36</v>
      </c>
      <c r="AW24" s="33">
        <f t="shared" si="8"/>
        <v>20415.36</v>
      </c>
      <c r="AX24" s="33">
        <f t="shared" si="8"/>
        <v>20510.36</v>
      </c>
      <c r="AY24" s="33">
        <f t="shared" si="8"/>
        <v>22205.360000000001</v>
      </c>
      <c r="AZ24" s="33">
        <f t="shared" si="8"/>
        <v>22592.36</v>
      </c>
      <c r="BA24" s="33">
        <f t="shared" si="8"/>
        <v>24287.360000000001</v>
      </c>
      <c r="BB24" s="33">
        <f t="shared" si="8"/>
        <v>24382.36</v>
      </c>
      <c r="BC24" s="33">
        <f t="shared" si="8"/>
        <v>26077.360000000001</v>
      </c>
      <c r="BD24" s="34">
        <f t="shared" si="8"/>
        <v>26172.36</v>
      </c>
      <c r="BE24" s="16">
        <f>SUM(BE18:BE23)</f>
        <v>11419</v>
      </c>
      <c r="BF24" s="16">
        <f t="shared" ref="AQ24:BF24" si="9">SUM(BF18:BF23)</f>
        <v>47136</v>
      </c>
    </row>
    <row r="25" spans="1:61" ht="16.8" thickTop="1" thickBot="1" x14ac:dyDescent="0.35">
      <c r="A25" s="32"/>
      <c r="B25" s="33">
        <f>B24-B17</f>
        <v>-124.98000000000002</v>
      </c>
      <c r="C25" s="33">
        <f>C24-C17</f>
        <v>1535.02</v>
      </c>
      <c r="D25" s="33">
        <f t="shared" ref="D25:O25" si="10">D24-D17</f>
        <v>1630.02</v>
      </c>
      <c r="E25" s="61">
        <f t="shared" si="10"/>
        <v>1422.15</v>
      </c>
      <c r="F25" s="33">
        <f t="shared" si="10"/>
        <v>1437.17</v>
      </c>
      <c r="G25" s="33">
        <f>G24-G17</f>
        <v>3097.17</v>
      </c>
      <c r="H25" s="33">
        <f t="shared" si="10"/>
        <v>3192.17</v>
      </c>
      <c r="I25" s="61">
        <f>I24-I17</f>
        <v>2994.3</v>
      </c>
      <c r="J25" s="33">
        <f t="shared" si="10"/>
        <v>2999.3199999999997</v>
      </c>
      <c r="K25" s="33">
        <f t="shared" si="10"/>
        <v>4669.32</v>
      </c>
      <c r="L25" s="33">
        <f t="shared" si="10"/>
        <v>4754.32</v>
      </c>
      <c r="M25" s="33">
        <f t="shared" si="10"/>
        <v>6449.32</v>
      </c>
      <c r="N25" s="67">
        <f t="shared" si="10"/>
        <v>4933.45</v>
      </c>
      <c r="O25" s="35">
        <f t="shared" si="10"/>
        <v>4933.45</v>
      </c>
      <c r="P25" s="33">
        <f>P24-P17</f>
        <v>4656.4699999999993</v>
      </c>
      <c r="Q25" s="33">
        <f t="shared" ref="Q25:AC25" si="11">Q24-Q17</f>
        <v>6316.4699999999993</v>
      </c>
      <c r="R25" s="33">
        <f t="shared" si="11"/>
        <v>6411.4699999999993</v>
      </c>
      <c r="S25" s="61">
        <f t="shared" si="11"/>
        <v>6203.6</v>
      </c>
      <c r="T25" s="33">
        <f t="shared" si="11"/>
        <v>6218.6200000000008</v>
      </c>
      <c r="U25" s="33">
        <f t="shared" si="11"/>
        <v>7878.6200000000008</v>
      </c>
      <c r="V25" s="33">
        <f t="shared" si="11"/>
        <v>7973.6200000000008</v>
      </c>
      <c r="W25" s="61">
        <f t="shared" si="11"/>
        <v>7765.7500000000009</v>
      </c>
      <c r="X25" s="33">
        <f t="shared" si="11"/>
        <v>7780.77</v>
      </c>
      <c r="Y25" s="33">
        <f t="shared" si="11"/>
        <v>9450.77</v>
      </c>
      <c r="Z25" s="33">
        <f t="shared" si="11"/>
        <v>9545.77</v>
      </c>
      <c r="AA25" s="33">
        <f t="shared" si="11"/>
        <v>11230.77</v>
      </c>
      <c r="AB25" s="67">
        <f t="shared" si="11"/>
        <v>9724.9000000000015</v>
      </c>
      <c r="AC25" s="35">
        <f t="shared" si="11"/>
        <v>4791.45</v>
      </c>
      <c r="AD25" s="33">
        <f>AD24-AD17</f>
        <v>9412.9200000000019</v>
      </c>
      <c r="AE25" s="33">
        <f t="shared" ref="AE25:AQ25" si="12">AE24-AE17</f>
        <v>11107.920000000002</v>
      </c>
      <c r="AF25" s="33">
        <f t="shared" si="12"/>
        <v>11192.920000000002</v>
      </c>
      <c r="AG25" s="61">
        <f t="shared" si="12"/>
        <v>11287.050000000001</v>
      </c>
      <c r="AH25" s="33">
        <f t="shared" si="12"/>
        <v>11267.070000000002</v>
      </c>
      <c r="AI25" s="33">
        <f t="shared" si="12"/>
        <v>12962.070000000002</v>
      </c>
      <c r="AJ25" s="33">
        <f t="shared" si="12"/>
        <v>13037.080000000002</v>
      </c>
      <c r="AK25" s="33">
        <f t="shared" si="12"/>
        <v>14732.080000000002</v>
      </c>
      <c r="AL25" s="61">
        <f t="shared" si="12"/>
        <v>13191.210000000003</v>
      </c>
      <c r="AM25" s="33">
        <f t="shared" si="12"/>
        <v>14514.230000000001</v>
      </c>
      <c r="AN25" s="33">
        <f t="shared" si="12"/>
        <v>14599.230000000001</v>
      </c>
      <c r="AO25" s="33">
        <f>AO24-AO17</f>
        <v>16294.230000000001</v>
      </c>
      <c r="AP25" s="68">
        <f>AP24-AP17</f>
        <v>14753.36</v>
      </c>
      <c r="AQ25" s="35">
        <f t="shared" si="12"/>
        <v>5028.4599999999991</v>
      </c>
      <c r="AR25" s="33">
        <f>AR24-AR17</f>
        <v>14476.380000000001</v>
      </c>
      <c r="AS25" s="33">
        <f t="shared" ref="AS25:BF25" si="13">AS24-AS17</f>
        <v>16161.380000000001</v>
      </c>
      <c r="AT25" s="33">
        <f t="shared" si="13"/>
        <v>16256.380000000001</v>
      </c>
      <c r="AU25" s="61">
        <f t="shared" si="13"/>
        <v>16023.51</v>
      </c>
      <c r="AV25" s="33">
        <f t="shared" si="13"/>
        <v>16048.52</v>
      </c>
      <c r="AW25" s="33">
        <f t="shared" si="13"/>
        <v>17723.53</v>
      </c>
      <c r="AX25" s="33">
        <f t="shared" si="13"/>
        <v>17818.53</v>
      </c>
      <c r="AY25" s="33">
        <f t="shared" si="13"/>
        <v>19478.53</v>
      </c>
      <c r="AZ25" s="61">
        <f t="shared" si="13"/>
        <v>17972.66</v>
      </c>
      <c r="BA25" s="33">
        <f t="shared" si="13"/>
        <v>19295.670000000002</v>
      </c>
      <c r="BB25" s="33">
        <f t="shared" si="13"/>
        <v>19380.68</v>
      </c>
      <c r="BC25" s="33">
        <f t="shared" si="13"/>
        <v>21040.68</v>
      </c>
      <c r="BD25" s="67">
        <f t="shared" si="13"/>
        <v>19313.36</v>
      </c>
      <c r="BE25" s="62">
        <f>BE24-BE17</f>
        <v>4560</v>
      </c>
      <c r="BF25" s="63">
        <f t="shared" si="13"/>
        <v>19313.36</v>
      </c>
    </row>
    <row r="26" spans="1:61" ht="16.2" thickTop="1" x14ac:dyDescent="0.3"/>
    <row r="27" spans="1:61" ht="15" customHeight="1" x14ac:dyDescent="0.3">
      <c r="A27" s="37"/>
      <c r="B27" s="38"/>
      <c r="C27" s="39"/>
      <c r="D27" s="38"/>
      <c r="F27" s="38"/>
      <c r="G27" s="38"/>
      <c r="H27" s="38"/>
      <c r="J27" s="40"/>
      <c r="BF27" s="37"/>
    </row>
    <row r="28" spans="1:61" ht="15.6" x14ac:dyDescent="0.3">
      <c r="A28" s="37"/>
      <c r="B28" s="41" t="s">
        <v>14</v>
      </c>
      <c r="C28" s="42" t="s">
        <v>15</v>
      </c>
      <c r="D28" s="43" t="s">
        <v>16</v>
      </c>
      <c r="E28" s="43" t="s">
        <v>17</v>
      </c>
      <c r="F28" s="44" t="s">
        <v>18</v>
      </c>
      <c r="G28" s="43" t="s">
        <v>19</v>
      </c>
      <c r="H28" s="43" t="s">
        <v>20</v>
      </c>
      <c r="J28" s="45"/>
      <c r="AH28" s="71" t="s">
        <v>42</v>
      </c>
      <c r="BF28" s="46"/>
    </row>
    <row r="29" spans="1:61" ht="15.6" x14ac:dyDescent="0.3">
      <c r="B29" s="48"/>
      <c r="C29" s="74">
        <v>111336</v>
      </c>
      <c r="D29" s="75">
        <v>9675.81</v>
      </c>
      <c r="E29" s="59">
        <v>-105776</v>
      </c>
      <c r="F29" s="69">
        <f>C29+E29</f>
        <v>5560</v>
      </c>
      <c r="G29" s="74">
        <v>8560</v>
      </c>
      <c r="H29" s="74">
        <v>1650.47</v>
      </c>
      <c r="BF29" s="90"/>
    </row>
    <row r="30" spans="1:61" ht="15.6" x14ac:dyDescent="0.3">
      <c r="A30" s="49"/>
      <c r="B30" s="48"/>
      <c r="C30" s="50"/>
      <c r="F30" s="38"/>
      <c r="G30" s="38"/>
      <c r="H30" s="38"/>
      <c r="I30" s="38"/>
      <c r="J30" s="38"/>
    </row>
    <row r="31" spans="1:61" ht="15.6" x14ac:dyDescent="0.3">
      <c r="B31" s="41" t="s">
        <v>21</v>
      </c>
      <c r="C31" s="42" t="s">
        <v>22</v>
      </c>
      <c r="D31" s="43" t="s">
        <v>23</v>
      </c>
      <c r="E31" s="43" t="s">
        <v>24</v>
      </c>
      <c r="F31" s="43" t="s">
        <v>25</v>
      </c>
      <c r="G31" s="43" t="s">
        <v>26</v>
      </c>
      <c r="H31" s="43" t="s">
        <v>27</v>
      </c>
      <c r="I31" s="43" t="s">
        <v>28</v>
      </c>
      <c r="J31" s="43" t="s">
        <v>29</v>
      </c>
      <c r="K31" s="44" t="s">
        <v>30</v>
      </c>
      <c r="M31" s="72"/>
      <c r="O31" s="72"/>
    </row>
    <row r="32" spans="1:61" ht="15.6" x14ac:dyDescent="0.3">
      <c r="A32" s="37"/>
      <c r="B32" s="48"/>
      <c r="C32" s="58">
        <v>2600</v>
      </c>
      <c r="D32" s="58">
        <v>1600</v>
      </c>
      <c r="E32" s="58">
        <v>500</v>
      </c>
      <c r="F32" s="58">
        <v>1400</v>
      </c>
      <c r="G32" s="58">
        <v>300</v>
      </c>
      <c r="H32" s="58">
        <v>700</v>
      </c>
      <c r="I32" s="58">
        <v>700</v>
      </c>
      <c r="J32" s="58">
        <v>1200</v>
      </c>
      <c r="K32" s="58">
        <v>1000</v>
      </c>
      <c r="M32" s="73"/>
      <c r="O32" s="73"/>
    </row>
    <row r="33" spans="1:11" ht="15.6" x14ac:dyDescent="0.3">
      <c r="A33" s="37"/>
      <c r="B33" s="48"/>
      <c r="C33" s="74">
        <v>2751.76</v>
      </c>
      <c r="D33" s="74">
        <v>1676.75</v>
      </c>
      <c r="E33" s="74">
        <v>529.07000000000005</v>
      </c>
      <c r="F33" s="74">
        <v>1492.95</v>
      </c>
      <c r="G33" s="74">
        <v>331.55</v>
      </c>
      <c r="H33" s="74">
        <v>653.16</v>
      </c>
      <c r="I33" s="74">
        <v>694.25</v>
      </c>
      <c r="J33" s="74">
        <v>154.22999999999999</v>
      </c>
      <c r="K33" s="74">
        <v>1121.55</v>
      </c>
    </row>
    <row r="34" spans="1:11" ht="15" customHeight="1" x14ac:dyDescent="0.3">
      <c r="A34" s="38"/>
      <c r="B34" s="48"/>
      <c r="C34" s="76">
        <f t="shared" ref="C34:K34" si="14">C32-C33</f>
        <v>-151.76000000000022</v>
      </c>
      <c r="D34" s="76">
        <f t="shared" si="14"/>
        <v>-76.75</v>
      </c>
      <c r="E34" s="76">
        <f t="shared" si="14"/>
        <v>-29.07000000000005</v>
      </c>
      <c r="F34" s="76">
        <f t="shared" si="14"/>
        <v>-92.950000000000045</v>
      </c>
      <c r="G34" s="76">
        <f t="shared" si="14"/>
        <v>-31.550000000000011</v>
      </c>
      <c r="H34" s="77">
        <f t="shared" si="14"/>
        <v>46.840000000000032</v>
      </c>
      <c r="I34" s="77">
        <f t="shared" si="14"/>
        <v>5.75</v>
      </c>
      <c r="J34" s="77">
        <f t="shared" si="14"/>
        <v>1045.77</v>
      </c>
      <c r="K34" s="76">
        <f t="shared" si="14"/>
        <v>-121.54999999999995</v>
      </c>
    </row>
    <row r="35" spans="1:11" ht="15" customHeight="1" x14ac:dyDescent="0.3">
      <c r="A35" s="37"/>
    </row>
    <row r="36" spans="1:11" ht="15.6" x14ac:dyDescent="0.3">
      <c r="B36" s="41" t="s">
        <v>31</v>
      </c>
      <c r="C36" s="41" t="s">
        <v>32</v>
      </c>
      <c r="E36" s="41" t="s">
        <v>33</v>
      </c>
      <c r="F36" s="43" t="s">
        <v>7</v>
      </c>
      <c r="G36" s="43" t="s">
        <v>5</v>
      </c>
      <c r="H36" s="43" t="s">
        <v>34</v>
      </c>
      <c r="I36" s="53" t="s">
        <v>36</v>
      </c>
    </row>
    <row r="37" spans="1:11" ht="15.6" x14ac:dyDescent="0.3">
      <c r="A37" s="38"/>
      <c r="B37" s="74">
        <f>SUM(C33:K33)</f>
        <v>9405.2699999999986</v>
      </c>
      <c r="C37" s="74">
        <f>SUM(C29:H29)</f>
        <v>31006.28</v>
      </c>
      <c r="F37" s="70">
        <v>915</v>
      </c>
      <c r="G37" s="83">
        <v>1263.1199999999999</v>
      </c>
      <c r="H37" s="78">
        <v>2818</v>
      </c>
      <c r="I37" s="79">
        <v>222.66</v>
      </c>
    </row>
    <row r="38" spans="1:11" ht="15.6" x14ac:dyDescent="0.3">
      <c r="F38" s="38"/>
    </row>
    <row r="39" spans="1:11" ht="15.6" x14ac:dyDescent="0.3">
      <c r="B39" s="41" t="s">
        <v>35</v>
      </c>
      <c r="C39" s="87" t="s">
        <v>52</v>
      </c>
      <c r="F39" s="38"/>
      <c r="G39" s="38"/>
      <c r="I39" s="38"/>
    </row>
    <row r="40" spans="1:11" ht="15.6" x14ac:dyDescent="0.3">
      <c r="B40" s="84">
        <f>SUM(B37:C37)+SUM(F37:I37)</f>
        <v>45630.329999999994</v>
      </c>
      <c r="C40" s="86">
        <f>B40/BF4</f>
        <v>3.8140044751330877</v>
      </c>
      <c r="I40" s="51"/>
    </row>
    <row r="42" spans="1:11" ht="15.6" x14ac:dyDescent="0.3">
      <c r="F42" s="38"/>
      <c r="G42" s="38"/>
      <c r="H42" s="38"/>
      <c r="I42" s="38"/>
    </row>
    <row r="43" spans="1:11" ht="15" customHeight="1" x14ac:dyDescent="0.3">
      <c r="I43" s="51"/>
    </row>
    <row r="45" spans="1:11" ht="15" customHeight="1" x14ac:dyDescent="0.3">
      <c r="F45" s="38"/>
      <c r="G45" s="38"/>
      <c r="H45" s="38"/>
      <c r="I45" s="38"/>
    </row>
    <row r="46" spans="1:11" ht="15" customHeight="1" x14ac:dyDescent="0.3">
      <c r="I46" s="51"/>
    </row>
    <row r="48" spans="1:11" ht="15.6" x14ac:dyDescent="0.3"/>
    <row r="52" ht="15.6" x14ac:dyDescent="0.3"/>
    <row r="54" ht="15.6" x14ac:dyDescent="0.3"/>
    <row r="55" ht="15.6" x14ac:dyDescent="0.3"/>
    <row r="56" ht="15.6" x14ac:dyDescent="0.3"/>
    <row r="58" ht="15.6" x14ac:dyDescent="0.3"/>
  </sheetData>
  <sortState xmlns:xlrd2="http://schemas.microsoft.com/office/spreadsheetml/2017/richdata2" ref="A4:BF16">
    <sortCondition ref="A4:A16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2025-06-30T22:05:55Z</dcterms:modified>
  <dc:language>en-US</dc:language>
</cp:coreProperties>
</file>