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3fdae5e8c0883409/Documents/GitHub/budget/"/>
    </mc:Choice>
  </mc:AlternateContent>
  <xr:revisionPtr revIDLastSave="2" documentId="14_{7E386206-EDB3-4BFC-8706-7DF335C909A8}" xr6:coauthVersionLast="47" xr6:coauthVersionMax="47" xr10:uidLastSave="{0DCC36BE-3C21-44DF-8AB3-3FCFEFDDE557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26" i="1" l="1"/>
  <c r="E13" i="1"/>
  <c r="O13" i="1" s="1"/>
  <c r="B23" i="1"/>
  <c r="BD23" i="1"/>
  <c r="BD15" i="1"/>
  <c r="BD18" i="1" s="1"/>
  <c r="AZ15" i="1"/>
  <c r="AZ18" i="1" s="1"/>
  <c r="AU15" i="1"/>
  <c r="AU18" i="1" s="1"/>
  <c r="AP15" i="1"/>
  <c r="AP18" i="1" s="1"/>
  <c r="AL15" i="1"/>
  <c r="AL18" i="1" s="1"/>
  <c r="AG15" i="1"/>
  <c r="AG18" i="1" s="1"/>
  <c r="AB15" i="1"/>
  <c r="W15" i="1"/>
  <c r="W18" i="1" s="1"/>
  <c r="S15" i="1"/>
  <c r="N15" i="1"/>
  <c r="N18" i="1" s="1"/>
  <c r="I15" i="1"/>
  <c r="I18" i="1" s="1"/>
  <c r="D41" i="1"/>
  <c r="BE6" i="1"/>
  <c r="BE5" i="1"/>
  <c r="AQ6" i="1"/>
  <c r="AQ5" i="1"/>
  <c r="AC6" i="1"/>
  <c r="AC5" i="1"/>
  <c r="O6" i="1"/>
  <c r="O5" i="1"/>
  <c r="F30" i="1"/>
  <c r="C41" i="1"/>
  <c r="O20" i="1"/>
  <c r="O19" i="1"/>
  <c r="BE19" i="1"/>
  <c r="BE20" i="1"/>
  <c r="AQ19" i="1"/>
  <c r="AQ20" i="1"/>
  <c r="AC19" i="1"/>
  <c r="AC20" i="1"/>
  <c r="BE3" i="1"/>
  <c r="BC18" i="1"/>
  <c r="BB18" i="1"/>
  <c r="BA18" i="1"/>
  <c r="AY18" i="1"/>
  <c r="AX18" i="1"/>
  <c r="AW18" i="1"/>
  <c r="AV18" i="1"/>
  <c r="AT18" i="1"/>
  <c r="AS18" i="1"/>
  <c r="AR18" i="1"/>
  <c r="AO18" i="1"/>
  <c r="AN18" i="1"/>
  <c r="AM18" i="1"/>
  <c r="AK18" i="1"/>
  <c r="AJ18" i="1"/>
  <c r="AI18" i="1"/>
  <c r="AH18" i="1"/>
  <c r="AF18" i="1"/>
  <c r="AE18" i="1"/>
  <c r="AB18" i="1"/>
  <c r="AA18" i="1"/>
  <c r="Z18" i="1"/>
  <c r="Y18" i="1"/>
  <c r="X18" i="1"/>
  <c r="V18" i="1"/>
  <c r="U18" i="1"/>
  <c r="T18" i="1"/>
  <c r="S18" i="1"/>
  <c r="R18" i="1"/>
  <c r="Q18" i="1"/>
  <c r="M18" i="1"/>
  <c r="L18" i="1"/>
  <c r="K18" i="1"/>
  <c r="J18" i="1"/>
  <c r="H18" i="1"/>
  <c r="G18" i="1"/>
  <c r="F18" i="1"/>
  <c r="E18" i="1"/>
  <c r="D18" i="1"/>
  <c r="C18" i="1"/>
  <c r="O25" i="1"/>
  <c r="O24" i="1"/>
  <c r="O8" i="1"/>
  <c r="AC4" i="1"/>
  <c r="AQ4" i="1"/>
  <c r="O12" i="1"/>
  <c r="O14" i="1"/>
  <c r="AC12" i="1"/>
  <c r="AC14" i="1"/>
  <c r="AQ12" i="1"/>
  <c r="AQ14" i="1"/>
  <c r="BE12" i="1"/>
  <c r="BE14" i="1"/>
  <c r="AQ17" i="1"/>
  <c r="AQ13" i="1"/>
  <c r="AC17" i="1"/>
  <c r="AC13" i="1"/>
  <c r="O17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41" i="1"/>
  <c r="G35" i="1"/>
  <c r="F35" i="1"/>
  <c r="I35" i="1"/>
  <c r="H35" i="1"/>
  <c r="K35" i="1"/>
  <c r="E35" i="1"/>
  <c r="J35" i="1"/>
  <c r="D35" i="1"/>
  <c r="C35" i="1"/>
  <c r="BE25" i="1"/>
  <c r="AQ25" i="1"/>
  <c r="AC25" i="1"/>
  <c r="BE21" i="1"/>
  <c r="AQ21" i="1"/>
  <c r="AC21" i="1"/>
  <c r="BE22" i="1"/>
  <c r="AQ22" i="1"/>
  <c r="AC22" i="1"/>
  <c r="BE13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44" i="1" l="1"/>
  <c r="BF6" i="1"/>
  <c r="J23" i="1"/>
  <c r="Z23" i="1"/>
  <c r="AP23" i="1"/>
  <c r="AB23" i="1"/>
  <c r="AD23" i="1"/>
  <c r="B26" i="1"/>
  <c r="R23" i="1"/>
  <c r="AX23" i="1"/>
  <c r="D23" i="1"/>
  <c r="AZ23" i="1"/>
  <c r="F23" i="1"/>
  <c r="V23" i="1"/>
  <c r="AL23" i="1"/>
  <c r="BB23" i="1"/>
  <c r="L23" i="1"/>
  <c r="AR23" i="1"/>
  <c r="N23" i="1"/>
  <c r="AT23" i="1"/>
  <c r="P23" i="1"/>
  <c r="AF23" i="1"/>
  <c r="AV23" i="1"/>
  <c r="AH23" i="1"/>
  <c r="T23" i="1"/>
  <c r="AJ23" i="1"/>
  <c r="H23" i="1"/>
  <c r="X23" i="1"/>
  <c r="AN23" i="1"/>
  <c r="BF20" i="1"/>
  <c r="BF19" i="1"/>
  <c r="AQ24" i="1"/>
  <c r="BE24" i="1"/>
  <c r="BF14" i="1"/>
  <c r="BF12" i="1"/>
  <c r="AC24" i="1"/>
  <c r="BF13" i="1"/>
  <c r="BF17" i="1"/>
  <c r="O15" i="1"/>
  <c r="BF7" i="1"/>
  <c r="BF16" i="1"/>
  <c r="AQ15" i="1"/>
  <c r="AC15" i="1"/>
  <c r="BE15" i="1"/>
  <c r="BF11" i="1"/>
  <c r="BF9" i="1"/>
  <c r="BF21" i="1"/>
  <c r="BF2" i="1"/>
  <c r="BF25" i="1"/>
  <c r="BF22" i="1"/>
  <c r="BF8" i="1"/>
  <c r="BF10" i="1"/>
  <c r="BF4" i="1"/>
  <c r="BF5" i="1"/>
  <c r="O23" i="1" l="1"/>
  <c r="BE23" i="1"/>
  <c r="AQ23" i="1"/>
  <c r="BF24" i="1"/>
  <c r="BF15" i="1"/>
  <c r="AC23" i="1" l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 s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7" i="1" l="1"/>
  <c r="AI26" i="1" l="1"/>
  <c r="AI27" i="1" s="1"/>
  <c r="AJ26" i="1" s="1"/>
  <c r="AJ27" i="1" s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tc={E05B31CB-C56F-403E-A3C2-FA3DE0D7BD37}</author>
    <author>tc={349F2372-D8F3-4A55-988B-DE936EBDEF80}</author>
    <author>tc={E90C7D6D-0AA1-42B6-A687-DA4DCA8BBE63}</author>
    <author>tc={075D13F8-F905-45F2-8710-CB20A9A8521D}</author>
    <author>tc={8041B31D-F5F4-48B1-9C78-671BA10CA68B}</author>
    <author>tc={620121F4-360E-448C-A8BB-24BEF0677135}</author>
    <author>tc={F7780402-B8B0-44EE-9069-B18543FE466A}</author>
    <author>tc={A7C03510-1D80-4101-A4FD-97408BDF8224}</author>
    <author>tc={1EC39C63-C61E-447C-8BDF-2D4956740EAF}</author>
    <author>tc={C80F882F-58A5-4C62-98CE-F86F6971772E}</author>
    <author>tc={EE9A3F2A-B615-4507-B7B9-350EE2DC8EB6}</author>
    <author>tc={4B88355D-9209-4405-B7B7-6AE6D134BD4A}</author>
    <author>tc={95FD1110-5369-4C97-A741-45307BBFA4F0}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K13" authorId="9" shapeId="0" xr:uid="{E05B31CB-C56F-403E-A3C2-FA3DE0D7BD37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Verizon</t>
      </text>
    </comment>
    <comment ref="AF14" authorId="10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1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H14" authorId="12" shapeId="0" xr:uid="{075D13F8-F905-45F2-8710-CB20A9A8521D}">
      <text>
        <t>[Threaded comment]
Your version of Excel allows you to read this threaded comment; however, any edits to it will get removed if the file is opened in a newer version of Excel. Learn more: https://go.microsoft.com/fwlink/?linkid=870924
Comment:
    Amazon List</t>
      </text>
    </comment>
    <comment ref="AI14" authorId="13" shapeId="0" xr:uid="{8041B31D-F5F4-48B1-9C78-671BA10CA68B}">
      <text>
        <t>[Threaded comment]
Your version of Excel allows you to read this threaded comment; however, any edits to it will get removed if the file is opened in a newer version of Excel. Learn more: https://go.microsoft.com/fwlink/?linkid=870924
Comment:
    Wallet, Shades</t>
      </text>
    </comment>
    <comment ref="AJ14" authorId="14" shapeId="0" xr:uid="{620121F4-360E-448C-A8BB-24BEF0677135}">
      <text>
        <t>[Threaded comment]
Your version of Excel allows you to read this threaded comment; however, any edits to it will get removed if the file is opened in a newer version of Excel. Learn more: https://go.microsoft.com/fwlink/?linkid=870924
Comment:
    DUI Treatment</t>
      </text>
    </comment>
    <comment ref="AL14" authorId="15" shapeId="0" xr:uid="{F7780402-B8B0-44EE-9069-B18543FE46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 of Wishlist</t>
      </text>
    </comment>
    <comment ref="A15" authorId="16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7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8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Electric, Water, Parking, Mail, Amenities</t>
      </text>
    </comment>
    <comment ref="N27" authorId="19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20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P27" authorId="21" shapeId="0" xr:uid="{95FD1110-5369-4C97-A741-45307BBF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22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43" authorId="23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<sst xmlns="http://schemas.openxmlformats.org/spreadsheetml/2006/main" count="62" uniqueCount="60">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</sst>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4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  <xf numFmtId="4" fontId="3" fillId="4" borderId="8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K13" dT="2025-07-08T02:59:53.67" personId="{C25DA08F-AFEC-4D2E-9818-A5ECD8C603A9}" id="{E05B31CB-C56F-403E-A3C2-FA3DE0D7BD37}">
    <text>Verizon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H14" dT="2025-07-27T19:47:07.69" personId="{C25DA08F-AFEC-4D2E-9818-A5ECD8C603A9}" id="{075D13F8-F905-45F2-8710-CB20A9A8521D}">
    <text>Amazon List</text>
  </threadedComment>
  <threadedComment ref="AI14" dT="2025-07-27T19:47:20.31" personId="{C25DA08F-AFEC-4D2E-9818-A5ECD8C603A9}" id="{8041B31D-F5F4-48B1-9C78-671BA10CA68B}">
    <text>Wallet, Shades</text>
  </threadedComment>
  <threadedComment ref="AJ14" dT="2025-07-27T19:47:29.16" personId="{C25DA08F-AFEC-4D2E-9818-A5ECD8C603A9}" id="{620121F4-360E-448C-A8BB-24BEF0677135}">
    <text>DUI Treatment</text>
  </threadedComment>
  <threadedComment ref="AL14" dT="2025-07-08T03:00:47.71" personId="{C25DA08F-AFEC-4D2E-9818-A5ECD8C603A9}" id="{F7780402-B8B0-44EE-9069-B18543FE466A}">
    <text>Rest of Wishlist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Electric, Water, Parking, Mail, Amenities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AP27" dT="2025-07-06T00:21:47.31" personId="{C25DA08F-AFEC-4D2E-9818-A5ECD8C603A9}" id="{95FD1110-5369-4C97-A741-45307BBFA4F0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43" dT="2025-06-16T02:20:26.57" personId="{C25DA08F-AFEC-4D2E-9818-A5ECD8C603A9}" id="{2A7D9693-81E7-4CB8-A73A-DBB49446FB5E}">
    <text>Duration</text>
  </threadedComment>
  <threadedComment ref="B43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43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7"/>
  <sheetViews>
    <sheetView tabSelected="1" zoomScale="61" zoomScaleNormal="50"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J11" sqref="AJ11"/>
    </sheetView>
  </sheetViews>
  <sheetFormatPr defaultColWidth="10.88671875" defaultRowHeight="16.95" customHeight="1" x14ac:dyDescent="0.3"/>
  <cols>
    <col min="1" max="1" width="35.88671875" style="10" customWidth="1"/>
    <col min="2" max="2" width="23.77734375" style="10" customWidth="1"/>
    <col min="3" max="3" width="22" style="10" customWidth="1"/>
    <col min="4" max="4" width="22.5546875" style="10" customWidth="1"/>
    <col min="5" max="5" width="21.44140625" style="10" customWidth="1"/>
    <col min="6" max="6" width="19.5546875" style="10" customWidth="1"/>
    <col min="7" max="7" width="17.88671875" style="10" customWidth="1"/>
    <col min="8" max="8" width="18.21875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30.8867187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1.777343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1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1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/>
      <c r="F4" s="7"/>
      <c r="G4" s="6"/>
      <c r="H4" s="6"/>
      <c r="I4" s="6"/>
      <c r="J4" s="6"/>
      <c r="K4" s="6"/>
      <c r="L4" s="6"/>
      <c r="M4" s="6"/>
      <c r="N4" s="6"/>
      <c r="O4" s="8">
        <f t="shared" si="4"/>
        <v>0</v>
      </c>
      <c r="P4" s="7"/>
      <c r="Q4" s="6"/>
      <c r="R4" s="5"/>
      <c r="S4" s="6"/>
      <c r="T4" s="6"/>
      <c r="U4" s="6"/>
      <c r="V4" s="6"/>
      <c r="W4" s="6"/>
      <c r="X4" s="15"/>
      <c r="Y4" s="6"/>
      <c r="Z4" s="6"/>
      <c r="AA4" s="6"/>
      <c r="AB4" s="6"/>
      <c r="AC4" s="8">
        <f t="shared" si="5"/>
        <v>0</v>
      </c>
      <c r="AD4" s="7"/>
      <c r="AE4" s="6"/>
      <c r="AF4" s="6"/>
      <c r="AG4" s="5"/>
      <c r="AH4" s="6"/>
      <c r="AI4" s="6"/>
      <c r="AJ4" s="6"/>
      <c r="AK4" s="6"/>
      <c r="AL4" s="6"/>
      <c r="AM4" s="6"/>
      <c r="AN4" s="6"/>
      <c r="AO4" s="6"/>
      <c r="AP4" s="11"/>
      <c r="AQ4" s="8">
        <f t="shared" si="6"/>
        <v>0</v>
      </c>
      <c r="AR4" s="7"/>
      <c r="AS4" s="12"/>
      <c r="AT4" s="12"/>
      <c r="AU4" s="6"/>
      <c r="AV4" s="6"/>
      <c r="AW4" s="6"/>
      <c r="AX4" s="6"/>
      <c r="AY4" s="6"/>
      <c r="AZ4" s="6"/>
      <c r="BA4" s="6"/>
      <c r="BB4" s="6"/>
      <c r="BC4" s="6"/>
      <c r="BD4" s="6"/>
      <c r="BE4" s="8">
        <f t="shared" si="7"/>
        <v>0</v>
      </c>
      <c r="BF4" s="8">
        <f t="shared" si="8"/>
        <v>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>
        <v>25</v>
      </c>
      <c r="AP8" s="16"/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16"/>
      <c r="BE8" s="8">
        <f t="shared" si="7"/>
        <v>75</v>
      </c>
      <c r="BF8" s="8">
        <f t="shared" si="8"/>
        <v>300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9.99</v>
      </c>
      <c r="C12" s="21"/>
      <c r="D12" s="21"/>
      <c r="E12" s="21"/>
      <c r="F12" s="21">
        <v>9.99</v>
      </c>
      <c r="G12" s="21"/>
      <c r="H12" s="21"/>
      <c r="I12" s="21"/>
      <c r="J12" s="21"/>
      <c r="K12" s="21"/>
      <c r="L12" s="21">
        <v>9.99</v>
      </c>
      <c r="M12" s="21"/>
      <c r="N12" s="21"/>
      <c r="O12" s="22">
        <f t="shared" si="4"/>
        <v>29.97</v>
      </c>
      <c r="P12" s="5">
        <v>9.99</v>
      </c>
      <c r="Q12" s="21"/>
      <c r="R12" s="21"/>
      <c r="S12" s="21"/>
      <c r="T12" s="21">
        <v>9.99</v>
      </c>
      <c r="U12" s="21"/>
      <c r="V12" s="21"/>
      <c r="W12" s="21"/>
      <c r="X12" s="21"/>
      <c r="Y12" s="21"/>
      <c r="Z12" s="21">
        <v>9.99</v>
      </c>
      <c r="AA12" s="21"/>
      <c r="AB12" s="21"/>
      <c r="AC12" s="22">
        <f t="shared" si="5"/>
        <v>29.97</v>
      </c>
      <c r="AD12" s="5">
        <v>9.99</v>
      </c>
      <c r="AE12" s="21"/>
      <c r="AF12" s="21"/>
      <c r="AG12" s="21"/>
      <c r="AH12" s="21">
        <v>9.99</v>
      </c>
      <c r="AI12" s="21"/>
      <c r="AJ12" s="21"/>
      <c r="AK12" s="21"/>
      <c r="AL12" s="21"/>
      <c r="AM12" s="21"/>
      <c r="AN12" s="21">
        <v>9.99</v>
      </c>
      <c r="AO12" s="21"/>
      <c r="AP12" s="21"/>
      <c r="AQ12" s="22">
        <f t="shared" si="6"/>
        <v>29.97</v>
      </c>
      <c r="AR12" s="5">
        <v>9.99</v>
      </c>
      <c r="AS12" s="21"/>
      <c r="AT12" s="21"/>
      <c r="AU12" s="21"/>
      <c r="AV12" s="21">
        <v>9.99</v>
      </c>
      <c r="AW12" s="21"/>
      <c r="AX12" s="21"/>
      <c r="AY12" s="21"/>
      <c r="AZ12" s="21"/>
      <c r="BA12" s="21"/>
      <c r="BB12" s="21">
        <v>9.99</v>
      </c>
      <c r="BC12" s="21"/>
      <c r="BD12" s="21"/>
      <c r="BE12" s="22">
        <f t="shared" si="7"/>
        <v>29.97</v>
      </c>
      <c r="BF12" s="22">
        <f t="shared" si="8"/>
        <v>119.88</v>
      </c>
    </row>
    <row r="13" spans="1:58" ht="16.95" customHeight="1" x14ac:dyDescent="0.3">
      <c r="A13" s="20" t="s">
        <v>41</v>
      </c>
      <c r="B13" s="5"/>
      <c r="C13" s="21"/>
      <c r="D13" s="21"/>
      <c r="E13" s="21">
        <f>0</f>
        <v>0</v>
      </c>
      <c r="F13" s="21"/>
      <c r="G13" s="21"/>
      <c r="H13" s="21"/>
      <c r="I13" s="21">
        <v>0</v>
      </c>
      <c r="J13" s="21"/>
      <c r="K13" s="21"/>
      <c r="L13" s="21"/>
      <c r="M13" s="21"/>
      <c r="N13" s="21">
        <v>0</v>
      </c>
      <c r="O13" s="22">
        <f t="shared" si="4"/>
        <v>0</v>
      </c>
      <c r="P13" s="5"/>
      <c r="Q13" s="21"/>
      <c r="R13" s="21"/>
      <c r="S13" s="21">
        <v>0</v>
      </c>
      <c r="T13" s="21"/>
      <c r="U13" s="21"/>
      <c r="V13" s="21"/>
      <c r="W13" s="21">
        <v>0</v>
      </c>
      <c r="X13" s="23"/>
      <c r="Y13" s="21"/>
      <c r="Z13" s="21"/>
      <c r="AA13" s="21"/>
      <c r="AB13" s="21">
        <v>0</v>
      </c>
      <c r="AC13" s="22">
        <f t="shared" si="5"/>
        <v>0</v>
      </c>
      <c r="AD13" s="5"/>
      <c r="AE13" s="21">
        <v>20</v>
      </c>
      <c r="AF13" s="21"/>
      <c r="AG13" s="21">
        <v>0</v>
      </c>
      <c r="AH13" s="21"/>
      <c r="AI13" s="21"/>
      <c r="AJ13" s="21"/>
      <c r="AK13" s="21"/>
      <c r="AL13" s="21">
        <v>0</v>
      </c>
      <c r="AM13" s="5"/>
      <c r="AN13" s="21"/>
      <c r="AO13" s="21"/>
      <c r="AP13" s="25">
        <v>0</v>
      </c>
      <c r="AQ13" s="22">
        <f t="shared" si="6"/>
        <v>20</v>
      </c>
      <c r="AR13" s="5"/>
      <c r="AS13" s="24"/>
      <c r="AT13" s="24"/>
      <c r="AU13" s="21">
        <v>0</v>
      </c>
      <c r="AV13" s="21"/>
      <c r="AW13" s="21"/>
      <c r="AX13" s="21"/>
      <c r="AY13" s="21"/>
      <c r="AZ13" s="21">
        <v>0</v>
      </c>
      <c r="BA13" s="21"/>
      <c r="BB13" s="21"/>
      <c r="BC13" s="21"/>
      <c r="BD13" s="21">
        <v>0</v>
      </c>
      <c r="BE13" s="22">
        <f t="shared" si="7"/>
        <v>0</v>
      </c>
      <c r="BF13" s="22">
        <f t="shared" si="8"/>
        <v>20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41"/>
      <c r="AG14" s="21"/>
      <c r="AH14" s="85">
        <v>507.91</v>
      </c>
      <c r="AI14" s="85">
        <v>300</v>
      </c>
      <c r="AJ14" s="85">
        <v>320</v>
      </c>
      <c r="AL14" s="21"/>
      <c r="AM14" s="5"/>
      <c r="AN14" s="21"/>
      <c r="AO14" s="21"/>
      <c r="AP14" s="21"/>
      <c r="AQ14" s="22">
        <f t="shared" si="6"/>
        <v>1127.9100000000001</v>
      </c>
      <c r="AR14" s="5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2">
        <f t="shared" si="7"/>
        <v>0</v>
      </c>
      <c r="BF14" s="22">
        <f t="shared" si="8"/>
        <v>1127.9100000000001</v>
      </c>
    </row>
    <row r="15" spans="1:58" ht="16.95" customHeight="1" x14ac:dyDescent="0.3">
      <c r="A15" s="20" t="s">
        <v>6</v>
      </c>
      <c r="B15" s="5"/>
      <c r="C15" s="21"/>
      <c r="D15" s="21"/>
      <c r="E15" s="21">
        <v>876</v>
      </c>
      <c r="F15" s="21"/>
      <c r="G15" s="21"/>
      <c r="H15" s="21"/>
      <c r="I15" s="21">
        <f>E15</f>
        <v>876</v>
      </c>
      <c r="J15" s="21"/>
      <c r="K15" s="21"/>
      <c r="L15" s="21"/>
      <c r="M15" s="21"/>
      <c r="N15" s="21">
        <f>E15</f>
        <v>876</v>
      </c>
      <c r="O15" s="22">
        <f t="shared" si="4"/>
        <v>2628</v>
      </c>
      <c r="P15" s="5"/>
      <c r="Q15" s="21"/>
      <c r="R15" s="21"/>
      <c r="S15" s="21">
        <f>E15</f>
        <v>876</v>
      </c>
      <c r="T15" s="21"/>
      <c r="U15" s="21"/>
      <c r="V15" s="21"/>
      <c r="W15" s="21">
        <f>E15</f>
        <v>876</v>
      </c>
      <c r="X15" s="23"/>
      <c r="Y15" s="21"/>
      <c r="Z15" s="21"/>
      <c r="AA15" s="21"/>
      <c r="AB15" s="21">
        <f>E15</f>
        <v>876</v>
      </c>
      <c r="AC15" s="22">
        <f>SUM(P15:AB15)</f>
        <v>2628</v>
      </c>
      <c r="AD15" s="5"/>
      <c r="AE15" s="21"/>
      <c r="AF15" s="21"/>
      <c r="AG15" s="21">
        <f>E15</f>
        <v>876</v>
      </c>
      <c r="AH15" s="21"/>
      <c r="AI15" s="21"/>
      <c r="AJ15" s="21"/>
      <c r="AK15" s="21"/>
      <c r="AL15" s="21">
        <f>E15</f>
        <v>876</v>
      </c>
      <c r="AM15" s="5"/>
      <c r="AN15" s="21"/>
      <c r="AO15" s="21"/>
      <c r="AP15" s="21">
        <f>E15</f>
        <v>876</v>
      </c>
      <c r="AQ15" s="22">
        <f t="shared" si="6"/>
        <v>2628</v>
      </c>
      <c r="AR15" s="5"/>
      <c r="AS15" s="24"/>
      <c r="AT15" s="24"/>
      <c r="AU15" s="21">
        <f>E15</f>
        <v>876</v>
      </c>
      <c r="AV15" s="21"/>
      <c r="AW15" s="21"/>
      <c r="AX15" s="21"/>
      <c r="AY15" s="21"/>
      <c r="AZ15" s="21">
        <f>E15</f>
        <v>876</v>
      </c>
      <c r="BA15" s="21"/>
      <c r="BB15" s="21"/>
      <c r="BC15" s="21"/>
      <c r="BD15" s="5">
        <f>E15</f>
        <v>876</v>
      </c>
      <c r="BE15" s="22">
        <f t="shared" si="7"/>
        <v>2628</v>
      </c>
      <c r="BF15" s="22">
        <f t="shared" si="8"/>
        <v>10512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>SUM(P16:AB16)</f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 t="shared" si="7"/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59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9.99</v>
      </c>
      <c r="C18" s="29">
        <f t="shared" si="9"/>
        <v>10</v>
      </c>
      <c r="D18" s="29">
        <f t="shared" si="9"/>
        <v>0</v>
      </c>
      <c r="E18" s="29">
        <f t="shared" si="9"/>
        <v>1011</v>
      </c>
      <c r="F18" s="29">
        <f t="shared" si="9"/>
        <v>9.99</v>
      </c>
      <c r="G18" s="29">
        <f t="shared" si="9"/>
        <v>10</v>
      </c>
      <c r="H18" s="29">
        <f t="shared" si="9"/>
        <v>0</v>
      </c>
      <c r="I18" s="29">
        <f t="shared" si="9"/>
        <v>1011</v>
      </c>
      <c r="J18" s="29">
        <f t="shared" si="9"/>
        <v>0</v>
      </c>
      <c r="K18" s="29">
        <f t="shared" si="9"/>
        <v>10</v>
      </c>
      <c r="L18" s="29">
        <f t="shared" si="9"/>
        <v>9.99</v>
      </c>
      <c r="M18" s="29">
        <f t="shared" si="9"/>
        <v>35</v>
      </c>
      <c r="N18" s="29">
        <f t="shared" si="9"/>
        <v>976</v>
      </c>
      <c r="O18" s="30">
        <f t="shared" si="9"/>
        <v>3092.9700000000003</v>
      </c>
      <c r="P18" s="29">
        <f t="shared" si="9"/>
        <v>9.99</v>
      </c>
      <c r="Q18" s="29">
        <f t="shared" si="9"/>
        <v>10</v>
      </c>
      <c r="R18" s="29">
        <f t="shared" si="9"/>
        <v>0</v>
      </c>
      <c r="S18" s="29">
        <f t="shared" si="9"/>
        <v>1011</v>
      </c>
      <c r="T18" s="29">
        <f t="shared" si="9"/>
        <v>9.99</v>
      </c>
      <c r="U18" s="29">
        <f t="shared" si="9"/>
        <v>10</v>
      </c>
      <c r="V18" s="29">
        <f t="shared" si="9"/>
        <v>0</v>
      </c>
      <c r="W18" s="29">
        <f t="shared" si="9"/>
        <v>1011</v>
      </c>
      <c r="X18" s="29">
        <f t="shared" si="9"/>
        <v>0</v>
      </c>
      <c r="Y18" s="29">
        <f t="shared" si="9"/>
        <v>10</v>
      </c>
      <c r="Z18" s="29">
        <f t="shared" si="9"/>
        <v>9.99</v>
      </c>
      <c r="AA18" s="29">
        <f t="shared" si="9"/>
        <v>35</v>
      </c>
      <c r="AB18" s="31">
        <f t="shared" si="9"/>
        <v>976</v>
      </c>
      <c r="AC18" s="30">
        <f t="shared" si="9"/>
        <v>3092.9700000000003</v>
      </c>
      <c r="AD18" s="29">
        <f t="shared" si="9"/>
        <v>9.99</v>
      </c>
      <c r="AE18" s="29">
        <f t="shared" si="9"/>
        <v>30</v>
      </c>
      <c r="AF18" s="29">
        <f t="shared" si="9"/>
        <v>0</v>
      </c>
      <c r="AG18" s="29">
        <f t="shared" si="9"/>
        <v>1011</v>
      </c>
      <c r="AH18" s="29">
        <f t="shared" ref="AH18:BF18" si="10">SUM(AH2:AH17)</f>
        <v>517.9</v>
      </c>
      <c r="AI18" s="29">
        <f t="shared" si="10"/>
        <v>310</v>
      </c>
      <c r="AJ18" s="29">
        <f t="shared" si="10"/>
        <v>320</v>
      </c>
      <c r="AK18" s="29">
        <f t="shared" si="10"/>
        <v>35</v>
      </c>
      <c r="AL18" s="29">
        <f t="shared" si="10"/>
        <v>976</v>
      </c>
      <c r="AM18" s="29">
        <f t="shared" si="10"/>
        <v>10</v>
      </c>
      <c r="AN18" s="29">
        <f t="shared" si="10"/>
        <v>9.99</v>
      </c>
      <c r="AO18" s="29">
        <f t="shared" si="10"/>
        <v>35</v>
      </c>
      <c r="AP18" s="31">
        <f t="shared" si="10"/>
        <v>976</v>
      </c>
      <c r="AQ18" s="30">
        <f t="shared" si="10"/>
        <v>4240.88</v>
      </c>
      <c r="AR18" s="29">
        <f t="shared" si="10"/>
        <v>9.99</v>
      </c>
      <c r="AS18" s="29">
        <f t="shared" si="10"/>
        <v>10</v>
      </c>
      <c r="AT18" s="29">
        <f t="shared" si="10"/>
        <v>0</v>
      </c>
      <c r="AU18" s="29">
        <f t="shared" si="10"/>
        <v>1011</v>
      </c>
      <c r="AV18" s="29">
        <f t="shared" si="10"/>
        <v>9.99</v>
      </c>
      <c r="AW18" s="29">
        <f t="shared" si="10"/>
        <v>10</v>
      </c>
      <c r="AX18" s="29">
        <f t="shared" si="10"/>
        <v>0</v>
      </c>
      <c r="AY18" s="29">
        <f t="shared" si="10"/>
        <v>35</v>
      </c>
      <c r="AZ18" s="29">
        <f t="shared" si="10"/>
        <v>976</v>
      </c>
      <c r="BA18" s="29">
        <f t="shared" si="10"/>
        <v>10</v>
      </c>
      <c r="BB18" s="29">
        <f t="shared" si="10"/>
        <v>9.99</v>
      </c>
      <c r="BC18" s="29">
        <f t="shared" si="10"/>
        <v>35</v>
      </c>
      <c r="BD18" s="31">
        <f t="shared" si="10"/>
        <v>876</v>
      </c>
      <c r="BE18" s="30">
        <f t="shared" si="10"/>
        <v>2992.9700000000003</v>
      </c>
      <c r="BF18" s="30">
        <f t="shared" si="10"/>
        <v>13419.79</v>
      </c>
      <c r="BH18" s="57"/>
      <c r="BI18" s="57"/>
    </row>
    <row r="19" spans="1:61" ht="16.95" customHeight="1" thickTop="1" x14ac:dyDescent="0.3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x14ac:dyDescent="0.3">
      <c r="A20" s="38" t="s">
        <v>12</v>
      </c>
      <c r="B20" s="37">
        <v>95</v>
      </c>
      <c r="C20" s="39">
        <v>95</v>
      </c>
      <c r="D20" s="39">
        <v>95</v>
      </c>
      <c r="E20" s="39">
        <v>95</v>
      </c>
      <c r="F20" s="39">
        <v>95</v>
      </c>
      <c r="G20" s="39">
        <v>95</v>
      </c>
      <c r="H20" s="39">
        <v>95</v>
      </c>
      <c r="I20" s="39">
        <v>95</v>
      </c>
      <c r="J20" s="39">
        <v>95</v>
      </c>
      <c r="K20" s="39">
        <v>95</v>
      </c>
      <c r="L20" s="39">
        <v>95</v>
      </c>
      <c r="M20" s="39">
        <v>95</v>
      </c>
      <c r="N20" s="40">
        <v>95</v>
      </c>
      <c r="O20" s="36">
        <f t="shared" si="11"/>
        <v>1235</v>
      </c>
      <c r="P20" s="37">
        <v>95</v>
      </c>
      <c r="Q20" s="39">
        <v>95</v>
      </c>
      <c r="R20" s="39">
        <v>95</v>
      </c>
      <c r="S20" s="39">
        <v>95</v>
      </c>
      <c r="T20" s="39">
        <v>95</v>
      </c>
      <c r="U20" s="39">
        <v>95</v>
      </c>
      <c r="V20" s="39">
        <v>95</v>
      </c>
      <c r="W20" s="39">
        <v>95</v>
      </c>
      <c r="X20" s="39">
        <v>95</v>
      </c>
      <c r="Y20" s="39">
        <v>95</v>
      </c>
      <c r="Z20" s="39">
        <v>95</v>
      </c>
      <c r="AA20" s="39">
        <v>95</v>
      </c>
      <c r="AB20" s="40">
        <v>95</v>
      </c>
      <c r="AC20" s="36">
        <f t="shared" si="12"/>
        <v>1235</v>
      </c>
      <c r="AD20" s="37">
        <v>95</v>
      </c>
      <c r="AE20" s="39">
        <v>95</v>
      </c>
      <c r="AF20" s="39">
        <v>95</v>
      </c>
      <c r="AG20" s="39">
        <v>95</v>
      </c>
      <c r="AH20" s="39">
        <v>95</v>
      </c>
      <c r="AI20" s="39">
        <v>95</v>
      </c>
      <c r="AJ20" s="39">
        <v>95</v>
      </c>
      <c r="AK20" s="39">
        <v>95</v>
      </c>
      <c r="AL20" s="39">
        <v>95</v>
      </c>
      <c r="AM20" s="39">
        <v>95</v>
      </c>
      <c r="AN20" s="39">
        <v>95</v>
      </c>
      <c r="AO20" s="39">
        <v>95</v>
      </c>
      <c r="AP20" s="40">
        <v>95</v>
      </c>
      <c r="AQ20" s="36">
        <f t="shared" si="13"/>
        <v>1235</v>
      </c>
      <c r="AR20" s="41">
        <v>95</v>
      </c>
      <c r="AS20" s="39">
        <v>95</v>
      </c>
      <c r="AT20" s="39">
        <v>95</v>
      </c>
      <c r="AU20" s="39">
        <v>95</v>
      </c>
      <c r="AV20" s="39">
        <v>95</v>
      </c>
      <c r="AW20" s="39">
        <v>95</v>
      </c>
      <c r="AX20" s="39">
        <v>95</v>
      </c>
      <c r="AY20" s="39">
        <v>95</v>
      </c>
      <c r="AZ20" s="39">
        <v>95</v>
      </c>
      <c r="BA20" s="39">
        <v>95</v>
      </c>
      <c r="BB20" s="39">
        <v>95</v>
      </c>
      <c r="BC20" s="39">
        <v>95</v>
      </c>
      <c r="BD20" s="40">
        <v>95</v>
      </c>
      <c r="BE20" s="36">
        <f t="shared" si="14"/>
        <v>1235</v>
      </c>
      <c r="BF20" s="36">
        <f t="shared" si="15"/>
        <v>4940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f>15*40*2-15*40*2*0.27</f>
        <v>876</v>
      </c>
      <c r="C23" s="9"/>
      <c r="D23" s="9">
        <f>B23</f>
        <v>876</v>
      </c>
      <c r="E23" s="9"/>
      <c r="F23" s="9">
        <f>B23</f>
        <v>876</v>
      </c>
      <c r="G23" s="45"/>
      <c r="H23" s="9">
        <f>B23</f>
        <v>876</v>
      </c>
      <c r="I23" s="9"/>
      <c r="J23" s="9">
        <f>B23</f>
        <v>876</v>
      </c>
      <c r="K23" s="9"/>
      <c r="L23" s="9">
        <f>B23</f>
        <v>876</v>
      </c>
      <c r="M23" s="45"/>
      <c r="N23" s="45">
        <f>B23</f>
        <v>876</v>
      </c>
      <c r="O23" s="36">
        <f t="shared" si="11"/>
        <v>6132</v>
      </c>
      <c r="P23" s="9">
        <f>B23</f>
        <v>876</v>
      </c>
      <c r="Q23" s="9"/>
      <c r="R23" s="9">
        <f>B23</f>
        <v>876</v>
      </c>
      <c r="S23" s="9"/>
      <c r="T23" s="9">
        <f>B23</f>
        <v>876</v>
      </c>
      <c r="U23" s="45"/>
      <c r="V23" s="9">
        <f>B23</f>
        <v>876</v>
      </c>
      <c r="W23" s="9"/>
      <c r="X23" s="9">
        <f>B23</f>
        <v>876</v>
      </c>
      <c r="Y23" s="9"/>
      <c r="Z23" s="9">
        <f>B23</f>
        <v>876</v>
      </c>
      <c r="AA23" s="45"/>
      <c r="AB23" s="45">
        <f>B23</f>
        <v>876</v>
      </c>
      <c r="AC23" s="36">
        <f t="shared" si="12"/>
        <v>6132</v>
      </c>
      <c r="AD23" s="46">
        <f>B23</f>
        <v>876</v>
      </c>
      <c r="AE23" s="9"/>
      <c r="AF23" s="9">
        <f>B23</f>
        <v>876</v>
      </c>
      <c r="AG23" s="9"/>
      <c r="AH23" s="9">
        <f>B23</f>
        <v>876</v>
      </c>
      <c r="AI23" s="9"/>
      <c r="AJ23" s="9">
        <f>B23</f>
        <v>876</v>
      </c>
      <c r="AK23" s="9"/>
      <c r="AL23" s="9">
        <f>B23</f>
        <v>876</v>
      </c>
      <c r="AM23" s="9"/>
      <c r="AN23" s="9">
        <f>B23</f>
        <v>876</v>
      </c>
      <c r="AP23" s="45">
        <f>B23</f>
        <v>876</v>
      </c>
      <c r="AQ23" s="36">
        <f t="shared" si="13"/>
        <v>6132</v>
      </c>
      <c r="AR23" s="9">
        <f>B23</f>
        <v>876</v>
      </c>
      <c r="AS23" s="9"/>
      <c r="AT23" s="9">
        <f>B23</f>
        <v>876</v>
      </c>
      <c r="AU23" s="9"/>
      <c r="AV23" s="9">
        <f>B23</f>
        <v>876</v>
      </c>
      <c r="AW23" s="45"/>
      <c r="AX23" s="9">
        <f>B23</f>
        <v>876</v>
      </c>
      <c r="AY23" s="9"/>
      <c r="AZ23" s="9">
        <f>B23</f>
        <v>876</v>
      </c>
      <c r="BA23" s="9"/>
      <c r="BB23" s="9">
        <f>B23</f>
        <v>876</v>
      </c>
      <c r="BC23" s="45"/>
      <c r="BD23" s="45">
        <f>B23</f>
        <v>876</v>
      </c>
      <c r="BE23" s="36">
        <f t="shared" si="14"/>
        <v>6132</v>
      </c>
      <c r="BF23" s="36">
        <f t="shared" si="15"/>
        <v>24528</v>
      </c>
      <c r="BG23" s="80" t="s">
        <v>54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I24" s="9">
        <v>292</v>
      </c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0</v>
      </c>
      <c r="AD25" s="46"/>
      <c r="AE25" s="9"/>
      <c r="AF25" s="9"/>
      <c r="AG25" s="9"/>
      <c r="AH25" s="9">
        <v>1134</v>
      </c>
      <c r="AI25" s="9"/>
      <c r="AJ25" s="9"/>
      <c r="AK25" s="9"/>
      <c r="AM25" s="9"/>
      <c r="AN25" s="9"/>
      <c r="AO25" s="9"/>
      <c r="AP25" s="45"/>
      <c r="AQ25" s="36">
        <f t="shared" si="13"/>
        <v>1134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1134</v>
      </c>
    </row>
    <row r="26" spans="1:61" ht="16.95" customHeight="1" thickTop="1" thickBot="1" x14ac:dyDescent="0.35">
      <c r="A26" s="27" t="s">
        <v>8</v>
      </c>
      <c r="B26" s="47">
        <f>SUM(B19:B23)+B25</f>
        <v>971</v>
      </c>
      <c r="C26" s="47">
        <f>SUM(C19:C23)+C25+B27</f>
        <v>1056.01</v>
      </c>
      <c r="D26" s="47">
        <f t="shared" ref="D26:N26" si="16">SUM(D19:D23)+D25+C27</f>
        <v>2017.01</v>
      </c>
      <c r="E26" s="47">
        <f t="shared" si="16"/>
        <v>2112.0100000000002</v>
      </c>
      <c r="F26" s="47">
        <f t="shared" si="16"/>
        <v>2072.0100000000002</v>
      </c>
      <c r="G26" s="47">
        <f t="shared" si="16"/>
        <v>2157.0200000000004</v>
      </c>
      <c r="H26" s="47">
        <f t="shared" si="16"/>
        <v>3118.0200000000004</v>
      </c>
      <c r="I26" s="47">
        <f t="shared" si="16"/>
        <v>3213.0200000000004</v>
      </c>
      <c r="J26" s="47">
        <f t="shared" si="16"/>
        <v>3173.0200000000004</v>
      </c>
      <c r="K26" s="47">
        <f t="shared" si="16"/>
        <v>3268.0200000000004</v>
      </c>
      <c r="L26" s="47">
        <f t="shared" si="16"/>
        <v>4229.0200000000004</v>
      </c>
      <c r="M26" s="47">
        <f t="shared" si="16"/>
        <v>4314.0300000000007</v>
      </c>
      <c r="N26" s="48">
        <f t="shared" si="16"/>
        <v>5250.0300000000007</v>
      </c>
      <c r="O26" s="30">
        <f>SUM(O19:O23)+O25</f>
        <v>7367</v>
      </c>
      <c r="P26" s="47">
        <f t="shared" ref="P26:AB26" si="17">SUM(P19:P23)+P25+O27</f>
        <v>5245.03</v>
      </c>
      <c r="Q26" s="47">
        <f t="shared" si="17"/>
        <v>5330.04</v>
      </c>
      <c r="R26" s="47">
        <f t="shared" si="17"/>
        <v>6291.04</v>
      </c>
      <c r="S26" s="47">
        <f t="shared" si="17"/>
        <v>6386.04</v>
      </c>
      <c r="T26" s="47">
        <f t="shared" si="17"/>
        <v>6346.04</v>
      </c>
      <c r="U26" s="47">
        <f t="shared" si="17"/>
        <v>6431.05</v>
      </c>
      <c r="V26" s="47">
        <f t="shared" si="17"/>
        <v>7392.05</v>
      </c>
      <c r="W26" s="47">
        <f t="shared" si="17"/>
        <v>7487.05</v>
      </c>
      <c r="X26" s="47">
        <f t="shared" si="17"/>
        <v>7447.05</v>
      </c>
      <c r="Y26" s="47">
        <f t="shared" si="17"/>
        <v>7542.05</v>
      </c>
      <c r="Z26" s="47">
        <f t="shared" si="17"/>
        <v>8503.0499999999993</v>
      </c>
      <c r="AA26" s="47">
        <f t="shared" si="17"/>
        <v>8588.06</v>
      </c>
      <c r="AB26" s="48">
        <f t="shared" si="17"/>
        <v>9524.06</v>
      </c>
      <c r="AC26" s="30">
        <f>SUM(AC19:AC23)+AC25</f>
        <v>7367</v>
      </c>
      <c r="AD26" s="47">
        <f t="shared" ref="AD26:AP26" si="18">SUM(AD19:AD23)+AD25+AC27</f>
        <v>5245.03</v>
      </c>
      <c r="AE26" s="47">
        <f t="shared" si="18"/>
        <v>5330.04</v>
      </c>
      <c r="AF26" s="47">
        <f t="shared" si="18"/>
        <v>6271.04</v>
      </c>
      <c r="AG26" s="47">
        <f>SUM(AG19:AG23)+AG25+AF27</f>
        <v>6366.04</v>
      </c>
      <c r="AH26" s="47">
        <f>SUM(AH19:AH23)+AG25+AG27</f>
        <v>6326.04</v>
      </c>
      <c r="AI26" s="47">
        <f>SUM(AI19:AI23)+AI25+AH27</f>
        <v>5903.14</v>
      </c>
      <c r="AJ26" s="47">
        <f>SUM(AJ19:AJ23)+AJ25+AI27</f>
        <v>6564.14</v>
      </c>
      <c r="AK26" s="47">
        <f t="shared" si="18"/>
        <v>6339.14</v>
      </c>
      <c r="AL26" s="47">
        <f>SUM(AL19:AL23)+AH25+AK27</f>
        <v>8409.14</v>
      </c>
      <c r="AM26" s="47">
        <f t="shared" si="18"/>
        <v>7528.1399999999994</v>
      </c>
      <c r="AN26" s="47">
        <f>SUM(AN19:AN23)+AN25+AM27</f>
        <v>8489.14</v>
      </c>
      <c r="AO26" s="47">
        <f t="shared" si="18"/>
        <v>8574.15</v>
      </c>
      <c r="AP26" s="48">
        <f t="shared" si="18"/>
        <v>9510.15</v>
      </c>
      <c r="AQ26" s="30">
        <f>SUM(AQ19:AQ23)+AQ25</f>
        <v>8501</v>
      </c>
      <c r="AR26" s="47">
        <f t="shared" ref="AR26:BD26" si="19">SUM(AR19:AR23)+AR25+AQ27</f>
        <v>5231.12</v>
      </c>
      <c r="AS26" s="47">
        <f t="shared" si="19"/>
        <v>5316.13</v>
      </c>
      <c r="AT26" s="47">
        <f t="shared" si="19"/>
        <v>6277.13</v>
      </c>
      <c r="AU26" s="47">
        <f t="shared" si="19"/>
        <v>6372.13</v>
      </c>
      <c r="AV26" s="47">
        <f t="shared" si="19"/>
        <v>6332.13</v>
      </c>
      <c r="AW26" s="47">
        <f t="shared" si="19"/>
        <v>6417.14</v>
      </c>
      <c r="AX26" s="47">
        <f t="shared" si="19"/>
        <v>7378.14</v>
      </c>
      <c r="AY26" s="47">
        <f t="shared" si="19"/>
        <v>7473.14</v>
      </c>
      <c r="AZ26" s="47">
        <f t="shared" si="19"/>
        <v>8409.14</v>
      </c>
      <c r="BA26" s="47">
        <f t="shared" si="19"/>
        <v>7528.1399999999994</v>
      </c>
      <c r="BB26" s="47">
        <f t="shared" si="19"/>
        <v>8489.14</v>
      </c>
      <c r="BC26" s="47">
        <f t="shared" si="19"/>
        <v>8574.15</v>
      </c>
      <c r="BD26" s="48">
        <f t="shared" si="19"/>
        <v>9510.15</v>
      </c>
      <c r="BE26" s="30">
        <f>SUM(BE19:BE23)+BE25</f>
        <v>7367</v>
      </c>
      <c r="BF26" s="30">
        <f>SUM(BF19:BF23)+BF25</f>
        <v>30602</v>
      </c>
    </row>
    <row r="27" spans="1:61" ht="16.95" customHeight="1" thickTop="1" thickBot="1" x14ac:dyDescent="0.35">
      <c r="A27" s="49"/>
      <c r="B27" s="50">
        <f t="shared" ref="B27:AG27" si="20">B26-B18</f>
        <v>961.01</v>
      </c>
      <c r="C27" s="50">
        <f t="shared" si="20"/>
        <v>1046.01</v>
      </c>
      <c r="D27" s="50">
        <f t="shared" si="20"/>
        <v>2017.01</v>
      </c>
      <c r="E27" s="51">
        <f t="shared" si="20"/>
        <v>1101.0100000000002</v>
      </c>
      <c r="F27" s="50">
        <f t="shared" si="20"/>
        <v>2062.0200000000004</v>
      </c>
      <c r="G27" s="50">
        <f t="shared" si="20"/>
        <v>2147.0200000000004</v>
      </c>
      <c r="H27" s="50">
        <f t="shared" si="20"/>
        <v>3118.0200000000004</v>
      </c>
      <c r="I27" s="51">
        <f t="shared" si="20"/>
        <v>2202.0200000000004</v>
      </c>
      <c r="J27" s="50">
        <f t="shared" si="20"/>
        <v>3173.0200000000004</v>
      </c>
      <c r="K27" s="50">
        <f t="shared" si="20"/>
        <v>3258.0200000000004</v>
      </c>
      <c r="L27" s="50">
        <f t="shared" si="20"/>
        <v>4219.0300000000007</v>
      </c>
      <c r="M27" s="50">
        <f t="shared" si="20"/>
        <v>4279.0300000000007</v>
      </c>
      <c r="N27" s="52">
        <f t="shared" si="20"/>
        <v>4274.0300000000007</v>
      </c>
      <c r="O27" s="53">
        <f t="shared" si="20"/>
        <v>4274.03</v>
      </c>
      <c r="P27" s="50">
        <f t="shared" si="20"/>
        <v>5235.04</v>
      </c>
      <c r="Q27" s="50">
        <f t="shared" si="20"/>
        <v>5320.04</v>
      </c>
      <c r="R27" s="50">
        <f t="shared" si="20"/>
        <v>6291.04</v>
      </c>
      <c r="S27" s="51">
        <f t="shared" si="20"/>
        <v>5375.04</v>
      </c>
      <c r="T27" s="50">
        <f t="shared" si="20"/>
        <v>6336.05</v>
      </c>
      <c r="U27" s="50">
        <f t="shared" si="20"/>
        <v>6421.05</v>
      </c>
      <c r="V27" s="50">
        <f t="shared" si="20"/>
        <v>7392.05</v>
      </c>
      <c r="W27" s="51">
        <f t="shared" si="20"/>
        <v>6476.05</v>
      </c>
      <c r="X27" s="50">
        <f t="shared" si="20"/>
        <v>7447.05</v>
      </c>
      <c r="Y27" s="50">
        <f t="shared" si="20"/>
        <v>7532.05</v>
      </c>
      <c r="Z27" s="50">
        <f t="shared" si="20"/>
        <v>8493.06</v>
      </c>
      <c r="AA27" s="50">
        <f t="shared" si="20"/>
        <v>8553.06</v>
      </c>
      <c r="AB27" s="52">
        <f t="shared" si="20"/>
        <v>8548.06</v>
      </c>
      <c r="AC27" s="53">
        <f t="shared" si="20"/>
        <v>4274.03</v>
      </c>
      <c r="AD27" s="50">
        <f t="shared" si="20"/>
        <v>5235.04</v>
      </c>
      <c r="AE27" s="50">
        <f t="shared" si="20"/>
        <v>5300.04</v>
      </c>
      <c r="AF27" s="50">
        <f t="shared" si="20"/>
        <v>6271.04</v>
      </c>
      <c r="AG27" s="51">
        <f t="shared" si="20"/>
        <v>5355.04</v>
      </c>
      <c r="AH27" s="50">
        <f t="shared" ref="AH27:BF27" si="21">AH26-AH18</f>
        <v>5808.14</v>
      </c>
      <c r="AI27" s="50">
        <f t="shared" si="21"/>
        <v>5593.14</v>
      </c>
      <c r="AJ27" s="50">
        <f t="shared" si="21"/>
        <v>6244.14</v>
      </c>
      <c r="AK27" s="50">
        <f t="shared" si="21"/>
        <v>6304.14</v>
      </c>
      <c r="AL27" s="51">
        <f t="shared" si="21"/>
        <v>7433.1399999999994</v>
      </c>
      <c r="AM27" s="50">
        <f t="shared" si="21"/>
        <v>7518.1399999999994</v>
      </c>
      <c r="AN27" s="50">
        <f t="shared" si="21"/>
        <v>8479.15</v>
      </c>
      <c r="AO27" s="50">
        <f t="shared" si="21"/>
        <v>8539.15</v>
      </c>
      <c r="AP27" s="54">
        <f t="shared" si="21"/>
        <v>8534.15</v>
      </c>
      <c r="AQ27" s="53">
        <f t="shared" si="21"/>
        <v>4260.12</v>
      </c>
      <c r="AR27" s="50">
        <f t="shared" si="21"/>
        <v>5221.13</v>
      </c>
      <c r="AS27" s="50">
        <f t="shared" si="21"/>
        <v>5306.13</v>
      </c>
      <c r="AT27" s="50">
        <f t="shared" si="21"/>
        <v>6277.13</v>
      </c>
      <c r="AU27" s="51">
        <f t="shared" si="21"/>
        <v>5361.13</v>
      </c>
      <c r="AV27" s="50">
        <f t="shared" si="21"/>
        <v>6322.14</v>
      </c>
      <c r="AW27" s="50">
        <f t="shared" si="21"/>
        <v>6407.14</v>
      </c>
      <c r="AX27" s="50">
        <f t="shared" si="21"/>
        <v>7378.14</v>
      </c>
      <c r="AY27" s="50">
        <f t="shared" si="21"/>
        <v>7438.14</v>
      </c>
      <c r="AZ27" s="51">
        <f t="shared" si="21"/>
        <v>7433.1399999999994</v>
      </c>
      <c r="BA27" s="50">
        <f t="shared" si="21"/>
        <v>7518.1399999999994</v>
      </c>
      <c r="BB27" s="50">
        <f t="shared" si="21"/>
        <v>8479.15</v>
      </c>
      <c r="BC27" s="50">
        <f t="shared" si="21"/>
        <v>8539.15</v>
      </c>
      <c r="BD27" s="52">
        <f t="shared" si="21"/>
        <v>8634.15</v>
      </c>
      <c r="BE27" s="55">
        <f t="shared" si="21"/>
        <v>4374.03</v>
      </c>
      <c r="BF27" s="56">
        <f t="shared" si="21"/>
        <v>17182.21</v>
      </c>
    </row>
    <row r="28" spans="1:61" ht="16.95" customHeight="1" thickTop="1" x14ac:dyDescent="0.3"/>
    <row r="29" spans="1:61" ht="16.95" customHeight="1" x14ac:dyDescent="0.3">
      <c r="A29" s="42"/>
      <c r="B29" s="59" t="s">
        <v>14</v>
      </c>
      <c r="C29" s="60" t="s">
        <v>15</v>
      </c>
      <c r="D29" s="61" t="s">
        <v>16</v>
      </c>
      <c r="E29" s="61" t="s">
        <v>17</v>
      </c>
      <c r="F29" s="61" t="s">
        <v>18</v>
      </c>
      <c r="G29" s="61" t="s">
        <v>19</v>
      </c>
      <c r="H29" s="61" t="s">
        <v>20</v>
      </c>
      <c r="J29" s="62"/>
      <c r="BF29" s="42"/>
    </row>
    <row r="30" spans="1:61" ht="16.95" customHeight="1" x14ac:dyDescent="0.3">
      <c r="A30" s="42"/>
      <c r="B30" s="63"/>
      <c r="C30" s="64">
        <v>111336</v>
      </c>
      <c r="D30" s="65">
        <v>12485.67</v>
      </c>
      <c r="E30" s="66">
        <v>-105776</v>
      </c>
      <c r="F30" s="67">
        <f>C30+E30</f>
        <v>5560</v>
      </c>
      <c r="G30" s="64">
        <v>8560</v>
      </c>
      <c r="H30" s="64">
        <v>1650.47</v>
      </c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B31" s="63"/>
      <c r="C31" s="5"/>
      <c r="F31" s="42"/>
      <c r="G31" s="42"/>
      <c r="H31" s="42"/>
      <c r="I31" s="42"/>
      <c r="J31" s="42"/>
      <c r="BF31" s="70"/>
    </row>
    <row r="32" spans="1:61" ht="16.95" customHeight="1" x14ac:dyDescent="0.3">
      <c r="A32" s="71"/>
      <c r="B32" s="59" t="s">
        <v>56</v>
      </c>
      <c r="C32" s="60" t="s">
        <v>21</v>
      </c>
      <c r="D32" s="61" t="s">
        <v>22</v>
      </c>
      <c r="E32" s="61" t="s">
        <v>24</v>
      </c>
      <c r="F32" s="61" t="s">
        <v>28</v>
      </c>
      <c r="G32" s="61" t="s">
        <v>29</v>
      </c>
      <c r="H32" s="61" t="s">
        <v>26</v>
      </c>
      <c r="I32" s="61" t="s">
        <v>27</v>
      </c>
      <c r="J32" s="61" t="s">
        <v>23</v>
      </c>
      <c r="K32" s="61" t="s">
        <v>25</v>
      </c>
    </row>
    <row r="33" spans="1:15" ht="16.95" customHeight="1" x14ac:dyDescent="0.3">
      <c r="B33" s="63"/>
      <c r="C33" s="72">
        <v>2600</v>
      </c>
      <c r="D33" s="72">
        <v>1600</v>
      </c>
      <c r="E33" s="72">
        <v>1400</v>
      </c>
      <c r="F33" s="72">
        <v>1200</v>
      </c>
      <c r="G33" s="72">
        <v>1000</v>
      </c>
      <c r="H33" s="72">
        <v>700</v>
      </c>
      <c r="I33" s="72">
        <v>700</v>
      </c>
      <c r="J33" s="72">
        <v>500</v>
      </c>
      <c r="K33" s="72">
        <v>300</v>
      </c>
      <c r="M33" s="42"/>
      <c r="O33" s="42"/>
    </row>
    <row r="34" spans="1:15" ht="16.95" customHeight="1" x14ac:dyDescent="0.3">
      <c r="A34" s="42"/>
      <c r="B34" s="63"/>
      <c r="C34" s="65">
        <v>2751.76</v>
      </c>
      <c r="D34" s="65">
        <v>1676.75</v>
      </c>
      <c r="E34" s="65">
        <v>1492.95</v>
      </c>
      <c r="F34" s="65">
        <v>154.22999999999999</v>
      </c>
      <c r="G34" s="65">
        <v>1121.55</v>
      </c>
      <c r="H34" s="65">
        <v>653.16</v>
      </c>
      <c r="I34" s="65">
        <v>694.25</v>
      </c>
      <c r="J34" s="65">
        <v>529.07000000000005</v>
      </c>
      <c r="K34" s="65">
        <v>331.55</v>
      </c>
      <c r="M34" s="73"/>
      <c r="O34" s="73"/>
    </row>
    <row r="35" spans="1:15" ht="16.95" customHeight="1" x14ac:dyDescent="0.3">
      <c r="A35" s="42"/>
      <c r="B35" s="63"/>
      <c r="C35" s="83">
        <f t="shared" ref="C35:I35" si="22">C33-C34</f>
        <v>-151.76000000000022</v>
      </c>
      <c r="D35" s="83">
        <f t="shared" si="22"/>
        <v>-76.75</v>
      </c>
      <c r="E35" s="83">
        <f>E33-E34</f>
        <v>-92.950000000000045</v>
      </c>
      <c r="F35" s="84">
        <f>F33-F34</f>
        <v>1045.77</v>
      </c>
      <c r="G35" s="83">
        <f>G33-G34</f>
        <v>-121.54999999999995</v>
      </c>
      <c r="H35" s="84">
        <f t="shared" si="22"/>
        <v>46.840000000000032</v>
      </c>
      <c r="I35" s="84">
        <f t="shared" si="22"/>
        <v>5.75</v>
      </c>
      <c r="J35" s="83">
        <f>J33-J34</f>
        <v>-29.07000000000005</v>
      </c>
      <c r="K35" s="83">
        <f>K33-K34</f>
        <v>-31.550000000000011</v>
      </c>
    </row>
    <row r="36" spans="1:15" ht="16.95" customHeight="1" x14ac:dyDescent="0.3">
      <c r="A36" s="42"/>
    </row>
    <row r="37" spans="1:15" ht="16.95" customHeight="1" x14ac:dyDescent="0.3">
      <c r="A37" s="42"/>
      <c r="B37" s="59" t="s">
        <v>32</v>
      </c>
      <c r="C37" s="61" t="s">
        <v>33</v>
      </c>
      <c r="D37" s="61" t="s">
        <v>5</v>
      </c>
      <c r="E37" s="61" t="s">
        <v>7</v>
      </c>
      <c r="F37" s="74" t="s">
        <v>35</v>
      </c>
    </row>
    <row r="38" spans="1:15" ht="16.95" customHeight="1" x14ac:dyDescent="0.3">
      <c r="C38" s="75">
        <v>2818</v>
      </c>
      <c r="D38" s="76">
        <v>1263.1199999999999</v>
      </c>
      <c r="E38" s="76">
        <v>915</v>
      </c>
      <c r="F38" s="77">
        <v>222.66</v>
      </c>
    </row>
    <row r="39" spans="1:15" ht="16.95" customHeight="1" x14ac:dyDescent="0.3">
      <c r="A39" s="42"/>
      <c r="F39" s="42"/>
    </row>
    <row r="40" spans="1:15" ht="16.95" customHeight="1" x14ac:dyDescent="0.3">
      <c r="B40" s="59" t="s">
        <v>30</v>
      </c>
      <c r="C40" s="59" t="s">
        <v>31</v>
      </c>
      <c r="D40" s="78" t="s">
        <v>55</v>
      </c>
      <c r="G40" s="42"/>
      <c r="I40" s="42"/>
    </row>
    <row r="41" spans="1:15" ht="16.95" customHeight="1" x14ac:dyDescent="0.3">
      <c r="B41" s="64">
        <f>SUM(C34:K34)</f>
        <v>9405.2699999999986</v>
      </c>
      <c r="C41" s="64">
        <f>SUM(C30:H30)</f>
        <v>33816.14</v>
      </c>
      <c r="D41" s="81">
        <f>SUM(C38:F38)</f>
        <v>5218.78</v>
      </c>
    </row>
    <row r="43" spans="1:15" ht="16.95" customHeight="1" x14ac:dyDescent="0.3">
      <c r="B43" s="59" t="s">
        <v>34</v>
      </c>
      <c r="C43" s="78" t="s">
        <v>49</v>
      </c>
      <c r="F43" s="42"/>
      <c r="G43" s="42"/>
      <c r="H43" s="42"/>
      <c r="I43" s="42"/>
    </row>
    <row r="44" spans="1:15" ht="16.95" customHeight="1" x14ac:dyDescent="0.3">
      <c r="B44" s="79">
        <f>SUM(B41:D41)</f>
        <v>48440.189999999995</v>
      </c>
      <c r="C44" s="82">
        <f>B44/BF27</f>
        <v>2.8192060276297402</v>
      </c>
    </row>
    <row r="47" spans="1:15" ht="16.95" customHeight="1" x14ac:dyDescent="0.3">
      <c r="F47" s="42"/>
      <c r="G47" s="42"/>
      <c r="H47" s="42"/>
      <c r="I47" s="42"/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2025-08-04T21:51:42Z</dcterms:modified>
  <dc:language>en-US</dc:language>
</cp:coreProperties>
</file>