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fdae5e8c0883409/Documents/GitHub/budget/"/>
    </mc:Choice>
  </mc:AlternateContent>
  <xr:revisionPtr revIDLastSave="261" documentId="13_ncr:1_{55AE4EBB-BE6B-4BAD-A29E-FEEE542D2E68}" xr6:coauthVersionLast="47" xr6:coauthVersionMax="47" xr10:uidLastSave="{05964335-A2FC-4623-995B-BD3D6DCFCED5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E6" i="1" l="1"/>
  <c r="BF6" i="1"/>
  <c r="BE5" i="1"/>
  <c r="AQ6" i="1"/>
  <c r="AQ5" i="1"/>
  <c r="AC6" i="1"/>
  <c r="AC5" i="1"/>
  <c r="O6" i="1"/>
  <c r="O5" i="1"/>
  <c r="F31" i="1"/>
  <c r="C39" i="1"/>
  <c r="AQ23" i="1"/>
  <c r="O20" i="1"/>
  <c r="O19" i="1"/>
  <c r="BE19" i="1"/>
  <c r="BE20" i="1"/>
  <c r="AQ19" i="1"/>
  <c r="AQ20" i="1"/>
  <c r="AC19" i="1"/>
  <c r="AC20" i="1"/>
  <c r="BE3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B18" i="1"/>
  <c r="AA18" i="1"/>
  <c r="Z18" i="1"/>
  <c r="Y18" i="1"/>
  <c r="X18" i="1"/>
  <c r="W18" i="1"/>
  <c r="V18" i="1"/>
  <c r="U18" i="1"/>
  <c r="T18" i="1"/>
  <c r="S18" i="1"/>
  <c r="R18" i="1"/>
  <c r="Q18" i="1"/>
  <c r="N18" i="1"/>
  <c r="M18" i="1"/>
  <c r="L18" i="1"/>
  <c r="K18" i="1"/>
  <c r="J18" i="1"/>
  <c r="I18" i="1"/>
  <c r="H18" i="1"/>
  <c r="G18" i="1"/>
  <c r="F18" i="1"/>
  <c r="E18" i="1"/>
  <c r="D18" i="1"/>
  <c r="C18" i="1"/>
  <c r="B26" i="1"/>
  <c r="O25" i="1"/>
  <c r="O24" i="1"/>
  <c r="O8" i="1"/>
  <c r="AC4" i="1"/>
  <c r="AQ4" i="1"/>
  <c r="O12" i="1"/>
  <c r="O14" i="1"/>
  <c r="AC12" i="1"/>
  <c r="AC14" i="1"/>
  <c r="AQ12" i="1"/>
  <c r="AQ14" i="1"/>
  <c r="BE12" i="1"/>
  <c r="BE14" i="1"/>
  <c r="AQ17" i="1"/>
  <c r="AQ13" i="1"/>
  <c r="AC17" i="1"/>
  <c r="AC13" i="1"/>
  <c r="O17" i="1"/>
  <c r="O13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39" i="1"/>
  <c r="G36" i="1"/>
  <c r="F36" i="1"/>
  <c r="I36" i="1"/>
  <c r="H36" i="1"/>
  <c r="K36" i="1"/>
  <c r="E36" i="1"/>
  <c r="J36" i="1"/>
  <c r="D36" i="1"/>
  <c r="C36" i="1"/>
  <c r="BE25" i="1"/>
  <c r="AQ25" i="1"/>
  <c r="AC25" i="1"/>
  <c r="BE21" i="1"/>
  <c r="AQ21" i="1"/>
  <c r="AC21" i="1"/>
  <c r="BE22" i="1"/>
  <c r="AQ22" i="1"/>
  <c r="AC22" i="1"/>
  <c r="BE13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F20" i="1" l="1"/>
  <c r="BF19" i="1"/>
  <c r="AQ24" i="1"/>
  <c r="BE24" i="1"/>
  <c r="BF14" i="1"/>
  <c r="BF12" i="1"/>
  <c r="AC24" i="1"/>
  <c r="BF13" i="1"/>
  <c r="BF17" i="1"/>
  <c r="O15" i="1"/>
  <c r="BF7" i="1"/>
  <c r="BF16" i="1"/>
  <c r="AQ15" i="1"/>
  <c r="AC15" i="1"/>
  <c r="BE15" i="1"/>
  <c r="B42" i="1"/>
  <c r="BF11" i="1"/>
  <c r="BF9" i="1"/>
  <c r="BF21" i="1"/>
  <c r="BE23" i="1"/>
  <c r="O23" i="1"/>
  <c r="BF2" i="1"/>
  <c r="BF25" i="1"/>
  <c r="BF22" i="1"/>
  <c r="BF8" i="1"/>
  <c r="BF10" i="1"/>
  <c r="BF4" i="1"/>
  <c r="BF5" i="1"/>
  <c r="BF24" i="1" l="1"/>
  <c r="BF15" i="1"/>
  <c r="AC23" i="1" l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/>
  <c r="F26" i="1" s="1"/>
  <c r="F27" i="1" l="1"/>
  <c r="G26" i="1" s="1"/>
  <c r="G27" i="1" l="1"/>
  <c r="H26" i="1" s="1"/>
  <c r="H27" i="1" l="1"/>
  <c r="I26" i="1" s="1"/>
  <c r="I27" i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s="1"/>
  <c r="AI27" i="1" s="1"/>
  <c r="AJ26" i="1" s="1"/>
  <c r="AJ27" i="1" l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C42" i="1" s="1"/>
  <c r="BF18" i="1" l="1"/>
  <c r="BF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tc={3AE6F7DC-4535-43DA-BFFD-7C585CC37669}</author>
    <author>tc={E05B31CB-C56F-403E-A3C2-FA3DE0D7BD37}</author>
    <author>tc={349F2372-D8F3-4A55-988B-DE936EBDEF80}</author>
    <author>tc={E90C7D6D-0AA1-42B6-A687-DA4DCA8BBE63}</author>
    <author>tc={F7780402-B8B0-44EE-9069-B18543FE466A}</author>
    <author>tc={A7C03510-1D80-4101-A4FD-97408BDF8224}</author>
    <author>tc={1EC39C63-C61E-447C-8BDF-2D4956740EAF}</author>
    <author>tc={C80F882F-58A5-4C62-98CE-F86F6971772E}</author>
    <author>tc={EE9A3F2A-B615-4507-B7B9-350EE2DC8EB6}</author>
    <author>tc={4B88355D-9209-4405-B7B7-6AE6D134BD4A}</author>
    <author>tc={95FD1110-5369-4C97-A741-45307BBFA4F0}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3" authorId="7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K13" authorId="8" shapeId="0" xr:uid="{E05B31CB-C56F-403E-A3C2-FA3DE0D7BD37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Verizon</t>
      </text>
    </comment>
    <comment ref="AF14" authorId="9" shapeId="0" xr:uid="{349F2372-D8F3-4A55-988B-DE936EBDEF80}">
      <text>
        <t>[Threaded comment]
Your version of Excel allows you to read this threaded comment; however, any edits to it will get removed if the file is opened in a newer version of Excel. Learn more: https://go.microsoft.com/fwlink/?linkid=870924
Comment:
    Ball, Goggles</t>
      </text>
    </comment>
    <comment ref="AG14" authorId="10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L14" authorId="11" shapeId="0" xr:uid="{F7780402-B8B0-44EE-9069-B18543FE46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 of Wishlist</t>
      </text>
    </comment>
    <comment ref="A15" authorId="12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3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4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</t>
      </text>
    </comment>
    <comment ref="N27" authorId="15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16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P27" authorId="17" shapeId="0" xr:uid="{95FD1110-5369-4C97-A741-45307BBF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18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41" authorId="19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<sst xmlns="http://schemas.openxmlformats.org/spreadsheetml/2006/main" count="60" uniqueCount="57">
  <si>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</si>
  <si>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</si>
  <si>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</si>
  <si>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</si>
  <si>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</si>
  <si>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</si>
  <si>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</si>
  <si>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</si>
  <si>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</si>
  <si>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</si>
  <si>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</si>
  <si>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</si>
  <si>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</si>
  <si>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</si>
  <si>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</si>
  <si>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</si>
  <si>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</si>
  <si>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</si>
  <si>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</si>
  <si>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</si>
  <si>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</si>
  <si>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Credit Limit: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</si>
  <si>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</si>
  <si>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</si>
  <si>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</si>
  <si>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</si>
  <si>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</si>
  <si>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</si>
  <si>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</si>
  <si>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</si>
  <si>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</si>
  <si>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</si>
  <si>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</si>
  <si>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</si>
  <si>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</si>
  <si>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</si>
  <si>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</si>
  <si>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</si>
  <si>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</si>
  <si>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</si>
  <si>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</si>
  <si>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</si>
  <si>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</si>
  <si>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</si>
  <si>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</si>
  <si>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</si>
  <si>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</si>
  <si>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</si>
  <si>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</si>
  <si>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</si>
  <si>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</si>
  <si>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</si>
  <si>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</si>
  <si>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</si>
  <si>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</si>
  <si>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</si>
  <si>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Taxes Due on 04/15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</si>
</sst>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21" x14ac:knownFonts="1">
    <font>
      <sz val="11"/>
      <color rgb="FF000000"/>
      <name val="Calibri"/>
      <charset val="1"/>
    </font>
    <font>
      <sz val="12"/>
      <name val="Book Antiqua"/>
      <charset val="1"/>
    </font>
    <font>
      <b/>
      <u val="double"/>
      <sz val="12"/>
      <name val="Book Antiqua"/>
      <charset val="1"/>
    </font>
    <font>
      <sz val="12"/>
      <name val="Book Antiqua"/>
      <family val="1"/>
      <charset val="1"/>
    </font>
    <font>
      <b/>
      <sz val="12"/>
      <name val="Book Antiqua"/>
      <charset val="1"/>
    </font>
    <font>
      <b/>
      <sz val="12"/>
      <name val="Book Antiqua"/>
      <family val="1"/>
      <charset val="1"/>
    </font>
    <font>
      <b/>
      <sz val="12"/>
      <color theme="1"/>
      <name val="Book Antiqua"/>
      <family val="1"/>
      <charset val="1"/>
    </font>
    <font>
      <b/>
      <sz val="12"/>
      <color rgb="FF000000"/>
      <name val="Book Antiqua"/>
      <charset val="1"/>
    </font>
    <font>
      <b/>
      <sz val="12"/>
      <name val="Book Antiqua"/>
      <family val="1"/>
    </font>
    <font>
      <b/>
      <u val="double"/>
      <sz val="12"/>
      <name val="Calibri Light"/>
      <family val="2"/>
      <scheme val="major"/>
    </font>
    <font>
      <b/>
      <sz val="12"/>
      <name val="Calibri Light"/>
      <family val="2"/>
      <scheme val="major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339966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u/>
      <sz val="12"/>
      <name val="Calibri Light"/>
      <family val="2"/>
      <scheme val="major"/>
    </font>
    <font>
      <b/>
      <sz val="12"/>
      <color rgb="FFFF0000"/>
      <name val="Calibri Light"/>
      <family val="2"/>
      <scheme val="major"/>
    </font>
    <font>
      <b/>
      <sz val="12"/>
      <color rgb="FF00B050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b/>
      <sz val="12"/>
      <color rgb="FF00B0F0"/>
      <name val="Calibri Light"/>
      <family val="2"/>
      <scheme val="major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5" fillId="0" borderId="5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38" fontId="4" fillId="0" borderId="0" xfId="0" applyNumberFormat="1" applyFont="1" applyAlignment="1">
      <alignment wrapText="1"/>
    </xf>
    <xf numFmtId="38" fontId="1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165" fontId="1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67" fontId="1" fillId="0" borderId="0" xfId="0" applyNumberFormat="1" applyFont="1" applyAlignment="1">
      <alignment wrapText="1"/>
    </xf>
    <xf numFmtId="8" fontId="1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170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16" fontId="9" fillId="0" borderId="0" xfId="0" applyNumberFormat="1" applyFont="1" applyAlignment="1">
      <alignment horizontal="center" wrapText="1"/>
    </xf>
    <xf numFmtId="16" fontId="9" fillId="2" borderId="1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wrapText="1"/>
    </xf>
    <xf numFmtId="4" fontId="11" fillId="0" borderId="0" xfId="0" applyNumberFormat="1" applyFont="1" applyAlignment="1">
      <alignment wrapText="1"/>
    </xf>
    <xf numFmtId="4" fontId="11" fillId="0" borderId="3" xfId="0" applyNumberFormat="1" applyFont="1" applyBorder="1" applyAlignment="1">
      <alignment wrapText="1"/>
    </xf>
    <xf numFmtId="4" fontId="11" fillId="0" borderId="4" xfId="0" applyNumberFormat="1" applyFont="1" applyBorder="1" applyAlignment="1">
      <alignment wrapText="1"/>
    </xf>
    <xf numFmtId="164" fontId="11" fillId="2" borderId="2" xfId="0" applyNumberFormat="1" applyFont="1" applyFill="1" applyBorder="1" applyAlignment="1">
      <alignment wrapText="1"/>
    </xf>
    <xf numFmtId="2" fontId="11" fillId="0" borderId="3" xfId="0" applyNumberFormat="1" applyFont="1" applyBorder="1" applyAlignment="1">
      <alignment wrapText="1"/>
    </xf>
    <xf numFmtId="0" fontId="11" fillId="0" borderId="0" xfId="0" applyFont="1" applyAlignment="1">
      <alignment wrapText="1"/>
    </xf>
    <xf numFmtId="4" fontId="12" fillId="0" borderId="3" xfId="0" applyNumberFormat="1" applyFont="1" applyBorder="1" applyAlignment="1">
      <alignment wrapText="1"/>
    </xf>
    <xf numFmtId="4" fontId="13" fillId="0" borderId="3" xfId="0" applyNumberFormat="1" applyFont="1" applyBorder="1" applyAlignment="1">
      <alignment wrapText="1"/>
    </xf>
    <xf numFmtId="40" fontId="11" fillId="0" borderId="3" xfId="0" applyNumberFormat="1" applyFont="1" applyBorder="1" applyAlignment="1">
      <alignment wrapText="1"/>
    </xf>
    <xf numFmtId="2" fontId="11" fillId="0" borderId="0" xfId="0" applyNumberFormat="1" applyFont="1" applyAlignment="1">
      <alignment wrapText="1"/>
    </xf>
    <xf numFmtId="0" fontId="11" fillId="0" borderId="3" xfId="0" applyFont="1" applyBorder="1" applyAlignment="1">
      <alignment wrapText="1"/>
    </xf>
    <xf numFmtId="4" fontId="11" fillId="0" borderId="5" xfId="0" applyNumberFormat="1" applyFont="1" applyBorder="1" applyAlignment="1">
      <alignment wrapText="1"/>
    </xf>
    <xf numFmtId="4" fontId="11" fillId="0" borderId="6" xfId="0" applyNumberFormat="1" applyFont="1" applyBorder="1" applyAlignment="1">
      <alignment wrapText="1"/>
    </xf>
    <xf numFmtId="2" fontId="11" fillId="0" borderId="6" xfId="0" applyNumberFormat="1" applyFont="1" applyBorder="1" applyAlignment="1">
      <alignment wrapText="1"/>
    </xf>
    <xf numFmtId="38" fontId="10" fillId="0" borderId="0" xfId="0" applyNumberFormat="1" applyFont="1" applyAlignment="1">
      <alignment wrapText="1"/>
    </xf>
    <xf numFmtId="0" fontId="10" fillId="0" borderId="7" xfId="0" applyFont="1" applyBorder="1" applyAlignment="1">
      <alignment wrapText="1"/>
    </xf>
    <xf numFmtId="4" fontId="11" fillId="0" borderId="8" xfId="0" applyNumberFormat="1" applyFont="1" applyBorder="1" applyAlignment="1">
      <alignment wrapText="1"/>
    </xf>
    <xf numFmtId="164" fontId="11" fillId="2" borderId="9" xfId="0" applyNumberFormat="1" applyFont="1" applyFill="1" applyBorder="1" applyAlignment="1">
      <alignment wrapText="1"/>
    </xf>
    <xf numFmtId="2" fontId="11" fillId="0" borderId="8" xfId="0" applyNumberFormat="1" applyFont="1" applyBorder="1" applyAlignment="1">
      <alignment wrapText="1"/>
    </xf>
    <xf numFmtId="4" fontId="13" fillId="0" borderId="8" xfId="0" applyNumberFormat="1" applyFont="1" applyBorder="1" applyAlignment="1">
      <alignment wrapText="1"/>
    </xf>
    <xf numFmtId="4" fontId="11" fillId="6" borderId="8" xfId="0" applyNumberFormat="1" applyFont="1" applyFill="1" applyBorder="1" applyAlignment="1">
      <alignment wrapText="1"/>
    </xf>
    <xf numFmtId="0" fontId="11" fillId="0" borderId="8" xfId="0" applyFont="1" applyBorder="1" applyAlignment="1">
      <alignment wrapText="1"/>
    </xf>
    <xf numFmtId="4" fontId="12" fillId="0" borderId="8" xfId="0" applyNumberFormat="1" applyFont="1" applyBorder="1" applyAlignment="1">
      <alignment wrapText="1"/>
    </xf>
    <xf numFmtId="38" fontId="11" fillId="0" borderId="10" xfId="0" applyNumberFormat="1" applyFont="1" applyBorder="1" applyAlignment="1">
      <alignment wrapText="1"/>
    </xf>
    <xf numFmtId="2" fontId="10" fillId="2" borderId="13" xfId="0" applyNumberFormat="1" applyFont="1" applyFill="1" applyBorder="1" applyAlignment="1">
      <alignment wrapText="1"/>
    </xf>
    <xf numFmtId="0" fontId="14" fillId="0" borderId="14" xfId="0" applyFont="1" applyBorder="1" applyAlignment="1">
      <alignment wrapText="1"/>
    </xf>
    <xf numFmtId="2" fontId="11" fillId="0" borderId="15" xfId="0" applyNumberFormat="1" applyFont="1" applyBorder="1" applyAlignment="1">
      <alignment wrapText="1"/>
    </xf>
    <xf numFmtId="2" fontId="11" fillId="0" borderId="16" xfId="0" applyNumberFormat="1" applyFont="1" applyBorder="1" applyAlignment="1">
      <alignment wrapText="1"/>
    </xf>
    <xf numFmtId="2" fontId="11" fillId="0" borderId="17" xfId="0" applyNumberFormat="1" applyFont="1" applyBorder="1" applyAlignment="1">
      <alignment wrapText="1"/>
    </xf>
    <xf numFmtId="170" fontId="11" fillId="2" borderId="2" xfId="0" applyNumberFormat="1" applyFont="1" applyFill="1" applyBorder="1" applyAlignment="1">
      <alignment wrapText="1"/>
    </xf>
    <xf numFmtId="2" fontId="11" fillId="0" borderId="18" xfId="0" applyNumberFormat="1" applyFont="1" applyBorder="1" applyAlignment="1">
      <alignment wrapText="1"/>
    </xf>
    <xf numFmtId="0" fontId="14" fillId="0" borderId="19" xfId="0" applyFont="1" applyBorder="1" applyAlignment="1">
      <alignment wrapText="1"/>
    </xf>
    <xf numFmtId="2" fontId="11" fillId="0" borderId="20" xfId="0" applyNumberFormat="1" applyFont="1" applyBorder="1" applyAlignment="1">
      <alignment wrapText="1"/>
    </xf>
    <xf numFmtId="2" fontId="11" fillId="0" borderId="21" xfId="0" applyNumberFormat="1" applyFont="1" applyBorder="1" applyAlignment="1">
      <alignment wrapText="1"/>
    </xf>
    <xf numFmtId="0" fontId="10" fillId="0" borderId="19" xfId="0" applyFont="1" applyBorder="1" applyAlignment="1">
      <alignment wrapText="1"/>
    </xf>
    <xf numFmtId="0" fontId="10" fillId="0" borderId="0" xfId="0" applyFont="1" applyAlignment="1">
      <alignment wrapText="1"/>
    </xf>
    <xf numFmtId="0" fontId="14" fillId="0" borderId="2" xfId="0" applyFont="1" applyBorder="1" applyAlignment="1">
      <alignment wrapText="1"/>
    </xf>
    <xf numFmtId="2" fontId="11" fillId="0" borderId="5" xfId="0" applyNumberFormat="1" applyFont="1" applyBorder="1" applyAlignment="1">
      <alignment wrapText="1"/>
    </xf>
    <xf numFmtId="166" fontId="10" fillId="0" borderId="10" xfId="0" applyNumberFormat="1" applyFont="1" applyBorder="1" applyAlignment="1">
      <alignment wrapText="1"/>
    </xf>
    <xf numFmtId="166" fontId="10" fillId="2" borderId="13" xfId="0" applyNumberFormat="1" applyFont="1" applyFill="1" applyBorder="1" applyAlignment="1">
      <alignment wrapText="1"/>
    </xf>
    <xf numFmtId="40" fontId="10" fillId="2" borderId="13" xfId="0" applyNumberFormat="1" applyFont="1" applyFill="1" applyBorder="1" applyAlignment="1">
      <alignment wrapText="1"/>
    </xf>
    <xf numFmtId="8" fontId="10" fillId="2" borderId="13" xfId="0" applyNumberFormat="1" applyFont="1" applyFill="1" applyBorder="1" applyAlignment="1">
      <alignment wrapText="1"/>
    </xf>
    <xf numFmtId="0" fontId="9" fillId="3" borderId="0" xfId="0" applyFont="1" applyFill="1" applyAlignment="1">
      <alignment wrapText="1"/>
    </xf>
    <xf numFmtId="0" fontId="11" fillId="3" borderId="6" xfId="0" applyFont="1" applyFill="1" applyBorder="1" applyAlignment="1">
      <alignment wrapText="1"/>
    </xf>
    <xf numFmtId="0" fontId="11" fillId="3" borderId="0" xfId="0" applyFont="1" applyFill="1" applyAlignment="1">
      <alignment wrapText="1"/>
    </xf>
    <xf numFmtId="40" fontId="11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164" fontId="16" fillId="0" borderId="0" xfId="0" applyNumberFormat="1" applyFont="1" applyAlignment="1">
      <alignment wrapText="1"/>
    </xf>
    <xf numFmtId="4" fontId="16" fillId="0" borderId="0" xfId="0" applyNumberFormat="1" applyFont="1" applyAlignment="1">
      <alignment wrapText="1"/>
    </xf>
    <xf numFmtId="170" fontId="17" fillId="0" borderId="0" xfId="0" applyNumberFormat="1" applyFont="1" applyAlignment="1">
      <alignment wrapText="1"/>
    </xf>
    <xf numFmtId="164" fontId="17" fillId="0" borderId="0" xfId="0" applyNumberFormat="1" applyFont="1" applyAlignment="1">
      <alignment wrapText="1"/>
    </xf>
    <xf numFmtId="167" fontId="10" fillId="0" borderId="0" xfId="0" applyNumberFormat="1" applyFont="1" applyAlignment="1">
      <alignment wrapText="1"/>
    </xf>
    <xf numFmtId="167" fontId="17" fillId="0" borderId="0" xfId="0" applyNumberFormat="1" applyFont="1" applyAlignment="1">
      <alignment wrapText="1"/>
    </xf>
    <xf numFmtId="0" fontId="11" fillId="4" borderId="0" xfId="0" applyFont="1" applyFill="1" applyAlignment="1">
      <alignment wrapText="1"/>
    </xf>
    <xf numFmtId="167" fontId="16" fillId="5" borderId="0" xfId="0" applyNumberFormat="1" applyFont="1" applyFill="1" applyAlignment="1">
      <alignment wrapText="1"/>
    </xf>
    <xf numFmtId="167" fontId="16" fillId="0" borderId="0" xfId="0" applyNumberFormat="1" applyFont="1" applyAlignment="1">
      <alignment wrapText="1"/>
    </xf>
    <xf numFmtId="169" fontId="16" fillId="0" borderId="0" xfId="0" applyNumberFormat="1" applyFont="1" applyAlignment="1">
      <alignment wrapText="1"/>
    </xf>
    <xf numFmtId="0" fontId="9" fillId="4" borderId="0" xfId="0" applyFont="1" applyFill="1" applyAlignment="1">
      <alignment wrapText="1"/>
    </xf>
    <xf numFmtId="168" fontId="16" fillId="0" borderId="0" xfId="0" applyNumberFormat="1" applyFont="1" applyAlignment="1">
      <alignment wrapText="1"/>
    </xf>
    <xf numFmtId="2" fontId="16" fillId="5" borderId="0" xfId="0" applyNumberFormat="1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2" fontId="10" fillId="7" borderId="11" xfId="0" applyNumberFormat="1" applyFont="1" applyFill="1" applyBorder="1" applyAlignment="1">
      <alignment wrapText="1"/>
    </xf>
    <xf numFmtId="166" fontId="10" fillId="7" borderId="11" xfId="0" applyNumberFormat="1" applyFont="1" applyFill="1" applyBorder="1" applyAlignment="1">
      <alignment wrapText="1"/>
    </xf>
    <xf numFmtId="166" fontId="10" fillId="7" borderId="12" xfId="0" applyNumberFormat="1" applyFont="1" applyFill="1" applyBorder="1" applyAlignment="1">
      <alignment wrapText="1"/>
    </xf>
    <xf numFmtId="166" fontId="10" fillId="6" borderId="11" xfId="0" applyNumberFormat="1" applyFont="1" applyFill="1" applyBorder="1" applyAlignment="1">
      <alignment wrapText="1"/>
    </xf>
    <xf numFmtId="166" fontId="10" fillId="6" borderId="12" xfId="0" applyNumberFormat="1" applyFont="1" applyFill="1" applyBorder="1" applyAlignment="1">
      <alignment wrapText="1"/>
    </xf>
    <xf numFmtId="166" fontId="10" fillId="8" borderId="11" xfId="0" applyNumberFormat="1" applyFont="1" applyFill="1" applyBorder="1" applyAlignment="1">
      <alignment wrapText="1"/>
    </xf>
    <xf numFmtId="166" fontId="10" fillId="9" borderId="11" xfId="0" applyNumberFormat="1" applyFont="1" applyFill="1" applyBorder="1" applyAlignment="1">
      <alignment wrapText="1"/>
    </xf>
    <xf numFmtId="166" fontId="14" fillId="9" borderId="12" xfId="0" applyNumberFormat="1" applyFont="1" applyFill="1" applyBorder="1" applyAlignment="1">
      <alignment wrapText="1"/>
    </xf>
    <xf numFmtId="166" fontId="14" fillId="9" borderId="11" xfId="0" applyNumberFormat="1" applyFont="1" applyFill="1" applyBorder="1" applyAlignment="1">
      <alignment wrapText="1"/>
    </xf>
    <xf numFmtId="2" fontId="11" fillId="0" borderId="22" xfId="0" applyNumberFormat="1" applyFont="1" applyBorder="1" applyAlignment="1">
      <alignment wrapText="1"/>
    </xf>
    <xf numFmtId="2" fontId="11" fillId="0" borderId="23" xfId="0" applyNumberFormat="1" applyFont="1" applyBorder="1" applyAlignment="1">
      <alignment wrapText="1"/>
    </xf>
    <xf numFmtId="2" fontId="1" fillId="6" borderId="0" xfId="0" applyNumberFormat="1" applyFont="1" applyFill="1" applyAlignment="1">
      <alignment wrapText="1"/>
    </xf>
    <xf numFmtId="4" fontId="11" fillId="4" borderId="8" xfId="0" applyNumberFormat="1" applyFont="1" applyFill="1" applyBorder="1" applyAlignment="1">
      <alignment wrapText="1"/>
    </xf>
    <xf numFmtId="4" fontId="12" fillId="10" borderId="3" xfId="0" applyNumberFormat="1" applyFont="1" applyFill="1" applyBorder="1" applyAlignment="1">
      <alignment wrapText="1"/>
    </xf>
    <xf numFmtId="4" fontId="11" fillId="10" borderId="3" xfId="0" applyNumberFormat="1" applyFont="1" applyFill="1" applyBorder="1" applyAlignment="1">
      <alignment wrapText="1"/>
    </xf>
    <xf numFmtId="8" fontId="16" fillId="0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3" dT="2025-06-16T03:21:00.61" personId="{C25DA08F-AFEC-4D2E-9818-A5ECD8C603A9}" id="{3AE6F7DC-4535-43DA-BFFD-7C585CC37669}">
    <text>Phone, Service, Fees</text>
  </threadedComment>
  <threadedComment ref="AK13" dT="2025-07-08T02:59:53.67" personId="{C25DA08F-AFEC-4D2E-9818-A5ECD8C603A9}" id="{E05B31CB-C56F-403E-A3C2-FA3DE0D7BD37}">
    <text>Verizon</text>
  </threadedComment>
  <threadedComment ref="AF14" dT="2025-07-08T03:00:27.44" personId="{C25DA08F-AFEC-4D2E-9818-A5ECD8C603A9}" id="{349F2372-D8F3-4A55-988B-DE936EBDEF80}">
    <text>Ball, Goggles</text>
  </threadedComment>
  <threadedComment ref="AG14" dT="2025-07-08T03:00:36.87" personId="{C25DA08F-AFEC-4D2E-9818-A5ECD8C603A9}" id="{E90C7D6D-0AA1-42B6-A687-DA4DCA8BBE63}">
    <text>Boots</text>
  </threadedComment>
  <threadedComment ref="AL14" dT="2025-07-08T03:00:47.71" personId="{C25DA08F-AFEC-4D2E-9818-A5ECD8C603A9}" id="{F7780402-B8B0-44EE-9069-B18543FE466A}">
    <text>Rest of Wishlist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Monthly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AP27" dT="2025-07-06T00:21:47.31" personId="{C25DA08F-AFEC-4D2E-9818-A5ECD8C603A9}" id="{95FD1110-5369-4C97-A741-45307BBFA4F0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41" dT="2025-06-16T02:20:26.57" personId="{C25DA08F-AFEC-4D2E-9818-A5ECD8C603A9}" id="{2A7D9693-81E7-4CB8-A73A-DBB49446FB5E}">
    <text>Duration</text>
  </threadedComment>
  <threadedComment ref="B41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41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8"/>
  <sheetViews>
    <sheetView tabSelected="1" zoomScale="58" zoomScaleNormal="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defaultColWidth="10.88671875" defaultRowHeight="16.95" customHeight="1" x14ac:dyDescent="0.3"/>
  <cols>
    <col min="1" max="1" width="39.33203125" style="3" customWidth="1"/>
    <col min="2" max="2" width="26.6640625" style="3" customWidth="1"/>
    <col min="3" max="3" width="26.21875" style="3" customWidth="1"/>
    <col min="4" max="4" width="21.109375" style="3" customWidth="1"/>
    <col min="5" max="5" width="25.21875" style="3" customWidth="1"/>
    <col min="6" max="6" width="15.88671875" style="3" customWidth="1"/>
    <col min="7" max="7" width="15.44140625" style="3" customWidth="1"/>
    <col min="8" max="8" width="15.77734375" style="3" customWidth="1"/>
    <col min="9" max="9" width="15.6640625" style="3" customWidth="1"/>
    <col min="10" max="10" width="16.44140625" style="3" customWidth="1"/>
    <col min="11" max="11" width="15.5546875" style="3" customWidth="1"/>
    <col min="12" max="12" width="18.44140625" style="3" customWidth="1"/>
    <col min="13" max="13" width="16" style="3" customWidth="1"/>
    <col min="14" max="14" width="15.44140625" style="3" customWidth="1"/>
    <col min="15" max="15" width="14.21875" style="3" customWidth="1"/>
    <col min="16" max="16" width="14.5546875" style="3" customWidth="1"/>
    <col min="17" max="17" width="24.6640625" style="3" customWidth="1"/>
    <col min="18" max="18" width="15.109375" style="3" customWidth="1"/>
    <col min="19" max="19" width="15" style="3" customWidth="1"/>
    <col min="20" max="20" width="15.109375" style="3" customWidth="1"/>
    <col min="21" max="21" width="16" style="3" customWidth="1"/>
    <col min="22" max="22" width="14.6640625" style="3" customWidth="1"/>
    <col min="23" max="23" width="14.44140625" style="3" customWidth="1"/>
    <col min="24" max="24" width="14.33203125" style="3" customWidth="1"/>
    <col min="25" max="25" width="15.109375" style="3" customWidth="1"/>
    <col min="26" max="26" width="14.6640625" style="3" customWidth="1"/>
    <col min="27" max="27" width="14.88671875" style="3" customWidth="1"/>
    <col min="28" max="28" width="14.77734375" style="3" customWidth="1"/>
    <col min="29" max="29" width="17.21875" style="3" customWidth="1"/>
    <col min="30" max="30" width="15.5546875" style="3" customWidth="1"/>
    <col min="31" max="31" width="15.6640625" style="3" customWidth="1"/>
    <col min="32" max="32" width="16.77734375" style="3" customWidth="1"/>
    <col min="33" max="33" width="22.44140625" style="3" customWidth="1"/>
    <col min="34" max="34" width="35.44140625" style="3" customWidth="1"/>
    <col min="35" max="35" width="20.33203125" style="3" customWidth="1"/>
    <col min="36" max="36" width="15.109375" style="3" customWidth="1"/>
    <col min="37" max="37" width="15.44140625" style="3" customWidth="1"/>
    <col min="38" max="38" width="14.33203125" style="3" customWidth="1"/>
    <col min="39" max="39" width="14.88671875" style="3" customWidth="1"/>
    <col min="40" max="40" width="14.6640625" style="3" customWidth="1"/>
    <col min="41" max="41" width="15.5546875" style="3" customWidth="1"/>
    <col min="42" max="42" width="15" style="3" customWidth="1"/>
    <col min="43" max="43" width="14.109375" style="3" customWidth="1"/>
    <col min="44" max="44" width="16.6640625" style="3" customWidth="1"/>
    <col min="45" max="45" width="14.44140625" style="3" customWidth="1"/>
    <col min="46" max="46" width="14.33203125" style="3" customWidth="1"/>
    <col min="47" max="47" width="15.33203125" style="3" customWidth="1"/>
    <col min="48" max="48" width="15" style="3" customWidth="1"/>
    <col min="49" max="50" width="14.6640625" style="3" customWidth="1"/>
    <col min="51" max="51" width="14.88671875" style="3" customWidth="1"/>
    <col min="52" max="52" width="14.6640625" style="3" customWidth="1"/>
    <col min="53" max="54" width="15.109375" style="3" customWidth="1"/>
    <col min="55" max="55" width="14.33203125" style="3" customWidth="1"/>
    <col min="56" max="56" width="14.44140625" style="3" customWidth="1"/>
    <col min="57" max="57" width="16.109375" style="3" customWidth="1"/>
    <col min="58" max="58" width="19.44140625" style="3" customWidth="1"/>
    <col min="59" max="59" width="26.109375" style="3" customWidth="1"/>
    <col min="60" max="60" width="24.33203125" style="3" customWidth="1"/>
    <col min="61" max="61" width="24.5546875" style="3" customWidth="1"/>
    <col min="62" max="16384" width="10.88671875" style="3"/>
  </cols>
  <sheetData>
    <row r="1" spans="1:59" s="2" customFormat="1" ht="16.95" customHeight="1" thickTop="1" x14ac:dyDescent="0.3">
      <c r="A1" s="16" t="s">
        <v>0</v>
      </c>
      <c r="B1" s="17">
        <v>40914</v>
      </c>
      <c r="C1" s="17">
        <f t="shared" ref="C1:N1" si="0">B1+7</f>
        <v>40921</v>
      </c>
      <c r="D1" s="17">
        <f t="shared" si="0"/>
        <v>40928</v>
      </c>
      <c r="E1" s="17">
        <f t="shared" si="0"/>
        <v>40935</v>
      </c>
      <c r="F1" s="17">
        <f t="shared" si="0"/>
        <v>40942</v>
      </c>
      <c r="G1" s="17">
        <f t="shared" si="0"/>
        <v>40949</v>
      </c>
      <c r="H1" s="17">
        <f t="shared" si="0"/>
        <v>40956</v>
      </c>
      <c r="I1" s="17">
        <f t="shared" si="0"/>
        <v>40963</v>
      </c>
      <c r="J1" s="17">
        <f t="shared" si="0"/>
        <v>40970</v>
      </c>
      <c r="K1" s="17">
        <f t="shared" si="0"/>
        <v>40977</v>
      </c>
      <c r="L1" s="17">
        <f t="shared" si="0"/>
        <v>40984</v>
      </c>
      <c r="M1" s="17">
        <f t="shared" si="0"/>
        <v>40991</v>
      </c>
      <c r="N1" s="17">
        <f t="shared" si="0"/>
        <v>40998</v>
      </c>
      <c r="O1" s="18" t="s">
        <v>1</v>
      </c>
      <c r="P1" s="17">
        <f>N1+7</f>
        <v>41005</v>
      </c>
      <c r="Q1" s="17">
        <f t="shared" ref="Q1:AB1" si="1">P1+7</f>
        <v>41012</v>
      </c>
      <c r="R1" s="17">
        <f t="shared" si="1"/>
        <v>41019</v>
      </c>
      <c r="S1" s="17">
        <f t="shared" si="1"/>
        <v>41026</v>
      </c>
      <c r="T1" s="17">
        <f t="shared" si="1"/>
        <v>41033</v>
      </c>
      <c r="U1" s="17">
        <f t="shared" si="1"/>
        <v>41040</v>
      </c>
      <c r="V1" s="17">
        <f t="shared" si="1"/>
        <v>41047</v>
      </c>
      <c r="W1" s="17">
        <f t="shared" si="1"/>
        <v>41054</v>
      </c>
      <c r="X1" s="17">
        <f t="shared" si="1"/>
        <v>41061</v>
      </c>
      <c r="Y1" s="17">
        <f t="shared" si="1"/>
        <v>41068</v>
      </c>
      <c r="Z1" s="17">
        <f t="shared" si="1"/>
        <v>41075</v>
      </c>
      <c r="AA1" s="17">
        <f t="shared" si="1"/>
        <v>41082</v>
      </c>
      <c r="AB1" s="17">
        <f t="shared" si="1"/>
        <v>41089</v>
      </c>
      <c r="AC1" s="18" t="s">
        <v>2</v>
      </c>
      <c r="AD1" s="17">
        <f>AB1+7</f>
        <v>41096</v>
      </c>
      <c r="AE1" s="17">
        <f t="shared" ref="AE1:AP1" si="2">AD1+7</f>
        <v>41103</v>
      </c>
      <c r="AF1" s="17">
        <f t="shared" si="2"/>
        <v>41110</v>
      </c>
      <c r="AG1" s="17">
        <f>AF1+7</f>
        <v>41117</v>
      </c>
      <c r="AH1" s="17">
        <f>AG1+7</f>
        <v>41124</v>
      </c>
      <c r="AI1" s="17">
        <f t="shared" si="2"/>
        <v>41131</v>
      </c>
      <c r="AJ1" s="17">
        <f t="shared" si="2"/>
        <v>41138</v>
      </c>
      <c r="AK1" s="17">
        <f t="shared" si="2"/>
        <v>41145</v>
      </c>
      <c r="AL1" s="17">
        <f t="shared" si="2"/>
        <v>41152</v>
      </c>
      <c r="AM1" s="17">
        <f t="shared" si="2"/>
        <v>41159</v>
      </c>
      <c r="AN1" s="17">
        <f t="shared" si="2"/>
        <v>41166</v>
      </c>
      <c r="AO1" s="17">
        <f t="shared" si="2"/>
        <v>41173</v>
      </c>
      <c r="AP1" s="17">
        <f t="shared" si="2"/>
        <v>41180</v>
      </c>
      <c r="AQ1" s="18" t="s">
        <v>3</v>
      </c>
      <c r="AR1" s="17">
        <f>AP1+7</f>
        <v>41187</v>
      </c>
      <c r="AS1" s="17">
        <f t="shared" ref="AS1:BD1" si="3">AR1+7</f>
        <v>41194</v>
      </c>
      <c r="AT1" s="17">
        <f t="shared" si="3"/>
        <v>41201</v>
      </c>
      <c r="AU1" s="17">
        <f t="shared" si="3"/>
        <v>41208</v>
      </c>
      <c r="AV1" s="17">
        <f t="shared" si="3"/>
        <v>41215</v>
      </c>
      <c r="AW1" s="17">
        <f t="shared" si="3"/>
        <v>41222</v>
      </c>
      <c r="AX1" s="17">
        <f t="shared" si="3"/>
        <v>41229</v>
      </c>
      <c r="AY1" s="17">
        <f t="shared" si="3"/>
        <v>41236</v>
      </c>
      <c r="AZ1" s="17">
        <f t="shared" si="3"/>
        <v>41243</v>
      </c>
      <c r="BA1" s="17">
        <f t="shared" si="3"/>
        <v>41250</v>
      </c>
      <c r="BB1" s="17">
        <f t="shared" si="3"/>
        <v>41257</v>
      </c>
      <c r="BC1" s="17">
        <f t="shared" si="3"/>
        <v>41264</v>
      </c>
      <c r="BD1" s="17">
        <f t="shared" si="3"/>
        <v>41271</v>
      </c>
      <c r="BE1" s="18" t="s">
        <v>4</v>
      </c>
      <c r="BF1" s="18" t="s">
        <v>39</v>
      </c>
      <c r="BG1" s="16"/>
    </row>
    <row r="2" spans="1:59" ht="16.95" customHeight="1" x14ac:dyDescent="0.3">
      <c r="A2" s="19" t="s">
        <v>37</v>
      </c>
      <c r="B2" s="20"/>
      <c r="C2" s="21"/>
      <c r="D2" s="21"/>
      <c r="E2" s="21"/>
      <c r="F2" s="22"/>
      <c r="G2" s="21"/>
      <c r="H2" s="21"/>
      <c r="I2" s="21"/>
      <c r="J2" s="21"/>
      <c r="K2" s="21"/>
      <c r="L2" s="21"/>
      <c r="M2" s="21"/>
      <c r="N2" s="21"/>
      <c r="O2" s="23">
        <f t="shared" ref="O2:O17" si="4">SUM(B2:N2)</f>
        <v>0</v>
      </c>
      <c r="P2" s="22"/>
      <c r="Q2" s="21"/>
      <c r="R2" s="20"/>
      <c r="S2" s="21"/>
      <c r="T2" s="21"/>
      <c r="U2" s="21"/>
      <c r="V2" s="21"/>
      <c r="W2" s="21"/>
      <c r="X2" s="33"/>
      <c r="Y2" s="21"/>
      <c r="Z2" s="21"/>
      <c r="AA2" s="21"/>
      <c r="AB2" s="21"/>
      <c r="AC2" s="23">
        <f t="shared" ref="AC2:AC17" si="5">SUM(P2:AB2)</f>
        <v>0</v>
      </c>
      <c r="AD2" s="22"/>
      <c r="AE2" s="21"/>
      <c r="AF2" s="21"/>
      <c r="AG2" s="25"/>
      <c r="AH2" s="21"/>
      <c r="AI2" s="21"/>
      <c r="AJ2" s="21"/>
      <c r="AK2" s="21"/>
      <c r="AL2" s="21"/>
      <c r="AM2" s="21"/>
      <c r="AN2" s="21"/>
      <c r="AO2" s="21"/>
      <c r="AP2" s="26"/>
      <c r="AQ2" s="23">
        <f t="shared" ref="AQ2:AQ17" si="6">SUM(AD2:AP2)</f>
        <v>0</v>
      </c>
      <c r="AR2" s="22"/>
      <c r="AS2" s="27"/>
      <c r="AT2" s="27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3">
        <f t="shared" ref="BE2:BE17" si="7">SUM(AR2:BD2)</f>
        <v>0</v>
      </c>
      <c r="BF2" s="23">
        <f t="shared" ref="BF2:BF17" si="8">O2+AC2+AQ2+BE2</f>
        <v>0</v>
      </c>
      <c r="BG2" s="25"/>
    </row>
    <row r="3" spans="1:59" ht="16.95" customHeight="1" x14ac:dyDescent="0.3">
      <c r="A3" s="19" t="s">
        <v>49</v>
      </c>
      <c r="B3" s="20"/>
      <c r="C3" s="21"/>
      <c r="D3" s="21"/>
      <c r="E3" s="28"/>
      <c r="F3" s="22"/>
      <c r="G3" s="21"/>
      <c r="H3" s="21"/>
      <c r="I3" s="21"/>
      <c r="J3" s="21"/>
      <c r="K3" s="21"/>
      <c r="L3" s="21"/>
      <c r="M3" s="21"/>
      <c r="N3" s="95">
        <v>7342.03</v>
      </c>
      <c r="O3" s="23">
        <f t="shared" si="4"/>
        <v>7342.03</v>
      </c>
      <c r="P3" s="22"/>
      <c r="Q3" s="21"/>
      <c r="R3" s="20"/>
      <c r="S3" s="21"/>
      <c r="T3" s="21"/>
      <c r="U3" s="21"/>
      <c r="V3" s="21"/>
      <c r="W3" s="21"/>
      <c r="X3" s="92"/>
      <c r="Y3" s="21"/>
      <c r="Z3" s="21"/>
      <c r="AA3" s="21"/>
      <c r="AB3" s="96">
        <v>7342.03</v>
      </c>
      <c r="AC3" s="23">
        <f t="shared" si="5"/>
        <v>7342.03</v>
      </c>
      <c r="AD3" s="22"/>
      <c r="AE3" s="21"/>
      <c r="AF3" s="21"/>
      <c r="AG3" s="25"/>
      <c r="AH3" s="21"/>
      <c r="AI3" s="21"/>
      <c r="AJ3" s="21"/>
      <c r="AK3" s="21"/>
      <c r="AL3" s="21"/>
      <c r="AM3" s="21"/>
      <c r="AN3" s="21"/>
      <c r="AO3" s="21"/>
      <c r="AP3" s="95">
        <v>6099.5</v>
      </c>
      <c r="AQ3" s="23">
        <f t="shared" si="6"/>
        <v>6099.5</v>
      </c>
      <c r="AR3" s="22"/>
      <c r="AS3" s="27"/>
      <c r="AT3" s="27"/>
      <c r="AU3" s="21"/>
      <c r="AV3" s="21"/>
      <c r="AW3" s="21"/>
      <c r="AX3" s="21"/>
      <c r="AY3" s="21"/>
      <c r="AZ3" s="21"/>
      <c r="BA3" s="21"/>
      <c r="BB3" s="21"/>
      <c r="BC3" s="21"/>
      <c r="BD3" s="96">
        <v>7342.03</v>
      </c>
      <c r="BE3" s="23">
        <f t="shared" si="7"/>
        <v>7342.03</v>
      </c>
      <c r="BF3" s="23">
        <f t="shared" si="8"/>
        <v>28125.589999999997</v>
      </c>
      <c r="BG3" s="25"/>
    </row>
    <row r="4" spans="1:59" ht="16.95" customHeight="1" x14ac:dyDescent="0.3">
      <c r="A4" s="19" t="s">
        <v>44</v>
      </c>
      <c r="B4" s="20"/>
      <c r="C4" s="21"/>
      <c r="D4" s="21"/>
      <c r="E4" s="20"/>
      <c r="F4" s="22"/>
      <c r="G4" s="21"/>
      <c r="H4" s="21"/>
      <c r="I4" s="21"/>
      <c r="J4" s="21"/>
      <c r="K4" s="21"/>
      <c r="L4" s="21"/>
      <c r="M4" s="21"/>
      <c r="N4" s="21"/>
      <c r="O4" s="23">
        <f t="shared" si="4"/>
        <v>0</v>
      </c>
      <c r="P4" s="22"/>
      <c r="Q4" s="21"/>
      <c r="R4" s="20"/>
      <c r="S4" s="21"/>
      <c r="T4" s="21"/>
      <c r="U4" s="21"/>
      <c r="V4" s="21"/>
      <c r="W4" s="21"/>
      <c r="X4" s="91"/>
      <c r="Y4" s="21"/>
      <c r="Z4" s="21"/>
      <c r="AA4" s="21"/>
      <c r="AB4" s="21"/>
      <c r="AC4" s="23">
        <f t="shared" si="5"/>
        <v>0</v>
      </c>
      <c r="AD4" s="22"/>
      <c r="AE4" s="21"/>
      <c r="AF4" s="21"/>
      <c r="AG4" s="20"/>
      <c r="AH4" s="21"/>
      <c r="AI4" s="21"/>
      <c r="AJ4" s="21"/>
      <c r="AK4" s="21"/>
      <c r="AL4" s="21"/>
      <c r="AM4" s="21"/>
      <c r="AN4" s="21"/>
      <c r="AO4" s="21"/>
      <c r="AP4" s="26"/>
      <c r="AQ4" s="23">
        <f t="shared" si="6"/>
        <v>0</v>
      </c>
      <c r="AR4" s="22"/>
      <c r="AS4" s="27"/>
      <c r="AT4" s="27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3">
        <f t="shared" si="7"/>
        <v>0</v>
      </c>
      <c r="BF4" s="23">
        <f t="shared" si="8"/>
        <v>0</v>
      </c>
      <c r="BG4" s="25"/>
    </row>
    <row r="5" spans="1:59" ht="16.95" customHeight="1" x14ac:dyDescent="0.3">
      <c r="A5" s="19" t="s">
        <v>51</v>
      </c>
      <c r="B5" s="20"/>
      <c r="C5" s="21"/>
      <c r="D5" s="21"/>
      <c r="E5" s="21"/>
      <c r="F5" s="22"/>
      <c r="G5" s="21"/>
      <c r="H5" s="21"/>
      <c r="I5" s="21"/>
      <c r="J5" s="21"/>
      <c r="K5" s="21"/>
      <c r="L5" s="21"/>
      <c r="M5" s="21"/>
      <c r="N5" s="21"/>
      <c r="O5" s="23">
        <f>SUM(B5:N5)</f>
        <v>0</v>
      </c>
      <c r="P5" s="22"/>
      <c r="Q5" s="21"/>
      <c r="R5" s="20"/>
      <c r="S5" s="21"/>
      <c r="T5" s="21"/>
      <c r="U5" s="21"/>
      <c r="V5" s="21"/>
      <c r="W5" s="21"/>
      <c r="X5" s="91"/>
      <c r="Y5" s="21"/>
      <c r="Z5" s="21"/>
      <c r="AA5" s="21"/>
      <c r="AB5" s="21"/>
      <c r="AC5" s="23">
        <f>SUM(P5:AB5)</f>
        <v>0</v>
      </c>
      <c r="AD5" s="22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3">
        <f>SUM(AD5:AP5)</f>
        <v>0</v>
      </c>
      <c r="AR5" s="22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3">
        <f>SUM(AR5:BD5)</f>
        <v>0</v>
      </c>
      <c r="BF5" s="23">
        <f t="shared" si="8"/>
        <v>0</v>
      </c>
      <c r="BG5" s="25"/>
    </row>
    <row r="6" spans="1:59" ht="16.95" customHeight="1" x14ac:dyDescent="0.3">
      <c r="A6" s="19" t="s">
        <v>9</v>
      </c>
      <c r="B6" s="20"/>
      <c r="C6" s="21"/>
      <c r="D6" s="21"/>
      <c r="E6" s="21"/>
      <c r="F6" s="22"/>
      <c r="G6" s="21"/>
      <c r="H6" s="21"/>
      <c r="I6" s="21"/>
      <c r="J6" s="21"/>
      <c r="K6" s="21"/>
      <c r="L6" s="21"/>
      <c r="M6" s="21"/>
      <c r="N6" s="21"/>
      <c r="O6" s="23">
        <f>SUM(B6:N6)</f>
        <v>0</v>
      </c>
      <c r="P6" s="22"/>
      <c r="Q6" s="21"/>
      <c r="R6" s="20"/>
      <c r="S6" s="21"/>
      <c r="T6" s="21"/>
      <c r="U6" s="21"/>
      <c r="V6" s="21"/>
      <c r="W6" s="21"/>
      <c r="X6" s="91"/>
      <c r="Y6" s="21"/>
      <c r="Z6" s="21"/>
      <c r="AA6" s="21"/>
      <c r="AB6" s="21"/>
      <c r="AC6" s="23">
        <f>SUM(P6:AB6)</f>
        <v>0</v>
      </c>
      <c r="AD6" s="22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3">
        <f>SUM(AD6:AP6)</f>
        <v>0</v>
      </c>
      <c r="AR6" s="22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3">
        <f>SUM(AR6:BD6)</f>
        <v>0</v>
      </c>
      <c r="BF6" s="23">
        <f t="shared" si="8"/>
        <v>0</v>
      </c>
      <c r="BG6" s="25"/>
    </row>
    <row r="7" spans="1:59" ht="16.95" customHeight="1" x14ac:dyDescent="0.3">
      <c r="A7" s="19" t="s">
        <v>40</v>
      </c>
      <c r="B7" s="22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3">
        <f t="shared" si="4"/>
        <v>0</v>
      </c>
      <c r="P7" s="22"/>
      <c r="Q7" s="21"/>
      <c r="R7" s="21"/>
      <c r="S7" s="21"/>
      <c r="T7" s="21"/>
      <c r="U7" s="21"/>
      <c r="V7" s="21"/>
      <c r="W7" s="21"/>
      <c r="X7" s="91"/>
      <c r="Y7" s="21"/>
      <c r="Z7" s="21"/>
      <c r="AA7" s="21"/>
      <c r="AB7" s="21"/>
      <c r="AC7" s="23">
        <f t="shared" si="5"/>
        <v>0</v>
      </c>
      <c r="AD7" s="22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6"/>
      <c r="AQ7" s="23">
        <f t="shared" si="6"/>
        <v>0</v>
      </c>
      <c r="AR7" s="22"/>
      <c r="AS7" s="27"/>
      <c r="AT7" s="27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3">
        <f t="shared" si="7"/>
        <v>0</v>
      </c>
      <c r="BF7" s="23">
        <f t="shared" si="8"/>
        <v>0</v>
      </c>
      <c r="BG7" s="25"/>
    </row>
    <row r="8" spans="1:59" ht="16.95" customHeight="1" x14ac:dyDescent="0.3">
      <c r="A8" s="19" t="s">
        <v>43</v>
      </c>
      <c r="B8" s="22"/>
      <c r="C8" s="27"/>
      <c r="D8" s="27"/>
      <c r="E8" s="21">
        <v>25</v>
      </c>
      <c r="F8" s="21"/>
      <c r="G8" s="21"/>
      <c r="H8" s="21"/>
      <c r="I8" s="21">
        <v>25</v>
      </c>
      <c r="J8" s="21"/>
      <c r="K8" s="21"/>
      <c r="L8" s="21"/>
      <c r="M8" s="21">
        <v>25</v>
      </c>
      <c r="N8" s="30"/>
      <c r="O8" s="23">
        <f t="shared" si="4"/>
        <v>75</v>
      </c>
      <c r="P8" s="22"/>
      <c r="Q8" s="27"/>
      <c r="R8" s="27"/>
      <c r="S8" s="21">
        <v>25</v>
      </c>
      <c r="T8" s="21"/>
      <c r="U8" s="21"/>
      <c r="V8" s="21"/>
      <c r="W8" s="21">
        <v>25</v>
      </c>
      <c r="X8" s="21"/>
      <c r="Y8" s="21"/>
      <c r="Z8" s="21"/>
      <c r="AA8" s="21">
        <v>25</v>
      </c>
      <c r="AB8" s="30"/>
      <c r="AC8" s="23">
        <f t="shared" si="5"/>
        <v>75</v>
      </c>
      <c r="AD8" s="22"/>
      <c r="AE8" s="27"/>
      <c r="AF8" s="27"/>
      <c r="AG8" s="21">
        <v>25</v>
      </c>
      <c r="AH8" s="21"/>
      <c r="AI8" s="21"/>
      <c r="AJ8" s="21"/>
      <c r="AK8" s="21">
        <v>25</v>
      </c>
      <c r="AL8" s="21"/>
      <c r="AM8" s="21"/>
      <c r="AN8" s="21"/>
      <c r="AO8" s="21">
        <v>25</v>
      </c>
      <c r="AP8" s="30"/>
      <c r="AQ8" s="23">
        <f t="shared" si="6"/>
        <v>75</v>
      </c>
      <c r="AR8" s="22"/>
      <c r="AS8" s="27"/>
      <c r="AT8" s="27"/>
      <c r="AU8" s="21">
        <v>25</v>
      </c>
      <c r="AV8" s="21"/>
      <c r="AW8" s="21"/>
      <c r="AX8" s="21"/>
      <c r="AY8" s="21">
        <v>25</v>
      </c>
      <c r="AZ8" s="21"/>
      <c r="BA8" s="21"/>
      <c r="BB8" s="21"/>
      <c r="BC8" s="21">
        <v>25</v>
      </c>
      <c r="BD8" s="30"/>
      <c r="BE8" s="23">
        <f t="shared" si="7"/>
        <v>75</v>
      </c>
      <c r="BF8" s="23">
        <f t="shared" si="8"/>
        <v>300</v>
      </c>
      <c r="BG8" s="25"/>
    </row>
    <row r="9" spans="1:59" ht="16.95" customHeight="1" x14ac:dyDescent="0.3">
      <c r="A9" s="19" t="s">
        <v>48</v>
      </c>
      <c r="B9" s="22"/>
      <c r="C9" s="27"/>
      <c r="D9" s="27"/>
      <c r="E9" s="21"/>
      <c r="F9" s="21"/>
      <c r="G9" s="21"/>
      <c r="H9" s="21"/>
      <c r="I9" s="21"/>
      <c r="J9" s="21"/>
      <c r="K9" s="21"/>
      <c r="L9" s="21"/>
      <c r="M9" s="21"/>
      <c r="N9" s="21"/>
      <c r="O9" s="23">
        <f t="shared" si="4"/>
        <v>0</v>
      </c>
      <c r="P9" s="22"/>
      <c r="Q9" s="27"/>
      <c r="R9" s="27"/>
      <c r="S9" s="21"/>
      <c r="T9" s="21"/>
      <c r="U9" s="21"/>
      <c r="V9" s="21"/>
      <c r="W9" s="21"/>
      <c r="X9" s="21"/>
      <c r="Y9" s="21"/>
      <c r="Z9" s="21"/>
      <c r="AA9" s="21"/>
      <c r="AB9" s="21"/>
      <c r="AC9" s="23">
        <f t="shared" si="5"/>
        <v>0</v>
      </c>
      <c r="AD9" s="22"/>
      <c r="AE9" s="27"/>
      <c r="AF9" s="27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3">
        <f t="shared" si="6"/>
        <v>0</v>
      </c>
      <c r="AR9" s="22"/>
      <c r="AS9" s="27"/>
      <c r="AT9" s="27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3">
        <f t="shared" si="7"/>
        <v>0</v>
      </c>
      <c r="BF9" s="23">
        <f t="shared" si="8"/>
        <v>0</v>
      </c>
      <c r="BG9" s="25"/>
    </row>
    <row r="10" spans="1:59" s="4" customFormat="1" ht="16.95" customHeight="1" x14ac:dyDescent="0.3">
      <c r="A10" s="19" t="s">
        <v>46</v>
      </c>
      <c r="B10" s="22"/>
      <c r="C10" s="21">
        <v>10</v>
      </c>
      <c r="D10" s="21"/>
      <c r="E10" s="21">
        <v>10</v>
      </c>
      <c r="F10" s="21"/>
      <c r="G10" s="21">
        <v>10</v>
      </c>
      <c r="H10" s="21"/>
      <c r="I10" s="21">
        <v>10</v>
      </c>
      <c r="J10" s="21"/>
      <c r="K10" s="21">
        <v>10</v>
      </c>
      <c r="L10" s="21"/>
      <c r="M10" s="21">
        <v>10</v>
      </c>
      <c r="N10" s="21"/>
      <c r="O10" s="23">
        <f t="shared" si="4"/>
        <v>60</v>
      </c>
      <c r="P10" s="22"/>
      <c r="Q10" s="21">
        <v>10</v>
      </c>
      <c r="R10" s="21"/>
      <c r="S10" s="21">
        <v>10</v>
      </c>
      <c r="T10" s="21"/>
      <c r="U10" s="21">
        <v>10</v>
      </c>
      <c r="V10" s="21"/>
      <c r="W10" s="21">
        <v>10</v>
      </c>
      <c r="X10" s="21"/>
      <c r="Y10" s="21">
        <v>10</v>
      </c>
      <c r="Z10" s="21"/>
      <c r="AA10" s="21">
        <v>10</v>
      </c>
      <c r="AB10" s="21"/>
      <c r="AC10" s="23">
        <f t="shared" si="5"/>
        <v>60</v>
      </c>
      <c r="AD10" s="22"/>
      <c r="AE10" s="21">
        <v>10</v>
      </c>
      <c r="AF10" s="21"/>
      <c r="AG10" s="21">
        <v>10</v>
      </c>
      <c r="AH10" s="21"/>
      <c r="AI10" s="21">
        <v>10</v>
      </c>
      <c r="AJ10" s="21"/>
      <c r="AK10" s="21">
        <v>10</v>
      </c>
      <c r="AL10" s="21"/>
      <c r="AM10" s="21">
        <v>10</v>
      </c>
      <c r="AN10" s="21"/>
      <c r="AO10" s="21">
        <v>10</v>
      </c>
      <c r="AP10" s="21"/>
      <c r="AQ10" s="23">
        <f t="shared" si="6"/>
        <v>60</v>
      </c>
      <c r="AR10" s="22"/>
      <c r="AS10" s="21">
        <v>10</v>
      </c>
      <c r="AT10" s="21"/>
      <c r="AU10" s="21">
        <v>10</v>
      </c>
      <c r="AV10" s="21"/>
      <c r="AW10" s="21">
        <v>10</v>
      </c>
      <c r="AX10" s="21"/>
      <c r="AY10" s="21">
        <v>10</v>
      </c>
      <c r="AZ10" s="21"/>
      <c r="BA10" s="21">
        <v>10</v>
      </c>
      <c r="BB10" s="21"/>
      <c r="BC10" s="21">
        <v>10</v>
      </c>
      <c r="BD10" s="21"/>
      <c r="BE10" s="23">
        <f t="shared" si="7"/>
        <v>60</v>
      </c>
      <c r="BF10" s="23">
        <f t="shared" si="8"/>
        <v>240</v>
      </c>
      <c r="BG10" s="34"/>
    </row>
    <row r="11" spans="1:59" ht="16.95" customHeight="1" x14ac:dyDescent="0.3">
      <c r="A11" s="19" t="s">
        <v>47</v>
      </c>
      <c r="B11" s="31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21"/>
      <c r="O11" s="23">
        <f t="shared" si="4"/>
        <v>0</v>
      </c>
      <c r="P11" s="31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21"/>
      <c r="AC11" s="23">
        <f t="shared" si="5"/>
        <v>0</v>
      </c>
      <c r="AD11" s="31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21"/>
      <c r="AQ11" s="23">
        <f t="shared" si="6"/>
        <v>0</v>
      </c>
      <c r="AR11" s="31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21"/>
      <c r="BE11" s="23">
        <f t="shared" si="7"/>
        <v>0</v>
      </c>
      <c r="BF11" s="23">
        <f t="shared" si="8"/>
        <v>0</v>
      </c>
      <c r="BG11" s="25"/>
    </row>
    <row r="12" spans="1:59" ht="16.95" customHeight="1" x14ac:dyDescent="0.3">
      <c r="A12" s="35" t="s">
        <v>45</v>
      </c>
      <c r="B12" s="20">
        <v>9.99</v>
      </c>
      <c r="C12" s="36"/>
      <c r="D12" s="36"/>
      <c r="E12" s="36"/>
      <c r="F12" s="36">
        <v>9.99</v>
      </c>
      <c r="G12" s="36"/>
      <c r="H12" s="36"/>
      <c r="I12" s="36"/>
      <c r="J12" s="36"/>
      <c r="K12" s="36"/>
      <c r="L12" s="36">
        <v>9.99</v>
      </c>
      <c r="M12" s="36"/>
      <c r="N12" s="36"/>
      <c r="O12" s="37">
        <f t="shared" si="4"/>
        <v>29.97</v>
      </c>
      <c r="P12" s="20">
        <v>9.99</v>
      </c>
      <c r="Q12" s="36"/>
      <c r="R12" s="36"/>
      <c r="S12" s="36"/>
      <c r="T12" s="36">
        <v>9.99</v>
      </c>
      <c r="U12" s="36"/>
      <c r="V12" s="36"/>
      <c r="W12" s="36"/>
      <c r="X12" s="36"/>
      <c r="Y12" s="36"/>
      <c r="Z12" s="36">
        <v>9.99</v>
      </c>
      <c r="AA12" s="36"/>
      <c r="AB12" s="36"/>
      <c r="AC12" s="37">
        <f t="shared" si="5"/>
        <v>29.97</v>
      </c>
      <c r="AD12" s="20">
        <v>9.99</v>
      </c>
      <c r="AE12" s="36"/>
      <c r="AF12" s="36"/>
      <c r="AG12" s="36"/>
      <c r="AH12" s="36">
        <v>9.99</v>
      </c>
      <c r="AI12" s="36"/>
      <c r="AJ12" s="36"/>
      <c r="AK12" s="36"/>
      <c r="AL12" s="36"/>
      <c r="AM12" s="36"/>
      <c r="AN12" s="36">
        <v>9.99</v>
      </c>
      <c r="AO12" s="36"/>
      <c r="AP12" s="36"/>
      <c r="AQ12" s="37">
        <f t="shared" si="6"/>
        <v>29.97</v>
      </c>
      <c r="AR12" s="20">
        <v>9.99</v>
      </c>
      <c r="AS12" s="36"/>
      <c r="AT12" s="36"/>
      <c r="AU12" s="36"/>
      <c r="AV12" s="36">
        <v>9.99</v>
      </c>
      <c r="AW12" s="36"/>
      <c r="AX12" s="36"/>
      <c r="AY12" s="36"/>
      <c r="AZ12" s="36"/>
      <c r="BA12" s="36"/>
      <c r="BB12" s="36">
        <v>9.99</v>
      </c>
      <c r="BC12" s="36"/>
      <c r="BD12" s="36"/>
      <c r="BE12" s="37">
        <f t="shared" si="7"/>
        <v>29.97</v>
      </c>
      <c r="BF12" s="37">
        <f t="shared" si="8"/>
        <v>119.88</v>
      </c>
      <c r="BG12" s="25"/>
    </row>
    <row r="13" spans="1:59" ht="16.95" customHeight="1" x14ac:dyDescent="0.3">
      <c r="A13" s="35" t="s">
        <v>42</v>
      </c>
      <c r="B13" s="20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7">
        <f t="shared" si="4"/>
        <v>0</v>
      </c>
      <c r="P13" s="20"/>
      <c r="Q13" s="36"/>
      <c r="R13" s="36"/>
      <c r="S13" s="36"/>
      <c r="T13" s="36"/>
      <c r="U13" s="36"/>
      <c r="V13" s="36"/>
      <c r="W13" s="36"/>
      <c r="X13" s="38"/>
      <c r="Y13" s="36"/>
      <c r="Z13" s="36"/>
      <c r="AA13" s="36"/>
      <c r="AB13" s="36"/>
      <c r="AC13" s="37">
        <f t="shared" si="5"/>
        <v>0</v>
      </c>
      <c r="AD13" s="20"/>
      <c r="AE13" s="36"/>
      <c r="AF13" s="36"/>
      <c r="AG13" s="36"/>
      <c r="AH13" s="36"/>
      <c r="AI13" s="36"/>
      <c r="AJ13" s="36"/>
      <c r="AK13" s="94">
        <v>915</v>
      </c>
      <c r="AL13" s="36"/>
      <c r="AM13" s="20"/>
      <c r="AN13" s="36"/>
      <c r="AO13" s="36"/>
      <c r="AP13" s="39"/>
      <c r="AQ13" s="37">
        <f t="shared" si="6"/>
        <v>915</v>
      </c>
      <c r="AR13" s="20"/>
      <c r="AS13" s="39"/>
      <c r="AT13" s="39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7"/>
        <v>0</v>
      </c>
      <c r="BF13" s="37">
        <f t="shared" si="8"/>
        <v>915</v>
      </c>
      <c r="BG13" s="25"/>
    </row>
    <row r="14" spans="1:59" ht="16.95" customHeight="1" x14ac:dyDescent="0.3">
      <c r="A14" s="35" t="s">
        <v>52</v>
      </c>
      <c r="B14" s="20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7">
        <f t="shared" si="4"/>
        <v>0</v>
      </c>
      <c r="P14" s="20"/>
      <c r="Q14" s="36"/>
      <c r="R14" s="36"/>
      <c r="S14" s="36"/>
      <c r="T14" s="36"/>
      <c r="U14" s="36"/>
      <c r="V14" s="36"/>
      <c r="W14" s="36"/>
      <c r="X14" s="38"/>
      <c r="Y14" s="36"/>
      <c r="Z14" s="36"/>
      <c r="AA14" s="36"/>
      <c r="AB14" s="36"/>
      <c r="AC14" s="37">
        <f t="shared" si="5"/>
        <v>0</v>
      </c>
      <c r="AD14" s="20"/>
      <c r="AE14" s="36"/>
      <c r="AF14" s="93">
        <v>63</v>
      </c>
      <c r="AG14" s="40">
        <v>122.47</v>
      </c>
      <c r="AH14" s="36"/>
      <c r="AI14" s="36"/>
      <c r="AJ14" s="36"/>
      <c r="AK14" s="25"/>
      <c r="AL14" s="40">
        <v>434.06</v>
      </c>
      <c r="AM14" s="20"/>
      <c r="AN14" s="36"/>
      <c r="AO14" s="36"/>
      <c r="AP14" s="36"/>
      <c r="AQ14" s="37">
        <f t="shared" si="6"/>
        <v>619.53</v>
      </c>
      <c r="AR14" s="20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7"/>
        <v>0</v>
      </c>
      <c r="BF14" s="37">
        <f t="shared" si="8"/>
        <v>619.53</v>
      </c>
      <c r="BG14" s="25"/>
    </row>
    <row r="15" spans="1:59" ht="16.95" customHeight="1" x14ac:dyDescent="0.3">
      <c r="A15" s="35" t="s">
        <v>6</v>
      </c>
      <c r="B15" s="20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7">
        <f t="shared" si="4"/>
        <v>0</v>
      </c>
      <c r="P15" s="20"/>
      <c r="Q15" s="36"/>
      <c r="R15" s="36"/>
      <c r="S15" s="36"/>
      <c r="T15" s="36"/>
      <c r="U15" s="36"/>
      <c r="V15" s="36"/>
      <c r="W15" s="36"/>
      <c r="X15" s="38"/>
      <c r="Y15" s="36"/>
      <c r="Z15" s="36"/>
      <c r="AA15" s="36"/>
      <c r="AB15" s="36"/>
      <c r="AC15" s="37">
        <f t="shared" si="5"/>
        <v>0</v>
      </c>
      <c r="AD15" s="20"/>
      <c r="AE15" s="36"/>
      <c r="AF15" s="36"/>
      <c r="AG15" s="36"/>
      <c r="AH15" s="36"/>
      <c r="AI15" s="36"/>
      <c r="AJ15" s="36"/>
      <c r="AK15" s="36"/>
      <c r="AL15" s="36"/>
      <c r="AM15" s="20"/>
      <c r="AN15" s="36"/>
      <c r="AO15" s="36"/>
      <c r="AP15" s="36"/>
      <c r="AQ15" s="37">
        <f t="shared" si="6"/>
        <v>0</v>
      </c>
      <c r="AR15" s="20"/>
      <c r="AS15" s="39"/>
      <c r="AT15" s="39"/>
      <c r="AU15" s="36"/>
      <c r="AV15" s="36"/>
      <c r="AW15" s="36"/>
      <c r="AX15" s="36"/>
      <c r="AY15" s="36"/>
      <c r="AZ15" s="36"/>
      <c r="BA15" s="36"/>
      <c r="BB15" s="36"/>
      <c r="BC15" s="36"/>
      <c r="BD15" s="20"/>
      <c r="BE15" s="37">
        <f t="shared" si="7"/>
        <v>0</v>
      </c>
      <c r="BF15" s="37">
        <f t="shared" si="8"/>
        <v>0</v>
      </c>
      <c r="BG15" s="25"/>
    </row>
    <row r="16" spans="1:59" ht="16.95" customHeight="1" x14ac:dyDescent="0.3">
      <c r="A16" s="35" t="s">
        <v>53</v>
      </c>
      <c r="B16" s="20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7">
        <f t="shared" si="4"/>
        <v>0</v>
      </c>
      <c r="P16" s="20"/>
      <c r="Q16" s="36"/>
      <c r="R16" s="36"/>
      <c r="S16" s="36"/>
      <c r="T16" s="36"/>
      <c r="U16" s="36"/>
      <c r="V16" s="36"/>
      <c r="W16" s="36"/>
      <c r="X16" s="38"/>
      <c r="Y16" s="36"/>
      <c r="Z16" s="36"/>
      <c r="AA16" s="36"/>
      <c r="AB16" s="36"/>
      <c r="AC16" s="37">
        <f t="shared" si="5"/>
        <v>0</v>
      </c>
      <c r="AD16" s="20"/>
      <c r="AE16" s="36"/>
      <c r="AF16" s="36"/>
      <c r="AG16" s="36"/>
      <c r="AH16" s="36"/>
      <c r="AI16" s="36"/>
      <c r="AJ16" s="36"/>
      <c r="AK16" s="36"/>
      <c r="AL16" s="36"/>
      <c r="AM16" s="20"/>
      <c r="AN16" s="36"/>
      <c r="AO16" s="36"/>
      <c r="AP16" s="42"/>
      <c r="AQ16" s="37">
        <f t="shared" si="6"/>
        <v>0</v>
      </c>
      <c r="AR16" s="20"/>
      <c r="AS16" s="39"/>
      <c r="AT16" s="39"/>
      <c r="AU16" s="36"/>
      <c r="AV16" s="36"/>
      <c r="AW16" s="36"/>
      <c r="AX16" s="36"/>
      <c r="AY16" s="36"/>
      <c r="AZ16" s="36"/>
      <c r="BA16" s="36"/>
      <c r="BB16" s="36"/>
      <c r="BC16" s="36"/>
      <c r="BD16" s="20"/>
      <c r="BE16" s="37">
        <f t="shared" si="7"/>
        <v>0</v>
      </c>
      <c r="BF16" s="37">
        <f t="shared" si="8"/>
        <v>0</v>
      </c>
      <c r="BG16" s="25"/>
    </row>
    <row r="17" spans="1:61" s="4" customFormat="1" ht="16.95" customHeight="1" thickBot="1" x14ac:dyDescent="0.35">
      <c r="A17" s="35" t="s">
        <v>5</v>
      </c>
      <c r="B17" s="20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7">
        <f t="shared" si="4"/>
        <v>0</v>
      </c>
      <c r="P17" s="20"/>
      <c r="Q17" s="36"/>
      <c r="R17" s="41"/>
      <c r="S17" s="36"/>
      <c r="T17" s="36"/>
      <c r="U17" s="36"/>
      <c r="V17" s="36"/>
      <c r="W17" s="36"/>
      <c r="X17" s="38"/>
      <c r="Y17" s="36"/>
      <c r="Z17" s="36"/>
      <c r="AA17" s="36"/>
      <c r="AB17" s="36"/>
      <c r="AC17" s="37">
        <f t="shared" si="5"/>
        <v>0</v>
      </c>
      <c r="AD17" s="20"/>
      <c r="AE17" s="36"/>
      <c r="AF17" s="36"/>
      <c r="AG17" s="36"/>
      <c r="AH17" s="36"/>
      <c r="AI17" s="36"/>
      <c r="AJ17" s="36"/>
      <c r="AK17" s="36"/>
      <c r="AL17" s="36"/>
      <c r="AM17" s="20"/>
      <c r="AN17" s="36"/>
      <c r="AO17" s="36"/>
      <c r="AP17" s="36"/>
      <c r="AQ17" s="37">
        <f t="shared" si="6"/>
        <v>0</v>
      </c>
      <c r="AR17" s="20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7"/>
        <v>0</v>
      </c>
      <c r="BF17" s="37">
        <f t="shared" si="8"/>
        <v>0</v>
      </c>
      <c r="BG17" s="34"/>
    </row>
    <row r="18" spans="1:61" s="4" customFormat="1" ht="16.95" customHeight="1" thickTop="1" thickBot="1" x14ac:dyDescent="0.35">
      <c r="A18" s="43" t="s">
        <v>8</v>
      </c>
      <c r="B18" s="82">
        <f>SUM(B2:B17)</f>
        <v>9.99</v>
      </c>
      <c r="C18" s="83">
        <f>SUM(C2:C17)</f>
        <v>10</v>
      </c>
      <c r="D18" s="83">
        <f>SUM(D2:D17)</f>
        <v>0</v>
      </c>
      <c r="E18" s="83">
        <f>SUM(E2:E17)</f>
        <v>35</v>
      </c>
      <c r="F18" s="83">
        <f>SUM(F2:F17)</f>
        <v>9.99</v>
      </c>
      <c r="G18" s="83">
        <f>SUM(G2:G17)</f>
        <v>10</v>
      </c>
      <c r="H18" s="83">
        <f>SUM(H2:H17)</f>
        <v>0</v>
      </c>
      <c r="I18" s="83">
        <f>SUM(I2:I17)</f>
        <v>35</v>
      </c>
      <c r="J18" s="83">
        <f>SUM(J2:J17)</f>
        <v>0</v>
      </c>
      <c r="K18" s="83">
        <f>SUM(K2:K17)</f>
        <v>10</v>
      </c>
      <c r="L18" s="83">
        <f>SUM(L2:L17)</f>
        <v>9.99</v>
      </c>
      <c r="M18" s="83">
        <f>SUM(M2:M17)</f>
        <v>35</v>
      </c>
      <c r="N18" s="83">
        <f>SUM(N2:N17)</f>
        <v>7342.03</v>
      </c>
      <c r="O18" s="44">
        <f>SUM(O2:O17)</f>
        <v>7507</v>
      </c>
      <c r="P18" s="83">
        <f>SUM(P2:P17)</f>
        <v>9.99</v>
      </c>
      <c r="Q18" s="83">
        <f>SUM(Q2:Q17)</f>
        <v>10</v>
      </c>
      <c r="R18" s="83">
        <f>SUM(R2:R17)</f>
        <v>0</v>
      </c>
      <c r="S18" s="83">
        <f>SUM(S2:S17)</f>
        <v>35</v>
      </c>
      <c r="T18" s="83">
        <f>SUM(T2:T17)</f>
        <v>9.99</v>
      </c>
      <c r="U18" s="83">
        <f>SUM(U2:U17)</f>
        <v>10</v>
      </c>
      <c r="V18" s="83">
        <f>SUM(V2:V17)</f>
        <v>0</v>
      </c>
      <c r="W18" s="83">
        <f>SUM(W2:W17)</f>
        <v>35</v>
      </c>
      <c r="X18" s="83">
        <f>SUM(X2:X17)</f>
        <v>0</v>
      </c>
      <c r="Y18" s="83">
        <f>SUM(Y2:Y17)</f>
        <v>10</v>
      </c>
      <c r="Z18" s="83">
        <f>SUM(Z2:Z17)</f>
        <v>9.99</v>
      </c>
      <c r="AA18" s="83">
        <f>SUM(AA2:AA17)</f>
        <v>35</v>
      </c>
      <c r="AB18" s="84">
        <f>SUM(AB2:AB17)</f>
        <v>7342.03</v>
      </c>
      <c r="AC18" s="44">
        <f>SUM(AC2:AC17)</f>
        <v>7507</v>
      </c>
      <c r="AD18" s="83">
        <f>SUM(AD2:AD17)</f>
        <v>9.99</v>
      </c>
      <c r="AE18" s="83">
        <f>SUM(AE2:AE17)</f>
        <v>10</v>
      </c>
      <c r="AF18" s="83">
        <f>SUM(AF2:AF17)</f>
        <v>63</v>
      </c>
      <c r="AG18" s="83">
        <f>SUM(AG2:AG17)</f>
        <v>157.47</v>
      </c>
      <c r="AH18" s="83">
        <f>SUM(AH2:AH17)</f>
        <v>9.99</v>
      </c>
      <c r="AI18" s="83">
        <f>SUM(AI2:AI17)</f>
        <v>10</v>
      </c>
      <c r="AJ18" s="83">
        <f>SUM(AJ2:AJ17)</f>
        <v>0</v>
      </c>
      <c r="AK18" s="83">
        <f>SUM(AK2:AK17)</f>
        <v>950</v>
      </c>
      <c r="AL18" s="83">
        <f>SUM(AL2:AL17)</f>
        <v>434.06</v>
      </c>
      <c r="AM18" s="83">
        <f>SUM(AM2:AM17)</f>
        <v>10</v>
      </c>
      <c r="AN18" s="83">
        <f>SUM(AN2:AN17)</f>
        <v>9.99</v>
      </c>
      <c r="AO18" s="83">
        <f>SUM(AO2:AO17)</f>
        <v>35</v>
      </c>
      <c r="AP18" s="84">
        <f>SUM(AP2:AP17)</f>
        <v>6099.5</v>
      </c>
      <c r="AQ18" s="44">
        <f>SUM(AQ2:AQ17)</f>
        <v>7799</v>
      </c>
      <c r="AR18" s="83">
        <f>SUM(AR2:AR17)</f>
        <v>9.99</v>
      </c>
      <c r="AS18" s="83">
        <f>SUM(AS2:AS17)</f>
        <v>10</v>
      </c>
      <c r="AT18" s="83">
        <f>SUM(AT2:AT17)</f>
        <v>0</v>
      </c>
      <c r="AU18" s="83">
        <f>SUM(AU2:AU17)</f>
        <v>35</v>
      </c>
      <c r="AV18" s="83">
        <f>SUM(AV2:AV17)</f>
        <v>9.99</v>
      </c>
      <c r="AW18" s="83">
        <f>SUM(AW2:AW17)</f>
        <v>10</v>
      </c>
      <c r="AX18" s="83">
        <f>SUM(AX2:AX17)</f>
        <v>0</v>
      </c>
      <c r="AY18" s="83">
        <f>SUM(AY2:AY17)</f>
        <v>35</v>
      </c>
      <c r="AZ18" s="83">
        <f>SUM(AZ2:AZ17)</f>
        <v>0</v>
      </c>
      <c r="BA18" s="83">
        <f>SUM(BA2:BA17)</f>
        <v>10</v>
      </c>
      <c r="BB18" s="83">
        <f>SUM(BB2:BB17)</f>
        <v>9.99</v>
      </c>
      <c r="BC18" s="83">
        <f>SUM(BC2:BC17)</f>
        <v>35</v>
      </c>
      <c r="BD18" s="84">
        <f>SUM(BD2:BD17)</f>
        <v>7342.03</v>
      </c>
      <c r="BE18" s="44">
        <f>SUM(BE2:BE17)</f>
        <v>7507</v>
      </c>
      <c r="BF18" s="44">
        <f>SUM(BF2:BF17)</f>
        <v>30319.999999999996</v>
      </c>
      <c r="BG18" s="34"/>
      <c r="BH18" s="5"/>
      <c r="BI18" s="5"/>
    </row>
    <row r="19" spans="1:61" ht="16.95" customHeight="1" thickTop="1" x14ac:dyDescent="0.3">
      <c r="A19" s="45" t="s">
        <v>54</v>
      </c>
      <c r="B19" s="46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8"/>
      <c r="O19" s="49">
        <f t="shared" ref="O19:O25" si="9">SUM(B19:N19)</f>
        <v>0</v>
      </c>
      <c r="P19" s="46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8"/>
      <c r="AC19" s="49">
        <f t="shared" ref="AC19:AC25" si="10">SUM(P19:AB19)</f>
        <v>0</v>
      </c>
      <c r="AD19" s="46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8"/>
      <c r="AQ19" s="49">
        <f t="shared" ref="AQ19:AQ25" si="11">SUM(AD19:AP19)</f>
        <v>0</v>
      </c>
      <c r="AR19" s="50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8"/>
      <c r="BE19" s="49">
        <f t="shared" ref="BE19:BE25" si="12">SUM(AR19:BD19)</f>
        <v>0</v>
      </c>
      <c r="BF19" s="49">
        <f t="shared" ref="BF19:BF25" si="13">O19+AC19+AQ19+BE19</f>
        <v>0</v>
      </c>
      <c r="BG19" s="25"/>
    </row>
    <row r="20" spans="1:61" ht="16.95" customHeight="1" x14ac:dyDescent="0.3">
      <c r="A20" s="51" t="s">
        <v>12</v>
      </c>
      <c r="B20" s="50">
        <v>95</v>
      </c>
      <c r="C20" s="52">
        <v>95</v>
      </c>
      <c r="D20" s="52">
        <v>95</v>
      </c>
      <c r="E20" s="52">
        <v>95</v>
      </c>
      <c r="F20" s="52">
        <v>95</v>
      </c>
      <c r="G20" s="52">
        <v>95</v>
      </c>
      <c r="H20" s="52">
        <v>95</v>
      </c>
      <c r="I20" s="52">
        <v>95</v>
      </c>
      <c r="J20" s="52">
        <v>95</v>
      </c>
      <c r="K20" s="52">
        <v>95</v>
      </c>
      <c r="L20" s="52">
        <v>95</v>
      </c>
      <c r="M20" s="52">
        <v>95</v>
      </c>
      <c r="N20" s="53">
        <v>95</v>
      </c>
      <c r="O20" s="49">
        <f t="shared" si="9"/>
        <v>1235</v>
      </c>
      <c r="P20" s="50">
        <v>95</v>
      </c>
      <c r="Q20" s="52">
        <v>95</v>
      </c>
      <c r="R20" s="52">
        <v>95</v>
      </c>
      <c r="S20" s="52">
        <v>95</v>
      </c>
      <c r="T20" s="52">
        <v>95</v>
      </c>
      <c r="U20" s="52">
        <v>95</v>
      </c>
      <c r="V20" s="52">
        <v>95</v>
      </c>
      <c r="W20" s="52">
        <v>95</v>
      </c>
      <c r="X20" s="52">
        <v>95</v>
      </c>
      <c r="Y20" s="52">
        <v>95</v>
      </c>
      <c r="Z20" s="52">
        <v>95</v>
      </c>
      <c r="AA20" s="52">
        <v>95</v>
      </c>
      <c r="AB20" s="53">
        <v>95</v>
      </c>
      <c r="AC20" s="49">
        <f t="shared" si="10"/>
        <v>1235</v>
      </c>
      <c r="AD20" s="50">
        <v>95</v>
      </c>
      <c r="AE20" s="52">
        <v>95</v>
      </c>
      <c r="AF20" s="52">
        <v>95</v>
      </c>
      <c r="AG20" s="52">
        <v>95</v>
      </c>
      <c r="AH20" s="52">
        <v>95</v>
      </c>
      <c r="AI20" s="52">
        <v>95</v>
      </c>
      <c r="AJ20" s="52">
        <v>95</v>
      </c>
      <c r="AK20" s="52">
        <v>95</v>
      </c>
      <c r="AL20" s="52">
        <v>95</v>
      </c>
      <c r="AM20" s="52">
        <v>95</v>
      </c>
      <c r="AN20" s="52">
        <v>95</v>
      </c>
      <c r="AO20" s="52">
        <v>95</v>
      </c>
      <c r="AP20" s="53">
        <v>95</v>
      </c>
      <c r="AQ20" s="49">
        <f t="shared" si="11"/>
        <v>1235</v>
      </c>
      <c r="AR20" s="29">
        <v>95</v>
      </c>
      <c r="AS20" s="52">
        <v>95</v>
      </c>
      <c r="AT20" s="52">
        <v>95</v>
      </c>
      <c r="AU20" s="52">
        <v>95</v>
      </c>
      <c r="AV20" s="52">
        <v>95</v>
      </c>
      <c r="AW20" s="52">
        <v>95</v>
      </c>
      <c r="AX20" s="52">
        <v>95</v>
      </c>
      <c r="AY20" s="52">
        <v>95</v>
      </c>
      <c r="AZ20" s="52">
        <v>95</v>
      </c>
      <c r="BA20" s="52">
        <v>95</v>
      </c>
      <c r="BB20" s="52">
        <v>95</v>
      </c>
      <c r="BC20" s="52">
        <v>95</v>
      </c>
      <c r="BD20" s="53">
        <v>95</v>
      </c>
      <c r="BE20" s="49">
        <f t="shared" si="12"/>
        <v>1235</v>
      </c>
      <c r="BF20" s="49">
        <f t="shared" si="13"/>
        <v>4940</v>
      </c>
      <c r="BG20" s="55"/>
    </row>
    <row r="21" spans="1:61" ht="16.95" customHeight="1" x14ac:dyDescent="0.3">
      <c r="A21" s="54" t="s">
        <v>9</v>
      </c>
      <c r="B21" s="5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3"/>
      <c r="O21" s="49">
        <f t="shared" si="9"/>
        <v>0</v>
      </c>
      <c r="P21" s="50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3"/>
      <c r="AC21" s="49">
        <f t="shared" si="10"/>
        <v>0</v>
      </c>
      <c r="AD21" s="50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3"/>
      <c r="AQ21" s="49">
        <f t="shared" si="11"/>
        <v>0</v>
      </c>
      <c r="AR21" s="29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3"/>
      <c r="BE21" s="49">
        <f t="shared" si="12"/>
        <v>0</v>
      </c>
      <c r="BF21" s="49">
        <f t="shared" si="13"/>
        <v>0</v>
      </c>
      <c r="BG21" s="25"/>
      <c r="BH21" s="7"/>
      <c r="BI21" s="7"/>
    </row>
    <row r="22" spans="1:61" ht="16.95" customHeight="1" x14ac:dyDescent="0.3">
      <c r="A22" s="19" t="s">
        <v>38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49">
        <f t="shared" si="9"/>
        <v>0</v>
      </c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49">
        <f t="shared" si="10"/>
        <v>0</v>
      </c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49">
        <f t="shared" si="11"/>
        <v>0</v>
      </c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49">
        <f t="shared" si="12"/>
        <v>0</v>
      </c>
      <c r="BF22" s="49">
        <f t="shared" si="13"/>
        <v>0</v>
      </c>
      <c r="BG22" s="25"/>
    </row>
    <row r="23" spans="1:61" ht="16.95" customHeight="1" x14ac:dyDescent="0.3">
      <c r="A23" s="56" t="s">
        <v>10</v>
      </c>
      <c r="B23" s="33">
        <v>896</v>
      </c>
      <c r="C23" s="33"/>
      <c r="D23" s="33">
        <v>896</v>
      </c>
      <c r="E23" s="33"/>
      <c r="F23" s="33">
        <v>896</v>
      </c>
      <c r="G23" s="24"/>
      <c r="H23" s="33">
        <v>896</v>
      </c>
      <c r="I23" s="33"/>
      <c r="J23" s="33">
        <v>896</v>
      </c>
      <c r="K23" s="33"/>
      <c r="L23" s="33">
        <v>896</v>
      </c>
      <c r="M23" s="24"/>
      <c r="N23" s="24">
        <v>896</v>
      </c>
      <c r="O23" s="49">
        <f t="shared" si="9"/>
        <v>6272</v>
      </c>
      <c r="P23" s="33">
        <v>896</v>
      </c>
      <c r="Q23" s="33"/>
      <c r="R23" s="33">
        <v>896</v>
      </c>
      <c r="S23" s="33"/>
      <c r="T23" s="33">
        <v>896</v>
      </c>
      <c r="U23" s="24"/>
      <c r="V23" s="33">
        <v>896</v>
      </c>
      <c r="W23" s="33"/>
      <c r="X23" s="33">
        <v>896</v>
      </c>
      <c r="Y23" s="33"/>
      <c r="Z23" s="33">
        <v>896</v>
      </c>
      <c r="AA23" s="24"/>
      <c r="AB23" s="24">
        <v>896</v>
      </c>
      <c r="AC23" s="49">
        <f t="shared" si="10"/>
        <v>6272</v>
      </c>
      <c r="AD23" s="57">
        <v>896</v>
      </c>
      <c r="AE23" s="33"/>
      <c r="AF23" s="33">
        <v>896</v>
      </c>
      <c r="AG23" s="33"/>
      <c r="AH23" s="33">
        <v>896</v>
      </c>
      <c r="AI23" s="33"/>
      <c r="AJ23" s="33">
        <v>896</v>
      </c>
      <c r="AK23" s="33"/>
      <c r="AL23" s="33">
        <v>896</v>
      </c>
      <c r="AM23" s="33"/>
      <c r="AN23" s="33">
        <v>896</v>
      </c>
      <c r="AP23" s="24">
        <v>896</v>
      </c>
      <c r="AQ23" s="49">
        <f t="shared" si="11"/>
        <v>6272</v>
      </c>
      <c r="AR23" s="33">
        <v>896</v>
      </c>
      <c r="AS23" s="33"/>
      <c r="AT23" s="33">
        <v>896</v>
      </c>
      <c r="AU23" s="33"/>
      <c r="AV23" s="33">
        <v>896</v>
      </c>
      <c r="AW23" s="24"/>
      <c r="AX23" s="33">
        <v>896</v>
      </c>
      <c r="AY23" s="33"/>
      <c r="AZ23" s="33">
        <v>896</v>
      </c>
      <c r="BA23" s="33"/>
      <c r="BB23" s="33">
        <v>896</v>
      </c>
      <c r="BC23" s="24"/>
      <c r="BD23" s="24">
        <v>896</v>
      </c>
      <c r="BE23" s="49">
        <f t="shared" si="12"/>
        <v>6272</v>
      </c>
      <c r="BF23" s="49">
        <f t="shared" si="13"/>
        <v>25088</v>
      </c>
      <c r="BG23" s="81" t="s">
        <v>55</v>
      </c>
    </row>
    <row r="24" spans="1:61" ht="16.95" customHeight="1" x14ac:dyDescent="0.3">
      <c r="A24" s="56" t="s">
        <v>11</v>
      </c>
      <c r="B24" s="33"/>
      <c r="C24" s="33"/>
      <c r="D24" s="33"/>
      <c r="E24" s="33"/>
      <c r="F24" s="33">
        <v>292</v>
      </c>
      <c r="G24" s="33"/>
      <c r="H24" s="33"/>
      <c r="I24" s="33"/>
      <c r="J24" s="33">
        <v>292</v>
      </c>
      <c r="K24" s="33"/>
      <c r="L24" s="33"/>
      <c r="M24" s="33"/>
      <c r="N24" s="24">
        <v>292</v>
      </c>
      <c r="O24" s="49">
        <f t="shared" si="9"/>
        <v>876</v>
      </c>
      <c r="P24" s="33"/>
      <c r="Q24" s="33"/>
      <c r="R24" s="33"/>
      <c r="S24" s="33"/>
      <c r="T24" s="33">
        <v>292</v>
      </c>
      <c r="U24" s="33"/>
      <c r="V24" s="33"/>
      <c r="W24" s="33"/>
      <c r="X24" s="33">
        <v>292</v>
      </c>
      <c r="Y24" s="33"/>
      <c r="Z24" s="33"/>
      <c r="AA24" s="33"/>
      <c r="AB24" s="24">
        <v>292</v>
      </c>
      <c r="AC24" s="49">
        <f t="shared" si="10"/>
        <v>876</v>
      </c>
      <c r="AD24" s="57"/>
      <c r="AE24" s="33"/>
      <c r="AF24" s="33"/>
      <c r="AG24" s="33"/>
      <c r="AH24" s="33">
        <v>292</v>
      </c>
      <c r="AI24" s="33"/>
      <c r="AJ24" s="33"/>
      <c r="AK24" s="33"/>
      <c r="AL24" s="33"/>
      <c r="AM24" s="33">
        <v>292</v>
      </c>
      <c r="AN24" s="33"/>
      <c r="AO24" s="33"/>
      <c r="AP24" s="24"/>
      <c r="AQ24" s="49">
        <f t="shared" si="11"/>
        <v>584</v>
      </c>
      <c r="AR24" s="57">
        <v>292</v>
      </c>
      <c r="AS24" s="33"/>
      <c r="AT24" s="33"/>
      <c r="AU24" s="33"/>
      <c r="AV24" s="33">
        <v>292</v>
      </c>
      <c r="AW24" s="33"/>
      <c r="AX24" s="33"/>
      <c r="AY24" s="33"/>
      <c r="AZ24" s="33"/>
      <c r="BA24" s="33">
        <v>292</v>
      </c>
      <c r="BB24" s="33"/>
      <c r="BC24" s="33"/>
      <c r="BD24" s="24">
        <v>292</v>
      </c>
      <c r="BE24" s="49">
        <f t="shared" si="12"/>
        <v>1168</v>
      </c>
      <c r="BF24" s="49">
        <f t="shared" si="13"/>
        <v>3504</v>
      </c>
      <c r="BG24" s="25"/>
    </row>
    <row r="25" spans="1:61" ht="16.95" customHeight="1" thickBot="1" x14ac:dyDescent="0.35">
      <c r="A25" s="19" t="s">
        <v>13</v>
      </c>
      <c r="B25" s="57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24"/>
      <c r="O25" s="49">
        <f t="shared" si="9"/>
        <v>0</v>
      </c>
      <c r="P25" s="57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24"/>
      <c r="AC25" s="49">
        <f t="shared" si="10"/>
        <v>0</v>
      </c>
      <c r="AD25" s="57"/>
      <c r="AE25" s="33"/>
      <c r="AF25" s="33"/>
      <c r="AG25" s="33">
        <v>292</v>
      </c>
      <c r="AH25" s="33"/>
      <c r="AI25" s="33"/>
      <c r="AJ25" s="33"/>
      <c r="AK25" s="33"/>
      <c r="AL25" s="33"/>
      <c r="AM25" s="33"/>
      <c r="AN25" s="33"/>
      <c r="AO25" s="33"/>
      <c r="AP25" s="24"/>
      <c r="AQ25" s="49">
        <f t="shared" si="11"/>
        <v>292</v>
      </c>
      <c r="AR25" s="57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24"/>
      <c r="BE25" s="49">
        <f t="shared" si="12"/>
        <v>0</v>
      </c>
      <c r="BF25" s="49">
        <f t="shared" si="13"/>
        <v>292</v>
      </c>
      <c r="BG25" s="25"/>
    </row>
    <row r="26" spans="1:61" ht="16.95" customHeight="1" thickTop="1" thickBot="1" x14ac:dyDescent="0.35">
      <c r="A26" s="43" t="s">
        <v>8</v>
      </c>
      <c r="B26" s="85">
        <f>SUM(B19:B23)+B25</f>
        <v>991</v>
      </c>
      <c r="C26" s="85">
        <f>SUM(C19:C23)+C25+B27</f>
        <v>1076.01</v>
      </c>
      <c r="D26" s="85">
        <f t="shared" ref="D26:N26" si="14">SUM(D19:D23)+D25+C27</f>
        <v>2057.0100000000002</v>
      </c>
      <c r="E26" s="85">
        <f t="shared" si="14"/>
        <v>2152.0100000000002</v>
      </c>
      <c r="F26" s="85">
        <f t="shared" si="14"/>
        <v>3108.01</v>
      </c>
      <c r="G26" s="85">
        <f t="shared" si="14"/>
        <v>3193.0200000000004</v>
      </c>
      <c r="H26" s="85">
        <f t="shared" si="14"/>
        <v>4174.0200000000004</v>
      </c>
      <c r="I26" s="85">
        <f t="shared" si="14"/>
        <v>4269.0200000000004</v>
      </c>
      <c r="J26" s="85">
        <f t="shared" si="14"/>
        <v>5225.0200000000004</v>
      </c>
      <c r="K26" s="85">
        <f t="shared" si="14"/>
        <v>5320.02</v>
      </c>
      <c r="L26" s="85">
        <f t="shared" si="14"/>
        <v>6301.02</v>
      </c>
      <c r="M26" s="85">
        <f t="shared" si="14"/>
        <v>6386.0300000000007</v>
      </c>
      <c r="N26" s="86">
        <f t="shared" si="14"/>
        <v>7342.0300000000007</v>
      </c>
      <c r="O26" s="44">
        <f>SUM(O19:O23)+O25</f>
        <v>7507</v>
      </c>
      <c r="P26" s="85">
        <f t="shared" ref="P26:AB26" si="15">SUM(P19:P23)+P25+O27</f>
        <v>991</v>
      </c>
      <c r="Q26" s="85">
        <f t="shared" si="15"/>
        <v>1076.01</v>
      </c>
      <c r="R26" s="85">
        <f t="shared" si="15"/>
        <v>2057.0100000000002</v>
      </c>
      <c r="S26" s="85">
        <f t="shared" si="15"/>
        <v>2152.0100000000002</v>
      </c>
      <c r="T26" s="85">
        <f t="shared" si="15"/>
        <v>3108.01</v>
      </c>
      <c r="U26" s="85">
        <f t="shared" si="15"/>
        <v>3193.0200000000004</v>
      </c>
      <c r="V26" s="85">
        <f t="shared" si="15"/>
        <v>4174.0200000000004</v>
      </c>
      <c r="W26" s="85">
        <f t="shared" si="15"/>
        <v>4269.0200000000004</v>
      </c>
      <c r="X26" s="85">
        <f t="shared" si="15"/>
        <v>5225.0200000000004</v>
      </c>
      <c r="Y26" s="85">
        <f t="shared" si="15"/>
        <v>5320.02</v>
      </c>
      <c r="Z26" s="85">
        <f t="shared" si="15"/>
        <v>6301.02</v>
      </c>
      <c r="AA26" s="85">
        <f t="shared" si="15"/>
        <v>6386.0300000000007</v>
      </c>
      <c r="AB26" s="86">
        <f t="shared" si="15"/>
        <v>7342.0300000000007</v>
      </c>
      <c r="AC26" s="44">
        <f>SUM(AC19:AC23)+AC25</f>
        <v>7507</v>
      </c>
      <c r="AD26" s="85">
        <f t="shared" ref="AD26:AP26" si="16">SUM(AD19:AD23)+AD25+AC27</f>
        <v>991</v>
      </c>
      <c r="AE26" s="85">
        <f t="shared" si="16"/>
        <v>1076.01</v>
      </c>
      <c r="AF26" s="85">
        <f t="shared" si="16"/>
        <v>2057.0100000000002</v>
      </c>
      <c r="AG26" s="85">
        <f>SUM(AG19:AG23)+AG25+AF27</f>
        <v>2381.0100000000002</v>
      </c>
      <c r="AH26" s="85">
        <f>SUM(AH19:AH23)+AH25+AG27</f>
        <v>3214.5400000000004</v>
      </c>
      <c r="AI26" s="85">
        <f t="shared" si="16"/>
        <v>3299.5500000000006</v>
      </c>
      <c r="AJ26" s="85">
        <f>SUM(AJ19:AJ23)+AJ25+AI27</f>
        <v>4280.5500000000011</v>
      </c>
      <c r="AK26" s="85">
        <f t="shared" si="16"/>
        <v>4375.5500000000011</v>
      </c>
      <c r="AL26" s="85">
        <f t="shared" si="16"/>
        <v>4416.5500000000011</v>
      </c>
      <c r="AM26" s="85">
        <f t="shared" si="16"/>
        <v>4077.4900000000011</v>
      </c>
      <c r="AN26" s="85">
        <f t="shared" si="16"/>
        <v>5058.4900000000016</v>
      </c>
      <c r="AO26" s="85">
        <f t="shared" si="16"/>
        <v>5143.5000000000018</v>
      </c>
      <c r="AP26" s="86">
        <f t="shared" si="16"/>
        <v>6099.5000000000018</v>
      </c>
      <c r="AQ26" s="44">
        <f>SUM(AQ19:AQ23)+AQ25</f>
        <v>7799</v>
      </c>
      <c r="AR26" s="85">
        <f t="shared" ref="AR26:BD26" si="17">SUM(AR19:AR23)+AR25+AQ27</f>
        <v>991</v>
      </c>
      <c r="AS26" s="85">
        <f t="shared" si="17"/>
        <v>1076.01</v>
      </c>
      <c r="AT26" s="85">
        <f t="shared" si="17"/>
        <v>2057.0100000000002</v>
      </c>
      <c r="AU26" s="85">
        <f t="shared" si="17"/>
        <v>2152.0100000000002</v>
      </c>
      <c r="AV26" s="85">
        <f t="shared" si="17"/>
        <v>3108.01</v>
      </c>
      <c r="AW26" s="85">
        <f t="shared" si="17"/>
        <v>3193.0200000000004</v>
      </c>
      <c r="AX26" s="85">
        <f t="shared" si="17"/>
        <v>4174.0200000000004</v>
      </c>
      <c r="AY26" s="85">
        <f t="shared" si="17"/>
        <v>4269.0200000000004</v>
      </c>
      <c r="AZ26" s="85">
        <f t="shared" si="17"/>
        <v>5225.0200000000004</v>
      </c>
      <c r="BA26" s="85">
        <f t="shared" si="17"/>
        <v>5320.02</v>
      </c>
      <c r="BB26" s="85">
        <f t="shared" si="17"/>
        <v>6301.02</v>
      </c>
      <c r="BC26" s="85">
        <f t="shared" si="17"/>
        <v>6386.0300000000007</v>
      </c>
      <c r="BD26" s="86">
        <f t="shared" si="17"/>
        <v>7342.0300000000007</v>
      </c>
      <c r="BE26" s="44">
        <f>SUM(BE19:BE23)+BE25</f>
        <v>7507</v>
      </c>
      <c r="BF26" s="44">
        <f>SUM(BF19:BF23)+BF25</f>
        <v>30320</v>
      </c>
      <c r="BG26" s="25"/>
    </row>
    <row r="27" spans="1:61" ht="16.95" customHeight="1" thickTop="1" thickBot="1" x14ac:dyDescent="0.35">
      <c r="A27" s="58"/>
      <c r="B27" s="87">
        <f t="shared" ref="B27:AG27" si="18">B26-B18</f>
        <v>981.01</v>
      </c>
      <c r="C27" s="87">
        <f t="shared" si="18"/>
        <v>1066.01</v>
      </c>
      <c r="D27" s="87">
        <f t="shared" si="18"/>
        <v>2057.0100000000002</v>
      </c>
      <c r="E27" s="88">
        <f t="shared" si="18"/>
        <v>2117.0100000000002</v>
      </c>
      <c r="F27" s="87">
        <f t="shared" si="18"/>
        <v>3098.0200000000004</v>
      </c>
      <c r="G27" s="87">
        <f t="shared" si="18"/>
        <v>3183.0200000000004</v>
      </c>
      <c r="H27" s="87">
        <f t="shared" si="18"/>
        <v>4174.0200000000004</v>
      </c>
      <c r="I27" s="88">
        <f t="shared" si="18"/>
        <v>4234.0200000000004</v>
      </c>
      <c r="J27" s="87">
        <f t="shared" si="18"/>
        <v>5225.0200000000004</v>
      </c>
      <c r="K27" s="87">
        <f t="shared" si="18"/>
        <v>5310.02</v>
      </c>
      <c r="L27" s="87">
        <f t="shared" si="18"/>
        <v>6291.0300000000007</v>
      </c>
      <c r="M27" s="87">
        <f t="shared" si="18"/>
        <v>6351.0300000000007</v>
      </c>
      <c r="N27" s="89">
        <f t="shared" si="18"/>
        <v>0</v>
      </c>
      <c r="O27" s="59">
        <f t="shared" si="18"/>
        <v>0</v>
      </c>
      <c r="P27" s="87">
        <f t="shared" si="18"/>
        <v>981.01</v>
      </c>
      <c r="Q27" s="87">
        <f t="shared" si="18"/>
        <v>1066.01</v>
      </c>
      <c r="R27" s="87">
        <f t="shared" si="18"/>
        <v>2057.0100000000002</v>
      </c>
      <c r="S27" s="88">
        <f t="shared" si="18"/>
        <v>2117.0100000000002</v>
      </c>
      <c r="T27" s="87">
        <f t="shared" si="18"/>
        <v>3098.0200000000004</v>
      </c>
      <c r="U27" s="87">
        <f t="shared" si="18"/>
        <v>3183.0200000000004</v>
      </c>
      <c r="V27" s="87">
        <f t="shared" si="18"/>
        <v>4174.0200000000004</v>
      </c>
      <c r="W27" s="88">
        <f t="shared" si="18"/>
        <v>4234.0200000000004</v>
      </c>
      <c r="X27" s="87">
        <f t="shared" si="18"/>
        <v>5225.0200000000004</v>
      </c>
      <c r="Y27" s="87">
        <f t="shared" si="18"/>
        <v>5310.02</v>
      </c>
      <c r="Z27" s="87">
        <f t="shared" si="18"/>
        <v>6291.0300000000007</v>
      </c>
      <c r="AA27" s="87">
        <f t="shared" si="18"/>
        <v>6351.0300000000007</v>
      </c>
      <c r="AB27" s="89">
        <f t="shared" si="18"/>
        <v>0</v>
      </c>
      <c r="AC27" s="59">
        <f t="shared" si="18"/>
        <v>0</v>
      </c>
      <c r="AD27" s="87">
        <f t="shared" si="18"/>
        <v>981.01</v>
      </c>
      <c r="AE27" s="87">
        <f t="shared" si="18"/>
        <v>1066.01</v>
      </c>
      <c r="AF27" s="87">
        <f t="shared" si="18"/>
        <v>1994.0100000000002</v>
      </c>
      <c r="AG27" s="88">
        <f t="shared" si="18"/>
        <v>2223.5400000000004</v>
      </c>
      <c r="AH27" s="87">
        <f t="shared" ref="AH27:BF27" si="19">AH26-AH18</f>
        <v>3204.5500000000006</v>
      </c>
      <c r="AI27" s="87">
        <f t="shared" si="19"/>
        <v>3289.5500000000006</v>
      </c>
      <c r="AJ27" s="87">
        <f t="shared" si="19"/>
        <v>4280.5500000000011</v>
      </c>
      <c r="AK27" s="87">
        <f t="shared" si="19"/>
        <v>3425.5500000000011</v>
      </c>
      <c r="AL27" s="88">
        <f t="shared" si="19"/>
        <v>3982.4900000000011</v>
      </c>
      <c r="AM27" s="87">
        <f t="shared" si="19"/>
        <v>4067.4900000000011</v>
      </c>
      <c r="AN27" s="87">
        <f t="shared" si="19"/>
        <v>5048.5000000000018</v>
      </c>
      <c r="AO27" s="87">
        <f t="shared" si="19"/>
        <v>5108.5000000000018</v>
      </c>
      <c r="AP27" s="90">
        <f t="shared" si="19"/>
        <v>0</v>
      </c>
      <c r="AQ27" s="59">
        <f t="shared" si="19"/>
        <v>0</v>
      </c>
      <c r="AR27" s="87">
        <f t="shared" si="19"/>
        <v>981.01</v>
      </c>
      <c r="AS27" s="87">
        <f t="shared" si="19"/>
        <v>1066.01</v>
      </c>
      <c r="AT27" s="87">
        <f t="shared" si="19"/>
        <v>2057.0100000000002</v>
      </c>
      <c r="AU27" s="88">
        <f t="shared" si="19"/>
        <v>2117.0100000000002</v>
      </c>
      <c r="AV27" s="87">
        <f t="shared" si="19"/>
        <v>3098.0200000000004</v>
      </c>
      <c r="AW27" s="87">
        <f t="shared" si="19"/>
        <v>3183.0200000000004</v>
      </c>
      <c r="AX27" s="87">
        <f t="shared" si="19"/>
        <v>4174.0200000000004</v>
      </c>
      <c r="AY27" s="87">
        <f t="shared" si="19"/>
        <v>4234.0200000000004</v>
      </c>
      <c r="AZ27" s="88">
        <f t="shared" si="19"/>
        <v>5225.0200000000004</v>
      </c>
      <c r="BA27" s="87">
        <f t="shared" si="19"/>
        <v>5310.02</v>
      </c>
      <c r="BB27" s="87">
        <f t="shared" si="19"/>
        <v>6291.0300000000007</v>
      </c>
      <c r="BC27" s="87">
        <f t="shared" si="19"/>
        <v>6351.0300000000007</v>
      </c>
      <c r="BD27" s="89">
        <f t="shared" si="19"/>
        <v>0</v>
      </c>
      <c r="BE27" s="60">
        <f t="shared" si="19"/>
        <v>0</v>
      </c>
      <c r="BF27" s="61">
        <f t="shared" si="19"/>
        <v>0</v>
      </c>
    </row>
    <row r="28" spans="1:61" ht="16.95" customHeight="1" thickTop="1" x14ac:dyDescent="0.3"/>
    <row r="29" spans="1:61" ht="16.95" customHeight="1" x14ac:dyDescent="0.3">
      <c r="A29" s="6"/>
      <c r="B29" s="8"/>
      <c r="C29" s="1"/>
      <c r="D29" s="8"/>
      <c r="F29" s="8"/>
      <c r="G29" s="8"/>
      <c r="H29" s="8"/>
      <c r="J29" s="9"/>
      <c r="BF29" s="6"/>
    </row>
    <row r="30" spans="1:61" ht="16.95" customHeight="1" x14ac:dyDescent="0.3">
      <c r="A30" s="6"/>
      <c r="B30" s="62" t="s">
        <v>14</v>
      </c>
      <c r="C30" s="63" t="s">
        <v>15</v>
      </c>
      <c r="D30" s="64" t="s">
        <v>16</v>
      </c>
      <c r="E30" s="64" t="s">
        <v>17</v>
      </c>
      <c r="F30" s="64" t="s">
        <v>18</v>
      </c>
      <c r="G30" s="64" t="s">
        <v>19</v>
      </c>
      <c r="H30" s="64" t="s">
        <v>20</v>
      </c>
      <c r="I30" s="25"/>
      <c r="J30" s="65"/>
      <c r="K30" s="25"/>
      <c r="Q30" s="80" t="s">
        <v>56</v>
      </c>
      <c r="AH30" s="80" t="s">
        <v>41</v>
      </c>
      <c r="BF30" s="10"/>
    </row>
    <row r="31" spans="1:61" ht="16.95" customHeight="1" x14ac:dyDescent="0.3">
      <c r="B31" s="66"/>
      <c r="C31" s="67">
        <v>111336</v>
      </c>
      <c r="D31" s="68">
        <v>9675.81</v>
      </c>
      <c r="E31" s="69">
        <v>-105776</v>
      </c>
      <c r="F31" s="97">
        <f>C31+E31</f>
        <v>5560</v>
      </c>
      <c r="G31" s="67">
        <v>8560</v>
      </c>
      <c r="H31" s="67">
        <v>1650.47</v>
      </c>
      <c r="I31" s="25"/>
      <c r="J31" s="25"/>
      <c r="K31" s="25"/>
      <c r="BF31" s="11"/>
    </row>
    <row r="32" spans="1:61" ht="16.95" customHeight="1" x14ac:dyDescent="0.3">
      <c r="A32" s="12"/>
      <c r="B32" s="66"/>
      <c r="C32" s="20"/>
      <c r="D32" s="25"/>
      <c r="E32" s="25"/>
      <c r="F32" s="55"/>
      <c r="G32" s="55"/>
      <c r="H32" s="55"/>
      <c r="I32" s="55"/>
      <c r="J32" s="55"/>
      <c r="K32" s="25"/>
    </row>
    <row r="33" spans="1:15" ht="16.95" customHeight="1" x14ac:dyDescent="0.3">
      <c r="B33" s="62" t="s">
        <v>21</v>
      </c>
      <c r="C33" s="63" t="s">
        <v>22</v>
      </c>
      <c r="D33" s="64" t="s">
        <v>23</v>
      </c>
      <c r="E33" s="64" t="s">
        <v>25</v>
      </c>
      <c r="F33" s="64" t="s">
        <v>29</v>
      </c>
      <c r="G33" s="64" t="s">
        <v>30</v>
      </c>
      <c r="H33" s="64" t="s">
        <v>27</v>
      </c>
      <c r="I33" s="64" t="s">
        <v>28</v>
      </c>
      <c r="J33" s="64" t="s">
        <v>24</v>
      </c>
      <c r="K33" s="64" t="s">
        <v>26</v>
      </c>
      <c r="M33" s="13"/>
      <c r="O33" s="13"/>
    </row>
    <row r="34" spans="1:15" ht="16.95" customHeight="1" x14ac:dyDescent="0.3">
      <c r="A34" s="6"/>
      <c r="B34" s="66"/>
      <c r="C34" s="70">
        <v>2600</v>
      </c>
      <c r="D34" s="70">
        <v>1600</v>
      </c>
      <c r="E34" s="70">
        <v>1400</v>
      </c>
      <c r="F34" s="70">
        <v>1200</v>
      </c>
      <c r="G34" s="70">
        <v>1000</v>
      </c>
      <c r="H34" s="70">
        <v>700</v>
      </c>
      <c r="I34" s="70">
        <v>700</v>
      </c>
      <c r="J34" s="70">
        <v>500</v>
      </c>
      <c r="K34" s="70">
        <v>300</v>
      </c>
      <c r="M34" s="14"/>
      <c r="O34" s="14"/>
    </row>
    <row r="35" spans="1:15" ht="16.95" customHeight="1" x14ac:dyDescent="0.3">
      <c r="A35" s="6"/>
      <c r="B35" s="66"/>
      <c r="C35" s="67">
        <v>2751.76</v>
      </c>
      <c r="D35" s="67">
        <v>1676.75</v>
      </c>
      <c r="E35" s="67">
        <v>1492.95</v>
      </c>
      <c r="F35" s="67">
        <v>154.22999999999999</v>
      </c>
      <c r="G35" s="67">
        <v>1121.55</v>
      </c>
      <c r="H35" s="67">
        <v>653.16</v>
      </c>
      <c r="I35" s="67">
        <v>694.25</v>
      </c>
      <c r="J35" s="67">
        <v>529.07000000000005</v>
      </c>
      <c r="K35" s="67">
        <v>331.55</v>
      </c>
    </row>
    <row r="36" spans="1:15" ht="16.95" customHeight="1" x14ac:dyDescent="0.3">
      <c r="A36" s="8"/>
      <c r="B36" s="66"/>
      <c r="C36" s="71">
        <f t="shared" ref="C36:I36" si="20">C34-C35</f>
        <v>-151.76000000000022</v>
      </c>
      <c r="D36" s="71">
        <f t="shared" si="20"/>
        <v>-76.75</v>
      </c>
      <c r="E36" s="71">
        <f>E34-E35</f>
        <v>-92.950000000000045</v>
      </c>
      <c r="F36" s="72">
        <f>F34-F35</f>
        <v>1045.77</v>
      </c>
      <c r="G36" s="71">
        <f>G34-G35</f>
        <v>-121.54999999999995</v>
      </c>
      <c r="H36" s="72">
        <f t="shared" si="20"/>
        <v>46.840000000000032</v>
      </c>
      <c r="I36" s="72">
        <f t="shared" si="20"/>
        <v>5.75</v>
      </c>
      <c r="J36" s="71">
        <f>J34-J35</f>
        <v>-29.07000000000005</v>
      </c>
      <c r="K36" s="71">
        <f>K34-K35</f>
        <v>-31.550000000000011</v>
      </c>
    </row>
    <row r="37" spans="1:15" ht="16.95" customHeight="1" x14ac:dyDescent="0.3">
      <c r="A37" s="6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5" ht="16.95" customHeight="1" x14ac:dyDescent="0.3">
      <c r="B38" s="62" t="s">
        <v>31</v>
      </c>
      <c r="C38" s="62" t="s">
        <v>32</v>
      </c>
      <c r="D38" s="25"/>
      <c r="E38" s="62" t="s">
        <v>33</v>
      </c>
      <c r="F38" s="64" t="s">
        <v>34</v>
      </c>
      <c r="G38" s="64" t="s">
        <v>5</v>
      </c>
      <c r="H38" s="64" t="s">
        <v>7</v>
      </c>
      <c r="I38" s="73" t="s">
        <v>36</v>
      </c>
      <c r="J38" s="25"/>
      <c r="K38" s="25"/>
    </row>
    <row r="39" spans="1:15" ht="16.95" customHeight="1" x14ac:dyDescent="0.3">
      <c r="A39" s="8"/>
      <c r="B39" s="67">
        <f>SUM(C35:K35)</f>
        <v>9405.2699999999986</v>
      </c>
      <c r="C39" s="67">
        <f>SUM(C31:H31)</f>
        <v>31006.28</v>
      </c>
      <c r="D39" s="25"/>
      <c r="E39" s="25"/>
      <c r="F39" s="75">
        <v>2818</v>
      </c>
      <c r="G39" s="74">
        <v>1263.1199999999999</v>
      </c>
      <c r="H39" s="74">
        <v>915</v>
      </c>
      <c r="I39" s="76">
        <v>222.66</v>
      </c>
      <c r="J39" s="25"/>
      <c r="K39" s="25"/>
    </row>
    <row r="40" spans="1:15" ht="16.95" customHeight="1" x14ac:dyDescent="0.3">
      <c r="B40" s="25"/>
      <c r="C40" s="25"/>
      <c r="D40" s="25"/>
      <c r="E40" s="25"/>
      <c r="F40" s="55"/>
      <c r="G40" s="25"/>
      <c r="H40" s="25"/>
      <c r="I40" s="25"/>
      <c r="J40" s="25"/>
      <c r="K40" s="25"/>
    </row>
    <row r="41" spans="1:15" ht="16.95" customHeight="1" x14ac:dyDescent="0.3">
      <c r="B41" s="62" t="s">
        <v>35</v>
      </c>
      <c r="C41" s="77" t="s">
        <v>50</v>
      </c>
      <c r="D41" s="25"/>
      <c r="E41" s="25"/>
      <c r="G41" s="55"/>
      <c r="H41" s="25"/>
      <c r="I41" s="55"/>
      <c r="J41" s="25"/>
      <c r="K41" s="25"/>
    </row>
    <row r="42" spans="1:15" ht="16.95" customHeight="1" x14ac:dyDescent="0.3">
      <c r="B42" s="78">
        <f>SUM(B39:C39)+SUM(G39:I39)</f>
        <v>42812.329999999994</v>
      </c>
      <c r="C42" s="79">
        <f>B42/BF3</f>
        <v>1.5221842457349339</v>
      </c>
      <c r="D42" s="25"/>
      <c r="E42" s="25"/>
      <c r="G42" s="25"/>
      <c r="H42" s="25"/>
      <c r="I42" s="25"/>
      <c r="J42" s="25"/>
      <c r="K42" s="25"/>
    </row>
    <row r="43" spans="1:15" ht="16.95" customHeight="1" x14ac:dyDescent="0.3"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 spans="1:15" ht="16.95" customHeight="1" x14ac:dyDescent="0.3">
      <c r="F44" s="8"/>
      <c r="G44" s="8"/>
      <c r="H44" s="8"/>
      <c r="I44" s="8"/>
    </row>
    <row r="45" spans="1:15" ht="16.95" customHeight="1" x14ac:dyDescent="0.3">
      <c r="I45" s="15"/>
    </row>
    <row r="47" spans="1:15" ht="16.95" customHeight="1" x14ac:dyDescent="0.3">
      <c r="F47" s="8"/>
      <c r="G47" s="8"/>
      <c r="H47" s="8"/>
      <c r="I47" s="8"/>
    </row>
    <row r="48" spans="1:15" ht="16.95" customHeight="1" x14ac:dyDescent="0.3">
      <c r="I48" s="15"/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2025-07-08T06:14:15Z</dcterms:modified>
  <dc:language>en-US</dc:language>
</cp:coreProperties>
</file>