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19" documentId="13_ncr:1_{BAA5EA3C-8641-4750-BA3A-3A273D468663}" xr6:coauthVersionLast="47" xr6:coauthVersionMax="47" xr10:uidLastSave="{D4DC24EF-32DD-4B98-861B-49C07870D52B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N18" i="1" l="1"/>
  <c r="AQ14" i="1"/>
  <c r="AL15" i="1"/>
  <c r="B23" i="1"/>
  <c r="BD23" i="1"/>
  <c r="AX18" i="1"/>
  <c r="E65" i="1"/>
  <c r="BE20" i="1"/>
  <c r="AC20" i="1"/>
  <c r="O20" i="1"/>
  <c r="E15" i="1"/>
  <c r="AZ15" i="1"/>
  <c r="BD13" i="1"/>
  <c r="AZ13" i="1"/>
  <c r="BE13" i="1" s="1"/>
  <c r="AU13" i="1"/>
  <c r="AP13" i="1"/>
  <c r="AL13" i="1"/>
  <c r="AG13" i="1"/>
  <c r="AB13" i="1"/>
  <c r="W13" i="1"/>
  <c r="S13" i="1"/>
  <c r="N13" i="1"/>
  <c r="I13" i="1"/>
  <c r="E13" i="1"/>
  <c r="O13" i="1"/>
  <c r="BD15" i="1"/>
  <c r="BD18" i="1" s="1"/>
  <c r="AU15" i="1"/>
  <c r="AU18" i="1" s="1"/>
  <c r="AP15" i="1"/>
  <c r="AP18" i="1" s="1"/>
  <c r="I15" i="1"/>
  <c r="I18" i="1" s="1"/>
  <c r="D62" i="1"/>
  <c r="BE6" i="1"/>
  <c r="BE5" i="1"/>
  <c r="AQ6" i="1"/>
  <c r="AQ5" i="1"/>
  <c r="AC6" i="1"/>
  <c r="AC5" i="1"/>
  <c r="O6" i="1"/>
  <c r="O5" i="1"/>
  <c r="F51" i="1"/>
  <c r="C62" i="1" s="1"/>
  <c r="O19" i="1"/>
  <c r="BE19" i="1"/>
  <c r="AQ19" i="1"/>
  <c r="AQ20" i="1"/>
  <c r="AC19" i="1"/>
  <c r="BE3" i="1"/>
  <c r="BC18" i="1"/>
  <c r="BB18" i="1"/>
  <c r="BA18" i="1"/>
  <c r="AY18" i="1"/>
  <c r="AW18" i="1"/>
  <c r="AV18" i="1"/>
  <c r="AT18" i="1"/>
  <c r="AS18" i="1"/>
  <c r="AR18" i="1"/>
  <c r="AO18" i="1"/>
  <c r="AM18" i="1"/>
  <c r="AK18" i="1"/>
  <c r="AJ18" i="1"/>
  <c r="AI18" i="1"/>
  <c r="AH18" i="1"/>
  <c r="AF18" i="1"/>
  <c r="AE18" i="1"/>
  <c r="AA18" i="1"/>
  <c r="Z18" i="1"/>
  <c r="Y18" i="1"/>
  <c r="X18" i="1"/>
  <c r="V18" i="1"/>
  <c r="U18" i="1"/>
  <c r="T18" i="1"/>
  <c r="R18" i="1"/>
  <c r="Q18" i="1"/>
  <c r="M18" i="1"/>
  <c r="L18" i="1"/>
  <c r="K18" i="1"/>
  <c r="J18" i="1"/>
  <c r="H18" i="1"/>
  <c r="G18" i="1"/>
  <c r="F18" i="1"/>
  <c r="D18" i="1"/>
  <c r="C18" i="1"/>
  <c r="O25" i="1"/>
  <c r="O24" i="1"/>
  <c r="O8" i="1"/>
  <c r="AC4" i="1"/>
  <c r="AQ4" i="1"/>
  <c r="O12" i="1"/>
  <c r="O14" i="1"/>
  <c r="AC12" i="1"/>
  <c r="AC14" i="1"/>
  <c r="AQ12" i="1"/>
  <c r="BE12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62" i="1"/>
  <c r="G56" i="1"/>
  <c r="F56" i="1"/>
  <c r="I56" i="1"/>
  <c r="H56" i="1"/>
  <c r="K56" i="1"/>
  <c r="E56" i="1"/>
  <c r="J56" i="1"/>
  <c r="D56" i="1"/>
  <c r="C56" i="1"/>
  <c r="BE25" i="1"/>
  <c r="AQ25" i="1"/>
  <c r="AC25" i="1"/>
  <c r="BE21" i="1"/>
  <c r="AQ21" i="1"/>
  <c r="AC21" i="1"/>
  <c r="BE22" i="1"/>
  <c r="AQ22" i="1"/>
  <c r="AC22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AL18" i="1" l="1"/>
  <c r="BE14" i="1"/>
  <c r="BF14" i="1" s="1"/>
  <c r="E18" i="1"/>
  <c r="S15" i="1"/>
  <c r="S18" i="1" s="1"/>
  <c r="W15" i="1"/>
  <c r="W18" i="1" s="1"/>
  <c r="AB15" i="1"/>
  <c r="AB18" i="1" s="1"/>
  <c r="AG15" i="1"/>
  <c r="AG18" i="1" s="1"/>
  <c r="N15" i="1"/>
  <c r="N18" i="1" s="1"/>
  <c r="AZ18" i="1"/>
  <c r="B65" i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2" i="1"/>
  <c r="AC24" i="1"/>
  <c r="BF13" i="1"/>
  <c r="BF17" i="1"/>
  <c r="O15" i="1"/>
  <c r="BF7" i="1"/>
  <c r="BF16" i="1"/>
  <c r="BE15" i="1"/>
  <c r="BF11" i="1"/>
  <c r="BF9" i="1"/>
  <c r="BF21" i="1"/>
  <c r="BF2" i="1"/>
  <c r="BF25" i="1"/>
  <c r="BF22" i="1"/>
  <c r="BF8" i="1"/>
  <c r="BF10" i="1"/>
  <c r="BF4" i="1"/>
  <c r="BF5" i="1"/>
  <c r="AC15" i="1" l="1"/>
  <c r="AQ15" i="1"/>
  <c r="O23" i="1"/>
  <c r="BE23" i="1"/>
  <c r="AQ23" i="1"/>
  <c r="BF24" i="1"/>
  <c r="BF15" i="1" l="1"/>
  <c r="AC23" i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l="1"/>
  <c r="AI27" i="1" s="1"/>
  <c r="AJ26" i="1" s="1"/>
  <c r="AJ27" i="1" s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tc={349F2372-D8F3-4A55-988B-DE936EBDEF80}</author>
    <author>tc={E90C7D6D-0AA1-42B6-A687-DA4DCA8BBE63}</author>
    <author>tc={A7C03510-1D80-4101-A4FD-97408BDF8224}</author>
    <author>tc={1EC39C63-C61E-447C-8BDF-2D4956740EAF}</author>
    <author>tc={C80F882F-58A5-4C62-98CE-F86F6971772E}</author>
    <author>tc={A43F0397-9D84-401B-B7FF-7AAF78751520}</author>
    <author>tc={EE9A3F2A-B615-4507-B7B9-350EE2DC8EB6}</author>
    <author>tc={4B88355D-9209-4405-B7B7-6AE6D134BD4A}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F14" authorId="9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0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15" authorId="11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2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3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A24" authorId="14" shapeId="0" xr:uid="{A43F0397-9D84-401B-B7FF-7AAF78751520}">
      <text>
        <t>[Threaded comment]
Your version of Excel allows you to read this threaded comment; however, any edits to it will get removed if the file is opened in a newer version of Excel. Learn more: https://go.microsoft.com/fwlink/?linkid=870924
Comment:
    Hot Food!</t>
      </text>
    </comment>
    <comment ref="N27" authorId="15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16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17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64" authorId="18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<sst xmlns="http://schemas.openxmlformats.org/spreadsheetml/2006/main" count="63" uniqueCount="61">
  <si>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</si>
  <si>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</si>
  <si>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</si>
  <si>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</si>
  <si>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</si>
  <si>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</si>
  <si>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</si>
  <si>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</si>
  <si>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</si>
  <si>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</si>
  <si>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</si>
  <si>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</si>
  <si>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</si>
  <si>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</si>
  <si>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</si>
  <si>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</si>
  <si>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</si>
  <si>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</si>
  <si>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</si>
  <si>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</si>
  <si>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</si>
  <si>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</si>
  <si>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</si>
  <si>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</si>
  <si>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</si>
  <si>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</si>
  <si>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</si>
  <si>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</si>
  <si>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</si>
  <si>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</si>
  <si>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</si>
  <si>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</si>
  <si>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</si>
  <si>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</si>
  <si>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</si>
  <si>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</si>
  <si>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</si>
  <si>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</si>
  <si>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</si>
  <si>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</si>
  <si>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</si>
  <si>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</si>
  <si>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</si>
  <si>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</si>
  <si>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</si>
  <si>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</si>
  <si>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</si>
  <si>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</si>
  <si>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</si>
  <si>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</si>
  <si>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</si>
  <si>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</si>
  <si>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</si>
  <si>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</si>
  <si>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</si>
  <si>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</si>
  <si>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</si>
  <si>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</si>
  <si>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</si>
  <si>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</si>
  <si>
    <t>Trust Fund: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</si>
</sst>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5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  <font>
      <b/>
      <u/>
      <sz val="12"/>
      <name val="Goudy Old Style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0" fontId="14" fillId="4" borderId="0" xfId="0" applyFont="1" applyFill="1" applyAlignment="1">
      <alignment wrapText="1"/>
    </xf>
    <xf numFmtId="170" fontId="9" fillId="5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A24" dT="2025-08-22T23:20:38.26" personId="{C25DA08F-AFEC-4D2E-9818-A5ECD8C603A9}" id="{A43F0397-9D84-401B-B7FF-7AAF78751520}">
    <text>Hot Food!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64" dT="2025-06-16T02:20:26.57" personId="{C25DA08F-AFEC-4D2E-9818-A5ECD8C603A9}" id="{2A7D9693-81E7-4CB8-A73A-DBB49446FB5E}">
    <text>Duration</text>
  </threadedComment>
  <threadedComment ref="B64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64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5"/>
  <sheetViews>
    <sheetView tabSelected="1" zoomScale="78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R20" sqref="AR20:BD20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29.664062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6.554687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0.218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>
        <v>15</v>
      </c>
      <c r="F4" s="7"/>
      <c r="G4" s="6"/>
      <c r="H4" s="6"/>
      <c r="I4" s="6">
        <v>15</v>
      </c>
      <c r="J4" s="6"/>
      <c r="K4" s="6"/>
      <c r="L4" s="6"/>
      <c r="M4" s="6"/>
      <c r="N4" s="6">
        <v>15</v>
      </c>
      <c r="O4" s="8">
        <f t="shared" si="4"/>
        <v>45</v>
      </c>
      <c r="P4" s="7"/>
      <c r="Q4" s="6"/>
      <c r="R4" s="5"/>
      <c r="S4" s="6">
        <v>15</v>
      </c>
      <c r="T4" s="6"/>
      <c r="U4" s="6"/>
      <c r="V4" s="6"/>
      <c r="W4" s="6">
        <v>15</v>
      </c>
      <c r="X4" s="15"/>
      <c r="Y4" s="6"/>
      <c r="Z4" s="6"/>
      <c r="AA4" s="6"/>
      <c r="AB4" s="6">
        <v>15</v>
      </c>
      <c r="AC4" s="8">
        <f t="shared" si="5"/>
        <v>45</v>
      </c>
      <c r="AD4" s="7"/>
      <c r="AE4" s="6"/>
      <c r="AF4" s="6"/>
      <c r="AG4" s="5">
        <v>15</v>
      </c>
      <c r="AH4" s="6"/>
      <c r="AI4" s="6"/>
      <c r="AJ4" s="6"/>
      <c r="AK4" s="6"/>
      <c r="AL4" s="6">
        <v>15</v>
      </c>
      <c r="AM4" s="6"/>
      <c r="AN4" s="6"/>
      <c r="AO4" s="6"/>
      <c r="AP4" s="11">
        <v>15</v>
      </c>
      <c r="AQ4" s="8">
        <f t="shared" si="6"/>
        <v>45</v>
      </c>
      <c r="AR4" s="7"/>
      <c r="AS4" s="12"/>
      <c r="AT4" s="12"/>
      <c r="AU4" s="6">
        <v>15</v>
      </c>
      <c r="AV4" s="6"/>
      <c r="AW4" s="6"/>
      <c r="AX4" s="6"/>
      <c r="AY4" s="6"/>
      <c r="AZ4" s="6">
        <v>15</v>
      </c>
      <c r="BA4" s="6"/>
      <c r="BB4" s="6"/>
      <c r="BC4" s="6"/>
      <c r="BD4" s="6">
        <v>15</v>
      </c>
      <c r="BE4" s="8">
        <f t="shared" si="7"/>
        <v>45</v>
      </c>
      <c r="BF4" s="8">
        <f t="shared" si="8"/>
        <v>180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/>
      <c r="AP8" s="45">
        <v>25</v>
      </c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45">
        <v>50</v>
      </c>
      <c r="BE8" s="8">
        <f t="shared" si="7"/>
        <v>125</v>
      </c>
      <c r="BF8" s="8">
        <f t="shared" si="8"/>
        <v>350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10.86</v>
      </c>
      <c r="C12" s="21"/>
      <c r="D12" s="21"/>
      <c r="E12" s="21"/>
      <c r="F12" s="21">
        <v>10.86</v>
      </c>
      <c r="G12" s="21"/>
      <c r="H12" s="21"/>
      <c r="I12" s="21"/>
      <c r="J12" s="21"/>
      <c r="K12" s="21"/>
      <c r="L12" s="21">
        <v>10.86</v>
      </c>
      <c r="M12" s="21"/>
      <c r="N12" s="21"/>
      <c r="O12" s="22">
        <f t="shared" si="4"/>
        <v>32.58</v>
      </c>
      <c r="P12" s="5">
        <v>10.86</v>
      </c>
      <c r="Q12" s="21"/>
      <c r="R12" s="21"/>
      <c r="S12" s="21"/>
      <c r="T12" s="21">
        <v>10.86</v>
      </c>
      <c r="U12" s="21"/>
      <c r="V12" s="21"/>
      <c r="W12" s="21"/>
      <c r="X12" s="21">
        <v>10.86</v>
      </c>
      <c r="Y12" s="21"/>
      <c r="Z12" s="21"/>
      <c r="AA12" s="21"/>
      <c r="AB12" s="21"/>
      <c r="AC12" s="22">
        <f t="shared" si="5"/>
        <v>32.58</v>
      </c>
      <c r="AD12" s="5">
        <v>10.86</v>
      </c>
      <c r="AE12" s="21"/>
      <c r="AF12" s="21"/>
      <c r="AG12" s="21"/>
      <c r="AH12" s="21">
        <v>10.86</v>
      </c>
      <c r="AI12" s="21"/>
      <c r="AJ12" s="21"/>
      <c r="AK12" s="21"/>
      <c r="AL12" s="21"/>
      <c r="AM12" s="21">
        <v>10.86</v>
      </c>
      <c r="AN12" s="21"/>
      <c r="AO12" s="21"/>
      <c r="AP12" s="21"/>
      <c r="AQ12" s="22">
        <f t="shared" si="6"/>
        <v>32.58</v>
      </c>
      <c r="AR12" s="5">
        <v>10.86</v>
      </c>
      <c r="AS12" s="21"/>
      <c r="AT12" s="21"/>
      <c r="AU12" s="21"/>
      <c r="AV12" s="21">
        <v>10.86</v>
      </c>
      <c r="AW12" s="21"/>
      <c r="AX12" s="21"/>
      <c r="AY12" s="21"/>
      <c r="AZ12" s="21"/>
      <c r="BA12" s="21">
        <v>10.8</v>
      </c>
      <c r="BB12" s="21"/>
      <c r="BC12" s="21"/>
      <c r="BD12" s="21"/>
      <c r="BE12" s="22">
        <f t="shared" si="7"/>
        <v>32.519999999999996</v>
      </c>
      <c r="BF12" s="22">
        <f t="shared" si="8"/>
        <v>130.26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1</f>
        <v>1</v>
      </c>
      <c r="F13" s="21"/>
      <c r="G13" s="21"/>
      <c r="H13" s="21"/>
      <c r="I13" s="21">
        <f>1</f>
        <v>1</v>
      </c>
      <c r="J13" s="21"/>
      <c r="K13" s="21"/>
      <c r="L13" s="21"/>
      <c r="M13" s="21"/>
      <c r="N13" s="21">
        <f>1</f>
        <v>1</v>
      </c>
      <c r="O13" s="22">
        <f t="shared" si="4"/>
        <v>3</v>
      </c>
      <c r="P13" s="5"/>
      <c r="Q13" s="21"/>
      <c r="R13" s="21"/>
      <c r="S13" s="21">
        <f>1</f>
        <v>1</v>
      </c>
      <c r="T13" s="21"/>
      <c r="U13" s="21"/>
      <c r="V13" s="21"/>
      <c r="W13" s="21">
        <f>1</f>
        <v>1</v>
      </c>
      <c r="X13" s="23"/>
      <c r="Y13" s="21"/>
      <c r="Z13" s="21"/>
      <c r="AA13" s="21"/>
      <c r="AB13" s="21">
        <f>1</f>
        <v>1</v>
      </c>
      <c r="AC13" s="22">
        <f t="shared" si="5"/>
        <v>3</v>
      </c>
      <c r="AD13" s="5"/>
      <c r="AE13" s="21"/>
      <c r="AF13" s="21"/>
      <c r="AG13" s="21">
        <f>1</f>
        <v>1</v>
      </c>
      <c r="AH13" s="21"/>
      <c r="AI13" s="21"/>
      <c r="AJ13" s="21"/>
      <c r="AK13" s="21"/>
      <c r="AL13" s="21">
        <f>1</f>
        <v>1</v>
      </c>
      <c r="AM13" s="5"/>
      <c r="AN13" s="21"/>
      <c r="AO13" s="21"/>
      <c r="AP13" s="25">
        <f>1</f>
        <v>1</v>
      </c>
      <c r="AQ13" s="22">
        <f t="shared" si="6"/>
        <v>3</v>
      </c>
      <c r="AR13" s="5"/>
      <c r="AS13" s="24"/>
      <c r="AT13" s="24"/>
      <c r="AU13" s="21">
        <f>1</f>
        <v>1</v>
      </c>
      <c r="AV13" s="21"/>
      <c r="AW13" s="21"/>
      <c r="AX13" s="21"/>
      <c r="AY13" s="21"/>
      <c r="AZ13" s="21">
        <f>1</f>
        <v>1</v>
      </c>
      <c r="BA13" s="21"/>
      <c r="BB13" s="21"/>
      <c r="BC13" s="21"/>
      <c r="BD13" s="21">
        <f>1</f>
        <v>1</v>
      </c>
      <c r="BE13" s="22">
        <f t="shared" si="7"/>
        <v>3</v>
      </c>
      <c r="BF13" s="22">
        <f t="shared" si="8"/>
        <v>12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/>
      <c r="AI14" s="21"/>
      <c r="AM14" s="21"/>
      <c r="AP14" s="21"/>
      <c r="AQ14" s="22">
        <f t="shared" si="6"/>
        <v>0</v>
      </c>
      <c r="AR14" s="5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>
        <f t="shared" si="7"/>
        <v>0</v>
      </c>
      <c r="BF14" s="22">
        <f t="shared" si="8"/>
        <v>0</v>
      </c>
    </row>
    <row r="15" spans="1:58" ht="16.95" customHeight="1" x14ac:dyDescent="0.3">
      <c r="A15" s="20" t="s">
        <v>6</v>
      </c>
      <c r="B15" s="5"/>
      <c r="C15" s="21"/>
      <c r="D15" s="21"/>
      <c r="E15" s="21">
        <f>850</f>
        <v>850</v>
      </c>
      <c r="F15" s="21"/>
      <c r="G15" s="21"/>
      <c r="H15" s="21"/>
      <c r="I15" s="21">
        <f>E15</f>
        <v>850</v>
      </c>
      <c r="J15" s="21"/>
      <c r="K15" s="21"/>
      <c r="L15" s="21"/>
      <c r="M15" s="21"/>
      <c r="N15" s="21">
        <f>E15</f>
        <v>850</v>
      </c>
      <c r="O15" s="22">
        <f t="shared" si="4"/>
        <v>2550</v>
      </c>
      <c r="P15" s="5"/>
      <c r="Q15" s="21"/>
      <c r="R15" s="21"/>
      <c r="S15" s="21">
        <f>E15</f>
        <v>850</v>
      </c>
      <c r="T15" s="21"/>
      <c r="U15" s="21"/>
      <c r="V15" s="21"/>
      <c r="W15" s="21">
        <f>E15</f>
        <v>850</v>
      </c>
      <c r="X15" s="23"/>
      <c r="Y15" s="21"/>
      <c r="Z15" s="21"/>
      <c r="AA15" s="21"/>
      <c r="AB15" s="21">
        <f>E15</f>
        <v>850</v>
      </c>
      <c r="AC15" s="22">
        <f>SUM(P15:AB15)</f>
        <v>2550</v>
      </c>
      <c r="AD15" s="5"/>
      <c r="AE15" s="21"/>
      <c r="AF15" s="21"/>
      <c r="AG15" s="21">
        <f>E15</f>
        <v>850</v>
      </c>
      <c r="AH15" s="21"/>
      <c r="AI15" s="21"/>
      <c r="AJ15" s="21"/>
      <c r="AK15" s="21"/>
      <c r="AL15" s="21">
        <f>E15</f>
        <v>850</v>
      </c>
      <c r="AM15" s="5"/>
      <c r="AN15" s="21"/>
      <c r="AO15" s="21"/>
      <c r="AP15" s="21">
        <f>E15</f>
        <v>850</v>
      </c>
      <c r="AQ15" s="22">
        <f t="shared" si="6"/>
        <v>2550</v>
      </c>
      <c r="AS15" s="24"/>
      <c r="AT15" s="24"/>
      <c r="AU15" s="21">
        <f>E15</f>
        <v>850</v>
      </c>
      <c r="AV15" s="21"/>
      <c r="AW15" s="21"/>
      <c r="AX15" s="21"/>
      <c r="AY15" s="21"/>
      <c r="AZ15" s="21">
        <f>E15</f>
        <v>850</v>
      </c>
      <c r="BA15" s="21"/>
      <c r="BB15" s="21"/>
      <c r="BC15" s="21"/>
      <c r="BD15" s="5">
        <f>E15</f>
        <v>850</v>
      </c>
      <c r="BE15" s="22">
        <f t="shared" si="7"/>
        <v>2550</v>
      </c>
      <c r="BF15" s="22">
        <f t="shared" si="8"/>
        <v>10200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>SUM(AR16:BD16)</f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10.86</v>
      </c>
      <c r="C18" s="29">
        <f t="shared" si="9"/>
        <v>10</v>
      </c>
      <c r="D18" s="29">
        <f t="shared" si="9"/>
        <v>0</v>
      </c>
      <c r="E18" s="29">
        <f t="shared" si="9"/>
        <v>1001</v>
      </c>
      <c r="F18" s="29">
        <f t="shared" si="9"/>
        <v>10.86</v>
      </c>
      <c r="G18" s="29">
        <f t="shared" si="9"/>
        <v>10</v>
      </c>
      <c r="H18" s="29">
        <f t="shared" si="9"/>
        <v>0</v>
      </c>
      <c r="I18" s="29">
        <f t="shared" si="9"/>
        <v>1001</v>
      </c>
      <c r="J18" s="29">
        <f t="shared" si="9"/>
        <v>0</v>
      </c>
      <c r="K18" s="29">
        <f t="shared" si="9"/>
        <v>10</v>
      </c>
      <c r="L18" s="29">
        <f t="shared" si="9"/>
        <v>10.86</v>
      </c>
      <c r="M18" s="29">
        <f t="shared" si="9"/>
        <v>35</v>
      </c>
      <c r="N18" s="29">
        <f t="shared" si="9"/>
        <v>966</v>
      </c>
      <c r="O18" s="30">
        <f t="shared" si="9"/>
        <v>3065.58</v>
      </c>
      <c r="P18" s="29">
        <f t="shared" si="9"/>
        <v>10.86</v>
      </c>
      <c r="Q18" s="29">
        <f t="shared" si="9"/>
        <v>10</v>
      </c>
      <c r="R18" s="29">
        <f t="shared" si="9"/>
        <v>0</v>
      </c>
      <c r="S18" s="29">
        <f t="shared" si="9"/>
        <v>1001</v>
      </c>
      <c r="T18" s="29">
        <f t="shared" si="9"/>
        <v>10.86</v>
      </c>
      <c r="U18" s="29">
        <f t="shared" si="9"/>
        <v>10</v>
      </c>
      <c r="V18" s="29">
        <f t="shared" si="9"/>
        <v>0</v>
      </c>
      <c r="W18" s="29">
        <f t="shared" si="9"/>
        <v>1001</v>
      </c>
      <c r="X18" s="29">
        <f t="shared" si="9"/>
        <v>10.86</v>
      </c>
      <c r="Y18" s="29">
        <f t="shared" si="9"/>
        <v>10</v>
      </c>
      <c r="Z18" s="29">
        <f t="shared" si="9"/>
        <v>0</v>
      </c>
      <c r="AA18" s="29">
        <f t="shared" si="9"/>
        <v>35</v>
      </c>
      <c r="AB18" s="31">
        <f t="shared" si="9"/>
        <v>966</v>
      </c>
      <c r="AC18" s="30">
        <f t="shared" si="9"/>
        <v>3065.58</v>
      </c>
      <c r="AD18" s="29">
        <f t="shared" si="9"/>
        <v>10.86</v>
      </c>
      <c r="AE18" s="29">
        <f t="shared" si="9"/>
        <v>10</v>
      </c>
      <c r="AF18" s="29">
        <f t="shared" si="9"/>
        <v>0</v>
      </c>
      <c r="AG18" s="29">
        <f t="shared" si="9"/>
        <v>1001</v>
      </c>
      <c r="AH18" s="29">
        <f t="shared" ref="AH18:BF18" si="10">SUM(AH2:AH17)</f>
        <v>10.86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966</v>
      </c>
      <c r="AM18" s="29">
        <f t="shared" si="10"/>
        <v>20.86</v>
      </c>
      <c r="AN18" s="29">
        <f t="shared" si="10"/>
        <v>0</v>
      </c>
      <c r="AO18" s="29">
        <f t="shared" si="10"/>
        <v>10</v>
      </c>
      <c r="AP18" s="31">
        <f t="shared" si="10"/>
        <v>991</v>
      </c>
      <c r="AQ18" s="30">
        <f t="shared" si="10"/>
        <v>3065.58</v>
      </c>
      <c r="AR18" s="29">
        <f t="shared" si="10"/>
        <v>10.86</v>
      </c>
      <c r="AS18" s="29">
        <f t="shared" si="10"/>
        <v>10</v>
      </c>
      <c r="AT18" s="29">
        <f t="shared" si="10"/>
        <v>0</v>
      </c>
      <c r="AU18" s="29">
        <f t="shared" si="10"/>
        <v>1001</v>
      </c>
      <c r="AV18" s="29">
        <f t="shared" si="10"/>
        <v>10.86</v>
      </c>
      <c r="AW18" s="29">
        <f t="shared" si="10"/>
        <v>10</v>
      </c>
      <c r="AX18" s="29">
        <f t="shared" si="10"/>
        <v>0</v>
      </c>
      <c r="AY18" s="29">
        <f t="shared" si="10"/>
        <v>35</v>
      </c>
      <c r="AZ18" s="29">
        <f t="shared" si="10"/>
        <v>966</v>
      </c>
      <c r="BA18" s="29">
        <f t="shared" si="10"/>
        <v>20.8</v>
      </c>
      <c r="BB18" s="29">
        <f t="shared" si="10"/>
        <v>0</v>
      </c>
      <c r="BC18" s="29">
        <f t="shared" si="10"/>
        <v>35</v>
      </c>
      <c r="BD18" s="31">
        <f t="shared" si="10"/>
        <v>916</v>
      </c>
      <c r="BE18" s="30">
        <f t="shared" si="10"/>
        <v>3015.52</v>
      </c>
      <c r="BF18" s="30">
        <f t="shared" si="10"/>
        <v>12212.26</v>
      </c>
      <c r="BH18" s="57"/>
      <c r="BI18" s="57"/>
    </row>
    <row r="19" spans="1:61" ht="16.95" customHeight="1" thickTop="1" thickBot="1" x14ac:dyDescent="0.35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thickTop="1" x14ac:dyDescent="0.3">
      <c r="A20" s="38" t="s">
        <v>12</v>
      </c>
      <c r="B20" s="37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40"/>
      <c r="O20" s="36">
        <f t="shared" si="11"/>
        <v>0</v>
      </c>
      <c r="P20" s="37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40"/>
      <c r="AC20" s="36">
        <f t="shared" si="12"/>
        <v>0</v>
      </c>
      <c r="AD20" s="37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40"/>
      <c r="AQ20" s="36">
        <f t="shared" si="13"/>
        <v>0</v>
      </c>
      <c r="AR20" s="41"/>
      <c r="AS20" s="39"/>
      <c r="AT20" s="34"/>
      <c r="AU20" s="39"/>
      <c r="AV20" s="39"/>
      <c r="AW20" s="39"/>
      <c r="AX20" s="39"/>
      <c r="AY20" s="39"/>
      <c r="AZ20" s="39"/>
      <c r="BA20" s="39"/>
      <c r="BB20" s="39"/>
      <c r="BC20" s="39"/>
      <c r="BD20" s="40"/>
      <c r="BE20" s="36">
        <f t="shared" si="14"/>
        <v>0</v>
      </c>
      <c r="BF20" s="36">
        <f t="shared" si="15"/>
        <v>0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0*40*2-0*40*2*0.27</f>
        <v>0</v>
      </c>
      <c r="C23" s="9"/>
      <c r="D23" s="9">
        <f>B23</f>
        <v>0</v>
      </c>
      <c r="E23" s="9"/>
      <c r="F23" s="9">
        <f>B23</f>
        <v>0</v>
      </c>
      <c r="G23" s="45"/>
      <c r="H23" s="9">
        <f>B23</f>
        <v>0</v>
      </c>
      <c r="I23" s="9"/>
      <c r="J23" s="9">
        <f>B23</f>
        <v>0</v>
      </c>
      <c r="K23" s="9"/>
      <c r="L23" s="9">
        <f>B23</f>
        <v>0</v>
      </c>
      <c r="M23" s="45"/>
      <c r="N23" s="45">
        <f>B23</f>
        <v>0</v>
      </c>
      <c r="O23" s="36">
        <f t="shared" si="11"/>
        <v>0</v>
      </c>
      <c r="P23" s="9">
        <f>B23</f>
        <v>0</v>
      </c>
      <c r="Q23" s="9"/>
      <c r="R23" s="9">
        <f>B23</f>
        <v>0</v>
      </c>
      <c r="S23" s="9"/>
      <c r="T23" s="9">
        <f>B23</f>
        <v>0</v>
      </c>
      <c r="U23" s="45"/>
      <c r="V23" s="9">
        <f>B23</f>
        <v>0</v>
      </c>
      <c r="W23" s="9"/>
      <c r="X23" s="9">
        <f>B23</f>
        <v>0</v>
      </c>
      <c r="Y23" s="9"/>
      <c r="Z23" s="9">
        <f>B23</f>
        <v>0</v>
      </c>
      <c r="AA23" s="45"/>
      <c r="AB23" s="45">
        <f>B23</f>
        <v>0</v>
      </c>
      <c r="AC23" s="36">
        <f t="shared" si="12"/>
        <v>0</v>
      </c>
      <c r="AD23" s="46">
        <f>B23</f>
        <v>0</v>
      </c>
      <c r="AE23" s="9"/>
      <c r="AF23" s="9">
        <f>B23</f>
        <v>0</v>
      </c>
      <c r="AG23" s="9"/>
      <c r="AH23" s="9">
        <f>B23</f>
        <v>0</v>
      </c>
      <c r="AI23" s="9"/>
      <c r="AJ23" s="9">
        <f>B23</f>
        <v>0</v>
      </c>
      <c r="AK23" s="9"/>
      <c r="AL23" s="9">
        <f>B23</f>
        <v>0</v>
      </c>
      <c r="AM23" s="9"/>
      <c r="AN23" s="9">
        <f>B23</f>
        <v>0</v>
      </c>
      <c r="AP23" s="45">
        <f>B23</f>
        <v>0</v>
      </c>
      <c r="AQ23" s="36">
        <f t="shared" si="13"/>
        <v>0</v>
      </c>
      <c r="AR23" s="9">
        <f>B23</f>
        <v>0</v>
      </c>
      <c r="AS23" s="9"/>
      <c r="AT23" s="9">
        <f>B23</f>
        <v>0</v>
      </c>
      <c r="AU23" s="9"/>
      <c r="AV23" s="9">
        <f>B23</f>
        <v>0</v>
      </c>
      <c r="AW23" s="45"/>
      <c r="AX23" s="9">
        <f>B23</f>
        <v>0</v>
      </c>
      <c r="AY23" s="9"/>
      <c r="AZ23" s="9">
        <f>B23</f>
        <v>0</v>
      </c>
      <c r="BA23" s="9"/>
      <c r="BB23" s="9">
        <f>B23</f>
        <v>0</v>
      </c>
      <c r="BC23" s="45"/>
      <c r="BD23" s="45">
        <f>B23</f>
        <v>0</v>
      </c>
      <c r="BE23" s="36">
        <f t="shared" si="14"/>
        <v>0</v>
      </c>
      <c r="BF23" s="36">
        <f t="shared" si="15"/>
        <v>0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I24" s="9">
        <v>292</v>
      </c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  <c r="BG24" s="80" t="s">
        <v>54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>
        <v>6568.56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6568.56</v>
      </c>
      <c r="AD25" s="46"/>
      <c r="AE25" s="9"/>
      <c r="AF25" s="9"/>
      <c r="AG25" s="9"/>
      <c r="AH25" s="9"/>
      <c r="AI25" s="9"/>
      <c r="AJ25" s="9"/>
      <c r="AK25" s="9"/>
      <c r="AM25" s="9"/>
      <c r="AN25" s="9"/>
      <c r="AO25" s="9"/>
      <c r="AP25" s="45"/>
      <c r="AQ25" s="36">
        <f t="shared" si="13"/>
        <v>0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6568.56</v>
      </c>
    </row>
    <row r="26" spans="1:61" ht="16.95" customHeight="1" thickTop="1" thickBot="1" x14ac:dyDescent="0.35">
      <c r="A26" s="27" t="s">
        <v>8</v>
      </c>
      <c r="B26" s="47">
        <f>SUM(B19:B23)+B25</f>
        <v>0</v>
      </c>
      <c r="C26" s="47">
        <f>SUM(C19:C23)+C25+B27</f>
        <v>-10.86</v>
      </c>
      <c r="D26" s="47">
        <f t="shared" ref="D26:N26" si="16">SUM(D19:D23)+D25+C27</f>
        <v>-20.86</v>
      </c>
      <c r="E26" s="47">
        <f t="shared" si="16"/>
        <v>-20.86</v>
      </c>
      <c r="F26" s="47">
        <f t="shared" si="16"/>
        <v>-1021.86</v>
      </c>
      <c r="G26" s="47">
        <f t="shared" si="16"/>
        <v>-1032.72</v>
      </c>
      <c r="H26" s="47">
        <f t="shared" si="16"/>
        <v>-1042.72</v>
      </c>
      <c r="I26" s="47">
        <f t="shared" si="16"/>
        <v>-1042.72</v>
      </c>
      <c r="J26" s="47">
        <f t="shared" si="16"/>
        <v>-2043.72</v>
      </c>
      <c r="K26" s="47">
        <f t="shared" si="16"/>
        <v>-2043.72</v>
      </c>
      <c r="L26" s="47">
        <f t="shared" si="16"/>
        <v>-2053.7200000000003</v>
      </c>
      <c r="M26" s="47">
        <f t="shared" si="16"/>
        <v>-2064.5800000000004</v>
      </c>
      <c r="N26" s="48">
        <f t="shared" si="16"/>
        <v>-2099.5800000000004</v>
      </c>
      <c r="O26" s="30">
        <f>SUM(O19:O23)+O25</f>
        <v>0</v>
      </c>
      <c r="P26" s="47">
        <f t="shared" ref="P26:AB26" si="17">SUM(P19:P23)+P25+O27</f>
        <v>-3065.58</v>
      </c>
      <c r="Q26" s="47">
        <f t="shared" si="17"/>
        <v>3492.1200000000003</v>
      </c>
      <c r="R26" s="47">
        <f t="shared" si="17"/>
        <v>3482.1200000000003</v>
      </c>
      <c r="S26" s="47">
        <f t="shared" si="17"/>
        <v>3482.1200000000003</v>
      </c>
      <c r="T26" s="47">
        <f t="shared" si="17"/>
        <v>2481.1200000000003</v>
      </c>
      <c r="U26" s="47">
        <f t="shared" si="17"/>
        <v>2470.2600000000002</v>
      </c>
      <c r="V26" s="47">
        <f t="shared" si="17"/>
        <v>2460.2600000000002</v>
      </c>
      <c r="W26" s="47">
        <f t="shared" si="17"/>
        <v>2460.2600000000002</v>
      </c>
      <c r="X26" s="47">
        <f t="shared" si="17"/>
        <v>1459.2600000000002</v>
      </c>
      <c r="Y26" s="47">
        <f t="shared" si="17"/>
        <v>1448.4000000000003</v>
      </c>
      <c r="Z26" s="47">
        <f t="shared" si="17"/>
        <v>1438.4000000000003</v>
      </c>
      <c r="AA26" s="47">
        <f t="shared" si="17"/>
        <v>1438.4000000000003</v>
      </c>
      <c r="AB26" s="48">
        <f t="shared" si="17"/>
        <v>1403.4000000000003</v>
      </c>
      <c r="AC26" s="30">
        <f>SUM(AC19:AC23)+AC25</f>
        <v>6568.56</v>
      </c>
      <c r="AD26" s="47">
        <f t="shared" ref="AD26:AP26" si="18">SUM(AD19:AD23)+AD25+AC27</f>
        <v>3502.9800000000005</v>
      </c>
      <c r="AE26" s="47">
        <f t="shared" si="18"/>
        <v>3492.1200000000003</v>
      </c>
      <c r="AF26" s="47">
        <f t="shared" si="18"/>
        <v>3482.1200000000003</v>
      </c>
      <c r="AG26" s="47">
        <f>SUM(AG19:AG23)+AG25+AF27</f>
        <v>3482.1200000000003</v>
      </c>
      <c r="AH26" s="47">
        <f>SUM(AH19:AH23)+AG25+AG27</f>
        <v>2481.1200000000003</v>
      </c>
      <c r="AI26" s="47">
        <f>SUM(AI19:AI23)+AI25+AH27</f>
        <v>2470.2600000000002</v>
      </c>
      <c r="AJ26" s="47">
        <f>SUM(AJ19:AJ23)+AJ25+AI27</f>
        <v>2460.2600000000002</v>
      </c>
      <c r="AK26" s="47">
        <f t="shared" si="18"/>
        <v>2460.2600000000002</v>
      </c>
      <c r="AL26" s="47">
        <f>SUM(AL19:AL23)+AH25+AK27</f>
        <v>2425.2600000000002</v>
      </c>
      <c r="AM26" s="47">
        <f t="shared" si="18"/>
        <v>1459.2600000000002</v>
      </c>
      <c r="AN26" s="47">
        <f>SUM(AN19:AN23)+AN25+AM27</f>
        <v>1438.4000000000003</v>
      </c>
      <c r="AO26" s="47">
        <f t="shared" si="18"/>
        <v>1438.4000000000003</v>
      </c>
      <c r="AP26" s="48">
        <f t="shared" si="18"/>
        <v>1428.4000000000003</v>
      </c>
      <c r="AQ26" s="30">
        <f>SUM(AQ19:AQ23)+AQ25</f>
        <v>0</v>
      </c>
      <c r="AR26" s="47">
        <f t="shared" ref="AR26:BD26" si="19">SUM(AR19:AR23)+AR25+AQ27</f>
        <v>-3065.58</v>
      </c>
      <c r="AS26" s="47">
        <f t="shared" si="19"/>
        <v>-3076.44</v>
      </c>
      <c r="AT26" s="47">
        <f>SUM(AT20:AT23)+AT25+AS27</f>
        <v>-3086.44</v>
      </c>
      <c r="AU26" s="47">
        <f t="shared" si="19"/>
        <v>-3086.44</v>
      </c>
      <c r="AV26" s="47">
        <f t="shared" si="19"/>
        <v>-4087.44</v>
      </c>
      <c r="AW26" s="47">
        <f t="shared" si="19"/>
        <v>-4098.3</v>
      </c>
      <c r="AX26" s="47">
        <f t="shared" si="19"/>
        <v>-4108.3</v>
      </c>
      <c r="AY26" s="47">
        <f t="shared" si="19"/>
        <v>-4108.3</v>
      </c>
      <c r="AZ26" s="47">
        <f t="shared" si="19"/>
        <v>-4143.3</v>
      </c>
      <c r="BA26" s="47">
        <f t="shared" si="19"/>
        <v>-5109.3</v>
      </c>
      <c r="BB26" s="47">
        <f t="shared" si="19"/>
        <v>-5130.1000000000004</v>
      </c>
      <c r="BC26" s="47">
        <f t="shared" si="19"/>
        <v>-5130.1000000000004</v>
      </c>
      <c r="BD26" s="48">
        <f t="shared" si="19"/>
        <v>-5165.1000000000004</v>
      </c>
      <c r="BE26" s="30">
        <f>SUM(BE19:BE23)+BE25</f>
        <v>0</v>
      </c>
      <c r="BF26" s="30">
        <f>SUM(BF19:BF23)+BF25</f>
        <v>6568.56</v>
      </c>
    </row>
    <row r="27" spans="1:61" ht="16.95" customHeight="1" thickTop="1" thickBot="1" x14ac:dyDescent="0.35">
      <c r="A27" s="49"/>
      <c r="B27" s="50">
        <f t="shared" ref="B27:AG27" si="20">B26-B18</f>
        <v>-10.86</v>
      </c>
      <c r="C27" s="50">
        <f t="shared" si="20"/>
        <v>-20.86</v>
      </c>
      <c r="D27" s="50">
        <f t="shared" si="20"/>
        <v>-20.86</v>
      </c>
      <c r="E27" s="51">
        <f t="shared" si="20"/>
        <v>-1021.86</v>
      </c>
      <c r="F27" s="50">
        <f t="shared" si="20"/>
        <v>-1032.72</v>
      </c>
      <c r="G27" s="50">
        <f t="shared" si="20"/>
        <v>-1042.72</v>
      </c>
      <c r="H27" s="50">
        <f t="shared" si="20"/>
        <v>-1042.72</v>
      </c>
      <c r="I27" s="51">
        <f t="shared" si="20"/>
        <v>-2043.72</v>
      </c>
      <c r="J27" s="50">
        <f t="shared" si="20"/>
        <v>-2043.72</v>
      </c>
      <c r="K27" s="50">
        <f t="shared" si="20"/>
        <v>-2053.7200000000003</v>
      </c>
      <c r="L27" s="50">
        <f t="shared" si="20"/>
        <v>-2064.5800000000004</v>
      </c>
      <c r="M27" s="50">
        <f t="shared" si="20"/>
        <v>-2099.5800000000004</v>
      </c>
      <c r="N27" s="52">
        <f t="shared" si="20"/>
        <v>-3065.5800000000004</v>
      </c>
      <c r="O27" s="53">
        <f t="shared" si="20"/>
        <v>-3065.58</v>
      </c>
      <c r="P27" s="50">
        <f t="shared" si="20"/>
        <v>-3076.44</v>
      </c>
      <c r="Q27" s="50">
        <f t="shared" si="20"/>
        <v>3482.1200000000003</v>
      </c>
      <c r="R27" s="50">
        <f t="shared" si="20"/>
        <v>3482.1200000000003</v>
      </c>
      <c r="S27" s="51">
        <f t="shared" si="20"/>
        <v>2481.1200000000003</v>
      </c>
      <c r="T27" s="50">
        <f t="shared" si="20"/>
        <v>2470.2600000000002</v>
      </c>
      <c r="U27" s="50">
        <f t="shared" si="20"/>
        <v>2460.2600000000002</v>
      </c>
      <c r="V27" s="50">
        <f t="shared" si="20"/>
        <v>2460.2600000000002</v>
      </c>
      <c r="W27" s="51">
        <f t="shared" si="20"/>
        <v>1459.2600000000002</v>
      </c>
      <c r="X27" s="50">
        <f t="shared" si="20"/>
        <v>1448.4000000000003</v>
      </c>
      <c r="Y27" s="50">
        <f t="shared" si="20"/>
        <v>1438.4000000000003</v>
      </c>
      <c r="Z27" s="50">
        <f t="shared" si="20"/>
        <v>1438.4000000000003</v>
      </c>
      <c r="AA27" s="50">
        <f t="shared" si="20"/>
        <v>1403.4000000000003</v>
      </c>
      <c r="AB27" s="52">
        <f t="shared" si="20"/>
        <v>437.40000000000032</v>
      </c>
      <c r="AC27" s="53">
        <f t="shared" si="20"/>
        <v>3502.9800000000005</v>
      </c>
      <c r="AD27" s="50">
        <f t="shared" si="20"/>
        <v>3492.1200000000003</v>
      </c>
      <c r="AE27" s="50">
        <f t="shared" si="20"/>
        <v>3482.1200000000003</v>
      </c>
      <c r="AF27" s="50">
        <f t="shared" si="20"/>
        <v>3482.1200000000003</v>
      </c>
      <c r="AG27" s="51">
        <f t="shared" si="20"/>
        <v>2481.1200000000003</v>
      </c>
      <c r="AH27" s="50">
        <f t="shared" ref="AH27:BF27" si="21">AH26-AH18</f>
        <v>2470.2600000000002</v>
      </c>
      <c r="AI27" s="50">
        <f t="shared" si="21"/>
        <v>2460.2600000000002</v>
      </c>
      <c r="AJ27" s="50">
        <f t="shared" si="21"/>
        <v>2460.2600000000002</v>
      </c>
      <c r="AK27" s="50">
        <f t="shared" si="21"/>
        <v>2425.2600000000002</v>
      </c>
      <c r="AL27" s="51">
        <f t="shared" si="21"/>
        <v>1459.2600000000002</v>
      </c>
      <c r="AM27" s="50">
        <f t="shared" si="21"/>
        <v>1438.4000000000003</v>
      </c>
      <c r="AN27" s="50">
        <f t="shared" si="21"/>
        <v>1438.4000000000003</v>
      </c>
      <c r="AO27" s="50">
        <f t="shared" si="21"/>
        <v>1428.4000000000003</v>
      </c>
      <c r="AP27" s="54">
        <f t="shared" si="21"/>
        <v>437.40000000000032</v>
      </c>
      <c r="AQ27" s="53">
        <f t="shared" si="21"/>
        <v>-3065.58</v>
      </c>
      <c r="AR27" s="50">
        <f t="shared" si="21"/>
        <v>-3076.44</v>
      </c>
      <c r="AS27" s="50">
        <f t="shared" si="21"/>
        <v>-3086.44</v>
      </c>
      <c r="AT27" s="50">
        <f t="shared" si="21"/>
        <v>-3086.44</v>
      </c>
      <c r="AU27" s="51">
        <f t="shared" si="21"/>
        <v>-4087.44</v>
      </c>
      <c r="AV27" s="50">
        <f t="shared" si="21"/>
        <v>-4098.3</v>
      </c>
      <c r="AW27" s="50">
        <f t="shared" si="21"/>
        <v>-4108.3</v>
      </c>
      <c r="AX27" s="50">
        <f t="shared" si="21"/>
        <v>-4108.3</v>
      </c>
      <c r="AY27" s="50">
        <f t="shared" si="21"/>
        <v>-4143.3</v>
      </c>
      <c r="AZ27" s="51">
        <f t="shared" si="21"/>
        <v>-5109.3</v>
      </c>
      <c r="BA27" s="50">
        <f t="shared" si="21"/>
        <v>-5130.1000000000004</v>
      </c>
      <c r="BB27" s="50">
        <f t="shared" si="21"/>
        <v>-5130.1000000000004</v>
      </c>
      <c r="BC27" s="50">
        <f t="shared" si="21"/>
        <v>-5165.1000000000004</v>
      </c>
      <c r="BD27" s="52">
        <f t="shared" si="21"/>
        <v>-6081.1</v>
      </c>
      <c r="BE27" s="55">
        <f t="shared" si="21"/>
        <v>-3015.52</v>
      </c>
      <c r="BF27" s="56">
        <f t="shared" si="21"/>
        <v>-5643.7</v>
      </c>
    </row>
    <row r="28" spans="1:61" ht="16.95" customHeight="1" thickTop="1" x14ac:dyDescent="0.3"/>
    <row r="29" spans="1:61" ht="16.95" customHeight="1" x14ac:dyDescent="0.3">
      <c r="A29" s="42"/>
      <c r="BF29" s="42"/>
    </row>
    <row r="30" spans="1:61" ht="16.95" customHeight="1" x14ac:dyDescent="0.3">
      <c r="A30" s="42"/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F31" s="70"/>
    </row>
    <row r="32" spans="1:61" ht="16.95" customHeight="1" x14ac:dyDescent="0.3">
      <c r="A32" s="71"/>
    </row>
    <row r="33" spans="1:15" ht="16.95" customHeight="1" x14ac:dyDescent="0.3">
      <c r="M33" s="42"/>
      <c r="O33" s="42"/>
    </row>
    <row r="34" spans="1:15" ht="16.95" customHeight="1" x14ac:dyDescent="0.3">
      <c r="A34" s="42"/>
      <c r="M34" s="73"/>
      <c r="O34" s="73"/>
    </row>
    <row r="35" spans="1:15" ht="16.95" customHeight="1" x14ac:dyDescent="0.3">
      <c r="A35" s="42"/>
    </row>
    <row r="36" spans="1:15" ht="16.95" customHeight="1" x14ac:dyDescent="0.3">
      <c r="A36" s="42"/>
    </row>
    <row r="37" spans="1:15" ht="16.95" customHeight="1" x14ac:dyDescent="0.3">
      <c r="A37" s="42"/>
    </row>
    <row r="39" spans="1:15" ht="16.95" customHeight="1" x14ac:dyDescent="0.3">
      <c r="A39" s="42"/>
    </row>
    <row r="47" spans="1:15" ht="16.95" customHeight="1" x14ac:dyDescent="0.3">
      <c r="F47" s="42"/>
      <c r="G47" s="42"/>
      <c r="H47" s="42"/>
      <c r="I47" s="42"/>
    </row>
    <row r="50" spans="2:11" ht="16.95" customHeight="1" x14ac:dyDescent="0.3">
      <c r="B50" s="59" t="s">
        <v>14</v>
      </c>
      <c r="C50" s="60" t="s">
        <v>15</v>
      </c>
      <c r="D50" s="61" t="s">
        <v>16</v>
      </c>
      <c r="E50" s="61" t="s">
        <v>17</v>
      </c>
      <c r="F50" s="61" t="s">
        <v>18</v>
      </c>
      <c r="G50" s="61" t="s">
        <v>19</v>
      </c>
      <c r="H50" s="61" t="s">
        <v>20</v>
      </c>
      <c r="J50" s="62"/>
    </row>
    <row r="51" spans="2:11" ht="16.95" customHeight="1" x14ac:dyDescent="0.3">
      <c r="B51" s="63"/>
      <c r="C51" s="64">
        <v>111336</v>
      </c>
      <c r="D51" s="65">
        <v>12485.67</v>
      </c>
      <c r="E51" s="66">
        <v>-105776</v>
      </c>
      <c r="F51" s="67">
        <f>C51+E51</f>
        <v>5560</v>
      </c>
      <c r="G51" s="64">
        <v>8560</v>
      </c>
      <c r="H51" s="64">
        <v>1650.47</v>
      </c>
    </row>
    <row r="52" spans="2:11" ht="16.95" customHeight="1" x14ac:dyDescent="0.3">
      <c r="B52" s="63"/>
      <c r="C52" s="5"/>
      <c r="F52" s="42"/>
      <c r="G52" s="42"/>
      <c r="H52" s="42"/>
      <c r="I52" s="42"/>
      <c r="J52" s="42"/>
    </row>
    <row r="53" spans="2:11" ht="16.95" customHeight="1" x14ac:dyDescent="0.3">
      <c r="B53" s="59" t="s">
        <v>56</v>
      </c>
      <c r="C53" s="60" t="s">
        <v>21</v>
      </c>
      <c r="D53" s="61" t="s">
        <v>22</v>
      </c>
      <c r="E53" s="61" t="s">
        <v>24</v>
      </c>
      <c r="F53" s="61" t="s">
        <v>28</v>
      </c>
      <c r="G53" s="61" t="s">
        <v>29</v>
      </c>
      <c r="H53" s="61" t="s">
        <v>26</v>
      </c>
      <c r="I53" s="61" t="s">
        <v>27</v>
      </c>
      <c r="J53" s="61" t="s">
        <v>23</v>
      </c>
      <c r="K53" s="61" t="s">
        <v>25</v>
      </c>
    </row>
    <row r="54" spans="2:11" ht="16.95" customHeight="1" x14ac:dyDescent="0.3">
      <c r="B54" s="63"/>
      <c r="C54" s="72">
        <v>2600</v>
      </c>
      <c r="D54" s="72">
        <v>1600</v>
      </c>
      <c r="E54" s="72">
        <v>1400</v>
      </c>
      <c r="F54" s="72">
        <v>1200</v>
      </c>
      <c r="G54" s="72">
        <v>1000</v>
      </c>
      <c r="H54" s="72">
        <v>700</v>
      </c>
      <c r="I54" s="72">
        <v>700</v>
      </c>
      <c r="J54" s="72">
        <v>500</v>
      </c>
      <c r="K54" s="72">
        <v>300</v>
      </c>
    </row>
    <row r="55" spans="2:11" ht="16.95" customHeight="1" x14ac:dyDescent="0.3">
      <c r="B55" s="63"/>
      <c r="C55" s="65">
        <v>2751.76</v>
      </c>
      <c r="D55" s="65">
        <v>1676.75</v>
      </c>
      <c r="E55" s="65">
        <v>1492.95</v>
      </c>
      <c r="F55" s="65">
        <v>154.22999999999999</v>
      </c>
      <c r="G55" s="65">
        <v>1121.55</v>
      </c>
      <c r="H55" s="65">
        <v>653.16</v>
      </c>
      <c r="I55" s="65">
        <v>694.25</v>
      </c>
      <c r="J55" s="65">
        <v>529.07000000000005</v>
      </c>
      <c r="K55" s="65">
        <v>331.55</v>
      </c>
    </row>
    <row r="56" spans="2:11" ht="16.95" customHeight="1" x14ac:dyDescent="0.3">
      <c r="B56" s="63"/>
      <c r="C56" s="83">
        <f t="shared" ref="C56:I56" si="22">C54-C55</f>
        <v>-151.76000000000022</v>
      </c>
      <c r="D56" s="83">
        <f t="shared" si="22"/>
        <v>-76.75</v>
      </c>
      <c r="E56" s="83">
        <f>E54-E55</f>
        <v>-92.950000000000045</v>
      </c>
      <c r="F56" s="84">
        <f>F54-F55</f>
        <v>1045.77</v>
      </c>
      <c r="G56" s="83">
        <f>G54-G55</f>
        <v>-121.54999999999995</v>
      </c>
      <c r="H56" s="84">
        <f t="shared" si="22"/>
        <v>46.840000000000032</v>
      </c>
      <c r="I56" s="84">
        <f t="shared" si="22"/>
        <v>5.75</v>
      </c>
      <c r="J56" s="83">
        <f>J54-J55</f>
        <v>-29.07000000000005</v>
      </c>
      <c r="K56" s="83">
        <f>K54-K55</f>
        <v>-31.550000000000011</v>
      </c>
    </row>
    <row r="58" spans="2:11" ht="16.95" customHeight="1" x14ac:dyDescent="0.3">
      <c r="B58" s="59" t="s">
        <v>32</v>
      </c>
      <c r="C58" s="61" t="s">
        <v>33</v>
      </c>
      <c r="D58" s="61" t="s">
        <v>5</v>
      </c>
      <c r="E58" s="61" t="s">
        <v>7</v>
      </c>
      <c r="F58" s="74" t="s">
        <v>35</v>
      </c>
    </row>
    <row r="59" spans="2:11" ht="16.95" customHeight="1" x14ac:dyDescent="0.3">
      <c r="C59" s="75">
        <v>2818</v>
      </c>
      <c r="D59" s="76">
        <v>1263.1199999999999</v>
      </c>
      <c r="E59" s="76">
        <v>915</v>
      </c>
      <c r="F59" s="77">
        <v>222.66</v>
      </c>
    </row>
    <row r="60" spans="2:11" ht="16.95" customHeight="1" x14ac:dyDescent="0.3">
      <c r="F60" s="42"/>
    </row>
    <row r="61" spans="2:11" ht="16.95" customHeight="1" x14ac:dyDescent="0.3">
      <c r="B61" s="59" t="s">
        <v>30</v>
      </c>
      <c r="C61" s="59" t="s">
        <v>31</v>
      </c>
      <c r="D61" s="78" t="s">
        <v>55</v>
      </c>
      <c r="G61" s="42"/>
      <c r="I61" s="42"/>
    </row>
    <row r="62" spans="2:11" ht="16.95" customHeight="1" x14ac:dyDescent="0.3">
      <c r="B62" s="64">
        <f>SUM(C55:K55)</f>
        <v>9405.2699999999986</v>
      </c>
      <c r="C62" s="64">
        <f>SUM(C51:H51)</f>
        <v>33816.14</v>
      </c>
      <c r="D62" s="81">
        <f>SUM(C59:F59)</f>
        <v>5218.78</v>
      </c>
    </row>
    <row r="64" spans="2:11" ht="16.95" customHeight="1" x14ac:dyDescent="0.3">
      <c r="B64" s="59" t="s">
        <v>34</v>
      </c>
      <c r="C64" s="78" t="s">
        <v>49</v>
      </c>
      <c r="E64" s="85" t="s">
        <v>60</v>
      </c>
      <c r="F64" s="42"/>
      <c r="G64" s="42"/>
      <c r="H64" s="42"/>
      <c r="I64" s="42"/>
    </row>
    <row r="65" spans="2:5" ht="16.95" customHeight="1" x14ac:dyDescent="0.3">
      <c r="B65" s="79">
        <f>SUM(B62:D62)</f>
        <v>48440.189999999995</v>
      </c>
      <c r="C65" s="82">
        <f>B65/BF27</f>
        <v>-8.5830554423516485</v>
      </c>
      <c r="E65" s="86">
        <f>50000</f>
        <v>50000</v>
      </c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2025-09-27T01:58:45Z</dcterms:modified>
  <dc:language>en-US</dc:language>
</cp:coreProperties>
</file>