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b/Personal_Portfolio_Projects/CBB_Score_Predictor/"/>
    </mc:Choice>
  </mc:AlternateContent>
  <xr:revisionPtr revIDLastSave="0" documentId="13_ncr:1_{C46B907C-8C4C-F440-A230-D0EE9DA410CF}" xr6:coauthVersionLast="47" xr6:coauthVersionMax="47" xr10:uidLastSave="{00000000-0000-0000-0000-000000000000}"/>
  <bookViews>
    <workbookView xWindow="0" yWindow="500" windowWidth="28800" windowHeight="15900" xr2:uid="{3600C094-1DED-FA47-BC99-CC168A066B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K27" i="1"/>
  <c r="L27" i="1"/>
  <c r="M27" i="1" s="1"/>
  <c r="J26" i="1"/>
  <c r="K26" i="1"/>
  <c r="L26" i="1"/>
  <c r="M26" i="1" s="1"/>
  <c r="J25" i="1"/>
  <c r="K25" i="1"/>
  <c r="L25" i="1"/>
  <c r="J24" i="1"/>
  <c r="K24" i="1"/>
  <c r="L24" i="1"/>
  <c r="J23" i="1"/>
  <c r="K23" i="1"/>
  <c r="L23" i="1"/>
  <c r="J22" i="1"/>
  <c r="K22" i="1"/>
  <c r="L22" i="1"/>
  <c r="J21" i="1"/>
  <c r="K21" i="1"/>
  <c r="L21" i="1"/>
  <c r="M21" i="1" s="1"/>
  <c r="J20" i="1"/>
  <c r="K20" i="1"/>
  <c r="L20" i="1"/>
  <c r="M20" i="1"/>
  <c r="J19" i="1"/>
  <c r="K19" i="1"/>
  <c r="L19" i="1"/>
  <c r="M19" i="1"/>
  <c r="J18" i="1"/>
  <c r="K18" i="1"/>
  <c r="L18" i="1"/>
  <c r="E27" i="1"/>
  <c r="E26" i="1"/>
  <c r="E25" i="1"/>
  <c r="E24" i="1"/>
  <c r="E23" i="1"/>
  <c r="E22" i="1"/>
  <c r="E21" i="1"/>
  <c r="E20" i="1"/>
  <c r="E19" i="1"/>
  <c r="E1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L2" i="1"/>
  <c r="K2" i="1"/>
  <c r="J2" i="1"/>
  <c r="E2" i="1"/>
  <c r="M2" i="1" s="1"/>
  <c r="E3" i="1"/>
  <c r="M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M23" i="1" l="1"/>
  <c r="M24" i="1"/>
  <c r="M22" i="1"/>
  <c r="M25" i="1"/>
  <c r="M18" i="1"/>
  <c r="M5" i="1"/>
  <c r="M7" i="1"/>
  <c r="M14" i="1"/>
  <c r="M6" i="1"/>
  <c r="M13" i="1"/>
  <c r="M15" i="1"/>
  <c r="M12" i="1"/>
  <c r="M10" i="1"/>
  <c r="M17" i="1"/>
  <c r="M9" i="1"/>
  <c r="M16" i="1"/>
  <c r="M8" i="1"/>
  <c r="M11" i="1"/>
  <c r="M4" i="1"/>
</calcChain>
</file>

<file path=xl/sharedStrings.xml><?xml version="1.0" encoding="utf-8"?>
<sst xmlns="http://schemas.openxmlformats.org/spreadsheetml/2006/main" count="80" uniqueCount="36">
  <si>
    <t>Home</t>
  </si>
  <si>
    <t>Away</t>
  </si>
  <si>
    <t>UNC Wilmington</t>
  </si>
  <si>
    <t>College of Charleston</t>
  </si>
  <si>
    <t>Gardner-Webb</t>
  </si>
  <si>
    <t>James Madison</t>
  </si>
  <si>
    <t>Indiana</t>
  </si>
  <si>
    <t>Virginia Tech</t>
  </si>
  <si>
    <t>Georgia Tech</t>
  </si>
  <si>
    <t>The Citadel</t>
  </si>
  <si>
    <t>Pitt</t>
  </si>
  <si>
    <t>Wake Forest</t>
  </si>
  <si>
    <t>Notre Dame</t>
  </si>
  <si>
    <t>Virginia</t>
  </si>
  <si>
    <t>Louisville</t>
  </si>
  <si>
    <t>Boston College</t>
  </si>
  <si>
    <t>NC State</t>
  </si>
  <si>
    <t>Syracuse</t>
  </si>
  <si>
    <t>North Carolina</t>
  </si>
  <si>
    <t>Home Points</t>
  </si>
  <si>
    <t>Away Points</t>
  </si>
  <si>
    <t>Actual Home</t>
  </si>
  <si>
    <t>Actual Away</t>
  </si>
  <si>
    <t>W</t>
  </si>
  <si>
    <t>Win / Loss</t>
  </si>
  <si>
    <t>L</t>
  </si>
  <si>
    <t>Home Diff</t>
  </si>
  <si>
    <t>Away Diff</t>
  </si>
  <si>
    <t>Marin</t>
  </si>
  <si>
    <t>Margin Diff</t>
  </si>
  <si>
    <t>Margin</t>
  </si>
  <si>
    <t>Pittsburgh</t>
  </si>
  <si>
    <t>Duke</t>
  </si>
  <si>
    <t>Clemson</t>
  </si>
  <si>
    <t>Miami</t>
  </si>
  <si>
    <t>Florida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</si>
</sst>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3F3503-6195-2B48-A3E7-2699EF9BB823}" name="Table2" displayName="Table2" ref="A1:F27" totalsRowShown="0">
  <autoFilter ref="A1:F27" xr:uid="{DA3F3503-6195-2B48-A3E7-2699EF9BB823}"/>
  <tableColumns count="6">
    <tableColumn id="1" xr3:uid="{42140F0C-9DC2-4E46-9B7A-3FF35D30F9BB}" name="Home" dataDxfId="2"/>
    <tableColumn id="2" xr3:uid="{D6487EF3-73E9-5343-B5E2-45D8F4916148}" name="Away" dataDxfId="1"/>
    <tableColumn id="3" xr3:uid="{6B2B5256-F3CE-4141-BC8D-813A72758740}" name="Home Points"/>
    <tableColumn id="4" xr3:uid="{34B29550-BC0E-5844-BECD-F257B946E23F}" name="Away Points"/>
    <tableColumn id="7" xr3:uid="{E1CAB575-BB7E-CF47-BE6D-4CD12A02E8AD}" name="Marin" dataDxfId="0">
      <calculatedColumnFormula>ABS(Table2[[#This Row],[Home Points]]-Table2[[#This Row],[Away Points]])</calculatedColumnFormula>
    </tableColumn>
    <tableColumn id="5" xr3:uid="{C1CE8085-BB22-B244-8E8A-F28C8A524CFF}" name="Win / Lo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3A250D-ACC0-D54B-8A8C-B9D0AD9FA28B}" name="Table3" displayName="Table3" ref="H1:M27" totalsRowShown="0">
  <autoFilter ref="H1:M27" xr:uid="{A03A250D-ACC0-D54B-8A8C-B9D0AD9FA28B}"/>
  <tableColumns count="6">
    <tableColumn id="1" xr3:uid="{D6253092-AAA9-FF46-850E-7F0A560CB6F8}" name="Actual Home"/>
    <tableColumn id="2" xr3:uid="{0F53744D-5190-E841-B0DA-33ABF3827324}" name="Actual Away"/>
    <tableColumn id="3" xr3:uid="{76B4E44D-572E-CA45-9806-5C953C833D75}" name="Home Diff">
      <calculatedColumnFormula>ABS(Table2[[#This Row],[Home Points]]-H2)</calculatedColumnFormula>
    </tableColumn>
    <tableColumn id="4" xr3:uid="{95DD1442-108D-8147-932D-7A57058AEADD}" name="Away Diff">
      <calculatedColumnFormula>ABS(Table2[[#This Row],[Away Points]]-I2)</calculatedColumnFormula>
    </tableColumn>
    <tableColumn id="5" xr3:uid="{DF760BC6-123D-C643-B359-3990D5443998}" name="Margin">
      <calculatedColumnFormula>ABS(H2-I2)</calculatedColumnFormula>
    </tableColumn>
    <tableColumn id="6" xr3:uid="{B7CB03C1-7392-3F4B-9D12-BED47185A777}" name="Margin Diff">
      <calculatedColumnFormula>ABS(Table2[[#This Row],[Marin]]-L2)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035B-59EE-B34B-A710-8F4302E8ACA3}">
  <dimension ref="A1:M27"/>
  <sheetViews>
    <sheetView tabSelected="1" topLeftCell="A4" zoomScale="130" zoomScaleNormal="130" workbookViewId="0">
      <selection activeCell="G27" sqref="G27"/>
    </sheetView>
  </sheetViews>
  <sheetFormatPr baseColWidth="10" defaultRowHeight="16" x14ac:dyDescent="0.2"/>
  <cols>
    <col min="1" max="1" width="17.6640625" customWidth="1"/>
    <col min="2" max="2" width="19.1640625" customWidth="1"/>
    <col min="3" max="3" width="14.5" customWidth="1"/>
    <col min="4" max="5" width="12.6640625" customWidth="1"/>
    <col min="7" max="7" width="11.5" customWidth="1"/>
    <col min="8" max="8" width="13.5" customWidth="1"/>
    <col min="9" max="9" width="13" customWidth="1"/>
    <col min="10" max="10" width="11.33203125" customWidth="1"/>
    <col min="13" max="13" width="12.5" customWidth="1"/>
  </cols>
  <sheetData>
    <row r="1" spans="1:13" x14ac:dyDescent="0.2">
      <c r="A1" t="s">
        <v>0</v>
      </c>
      <c r="B1" t="s">
        <v>1</v>
      </c>
      <c r="C1" t="s">
        <v>19</v>
      </c>
      <c r="D1" t="s">
        <v>20</v>
      </c>
      <c r="E1" t="s">
        <v>28</v>
      </c>
      <c r="F1" t="s">
        <v>24</v>
      </c>
      <c r="H1" t="s">
        <v>21</v>
      </c>
      <c r="I1" t="s">
        <v>22</v>
      </c>
      <c r="J1" t="s">
        <v>26</v>
      </c>
      <c r="K1" t="s">
        <v>27</v>
      </c>
      <c r="L1" t="s">
        <v>30</v>
      </c>
      <c r="M1" t="s">
        <v>29</v>
      </c>
    </row>
    <row r="2" spans="1:13" ht="18" customHeight="1" x14ac:dyDescent="0.2">
      <c r="A2" t="s">
        <v>18</v>
      </c>
      <c r="B2" s="1" t="s">
        <v>2</v>
      </c>
      <c r="C2">
        <v>69</v>
      </c>
      <c r="D2">
        <v>56</v>
      </c>
      <c r="E2">
        <f>ABS(Table2[[#This Row],[Home Points]]-Table2[[#This Row],[Away Points]])</f>
        <v>13</v>
      </c>
      <c r="F2" t="s">
        <v>23</v>
      </c>
      <c r="H2">
        <v>86</v>
      </c>
      <c r="I2">
        <v>69</v>
      </c>
      <c r="J2">
        <f>ABS(Table2[[#This Row],[Home Points]]-H2)</f>
        <v>17</v>
      </c>
      <c r="K2">
        <f>ABS(Table2[[#This Row],[Away Points]]-I2)</f>
        <v>13</v>
      </c>
      <c r="L2">
        <f>ABS(H2-I2)</f>
        <v>17</v>
      </c>
      <c r="M2">
        <f>ABS(Table2[[#This Row],[Marin]]-L2)</f>
        <v>4</v>
      </c>
    </row>
    <row r="3" spans="1:13" ht="17" customHeight="1" x14ac:dyDescent="0.2">
      <c r="A3" t="s">
        <v>18</v>
      </c>
      <c r="B3" s="1" t="s">
        <v>3</v>
      </c>
      <c r="C3">
        <v>102</v>
      </c>
      <c r="D3">
        <v>86</v>
      </c>
      <c r="E3">
        <f>ABS(Table2[[#This Row],[Home Points]]-Table2[[#This Row],[Away Points]])</f>
        <v>16</v>
      </c>
      <c r="F3" t="s">
        <v>23</v>
      </c>
      <c r="H3">
        <v>76</v>
      </c>
      <c r="I3">
        <v>75</v>
      </c>
      <c r="J3">
        <f>ABS(Table2[[#This Row],[Home Points]]-H3)</f>
        <v>26</v>
      </c>
      <c r="K3">
        <f>ABS(Table2[[#This Row],[Away Points]]-I3)</f>
        <v>11</v>
      </c>
      <c r="L3">
        <f t="shared" ref="L3:L17" si="0">ABS(H3-I3)</f>
        <v>1</v>
      </c>
      <c r="M3">
        <f>ABS(Table2[[#This Row],[Marin]]-L3)</f>
        <v>15</v>
      </c>
    </row>
    <row r="4" spans="1:13" ht="16" customHeight="1" x14ac:dyDescent="0.2">
      <c r="A4" t="s">
        <v>18</v>
      </c>
      <c r="B4" s="1" t="s">
        <v>4</v>
      </c>
      <c r="C4">
        <v>72</v>
      </c>
      <c r="D4">
        <v>66</v>
      </c>
      <c r="E4">
        <f>ABS(Table2[[#This Row],[Home Points]]-Table2[[#This Row],[Away Points]])</f>
        <v>6</v>
      </c>
      <c r="F4" t="s">
        <v>23</v>
      </c>
      <c r="H4">
        <v>89</v>
      </c>
      <c r="I4">
        <v>68</v>
      </c>
      <c r="J4">
        <f>ABS(Table2[[#This Row],[Home Points]]-H4)</f>
        <v>17</v>
      </c>
      <c r="K4">
        <f>ABS(Table2[[#This Row],[Away Points]]-I4)</f>
        <v>2</v>
      </c>
      <c r="L4">
        <f t="shared" si="0"/>
        <v>21</v>
      </c>
      <c r="M4">
        <f>ABS(Table2[[#This Row],[Marin]]-L4)</f>
        <v>15</v>
      </c>
    </row>
    <row r="5" spans="1:13" ht="18" customHeight="1" x14ac:dyDescent="0.2">
      <c r="A5" t="s">
        <v>18</v>
      </c>
      <c r="B5" s="1" t="s">
        <v>5</v>
      </c>
      <c r="C5">
        <v>80</v>
      </c>
      <c r="D5">
        <v>64</v>
      </c>
      <c r="E5">
        <f>ABS(Table2[[#This Row],[Home Points]]-Table2[[#This Row],[Away Points]])</f>
        <v>16</v>
      </c>
      <c r="F5" t="s">
        <v>23</v>
      </c>
      <c r="H5">
        <v>77</v>
      </c>
      <c r="I5">
        <v>74</v>
      </c>
      <c r="J5">
        <f>ABS(Table2[[#This Row],[Home Points]]-H5)</f>
        <v>3</v>
      </c>
      <c r="K5">
        <f>ABS(Table2[[#This Row],[Away Points]]-I5)</f>
        <v>10</v>
      </c>
      <c r="L5">
        <f t="shared" si="0"/>
        <v>3</v>
      </c>
      <c r="M5">
        <f>ABS(Table2[[#This Row],[Marin]]-L5)</f>
        <v>13</v>
      </c>
    </row>
    <row r="6" spans="1:13" ht="16" customHeight="1" x14ac:dyDescent="0.2">
      <c r="A6" s="1" t="s">
        <v>6</v>
      </c>
      <c r="B6" s="1" t="s">
        <v>18</v>
      </c>
      <c r="C6">
        <v>77</v>
      </c>
      <c r="D6">
        <v>65</v>
      </c>
      <c r="E6">
        <f>ABS(Table2[[#This Row],[Home Points]]-Table2[[#This Row],[Away Points]])</f>
        <v>12</v>
      </c>
      <c r="F6" t="s">
        <v>25</v>
      </c>
      <c r="H6">
        <v>77</v>
      </c>
      <c r="I6">
        <v>71</v>
      </c>
      <c r="J6">
        <f>ABS(Table2[[#This Row],[Home Points]]-H6)</f>
        <v>0</v>
      </c>
      <c r="K6">
        <f>ABS(Table2[[#This Row],[Away Points]]-I6)</f>
        <v>6</v>
      </c>
      <c r="L6">
        <f t="shared" si="0"/>
        <v>6</v>
      </c>
      <c r="M6">
        <f>ABS(Table2[[#This Row],[Marin]]-L6)</f>
        <v>6</v>
      </c>
    </row>
    <row r="7" spans="1:13" ht="17" x14ac:dyDescent="0.2">
      <c r="A7" s="1" t="s">
        <v>7</v>
      </c>
      <c r="B7" s="1" t="s">
        <v>18</v>
      </c>
      <c r="C7">
        <v>80</v>
      </c>
      <c r="D7">
        <v>72</v>
      </c>
      <c r="E7">
        <f>ABS(Table2[[#This Row],[Home Points]]-Table2[[#This Row],[Away Points]])</f>
        <v>8</v>
      </c>
      <c r="F7" t="s">
        <v>25</v>
      </c>
      <c r="H7">
        <v>74</v>
      </c>
      <c r="I7">
        <v>70</v>
      </c>
      <c r="J7">
        <f>ABS(Table2[[#This Row],[Home Points]]-H7)</f>
        <v>6</v>
      </c>
      <c r="K7">
        <f>ABS(Table2[[#This Row],[Away Points]]-I7)</f>
        <v>2</v>
      </c>
      <c r="L7">
        <f t="shared" si="0"/>
        <v>4</v>
      </c>
      <c r="M7">
        <f>ABS(Table2[[#This Row],[Marin]]-L7)</f>
        <v>4</v>
      </c>
    </row>
    <row r="8" spans="1:13" ht="17" x14ac:dyDescent="0.2">
      <c r="A8" s="1" t="s">
        <v>18</v>
      </c>
      <c r="B8" s="1" t="s">
        <v>8</v>
      </c>
      <c r="C8">
        <v>75</v>
      </c>
      <c r="D8">
        <v>59</v>
      </c>
      <c r="E8">
        <f>ABS(Table2[[#This Row],[Home Points]]-Table2[[#This Row],[Away Points]])</f>
        <v>16</v>
      </c>
      <c r="F8" t="s">
        <v>23</v>
      </c>
      <c r="H8">
        <v>88</v>
      </c>
      <c r="I8">
        <v>67</v>
      </c>
      <c r="J8">
        <f>ABS(Table2[[#This Row],[Home Points]]-H8)</f>
        <v>13</v>
      </c>
      <c r="K8">
        <f>ABS(Table2[[#This Row],[Away Points]]-I8)</f>
        <v>8</v>
      </c>
      <c r="L8">
        <f t="shared" si="0"/>
        <v>21</v>
      </c>
      <c r="M8">
        <f>ABS(Table2[[#This Row],[Marin]]-L8)</f>
        <v>5</v>
      </c>
    </row>
    <row r="9" spans="1:13" ht="17" x14ac:dyDescent="0.2">
      <c r="A9" s="1" t="s">
        <v>18</v>
      </c>
      <c r="B9" s="1" t="s">
        <v>9</v>
      </c>
      <c r="C9">
        <v>100</v>
      </c>
      <c r="D9">
        <v>67</v>
      </c>
      <c r="E9">
        <f>ABS(Table2[[#This Row],[Home Points]]-Table2[[#This Row],[Away Points]])</f>
        <v>33</v>
      </c>
      <c r="F9" t="s">
        <v>23</v>
      </c>
      <c r="H9">
        <v>103</v>
      </c>
      <c r="I9">
        <v>64</v>
      </c>
      <c r="J9">
        <f>ABS(Table2[[#This Row],[Home Points]]-H9)</f>
        <v>3</v>
      </c>
      <c r="K9">
        <f>ABS(Table2[[#This Row],[Away Points]]-I9)</f>
        <v>3</v>
      </c>
      <c r="L9">
        <f t="shared" si="0"/>
        <v>39</v>
      </c>
      <c r="M9">
        <f>ABS(Table2[[#This Row],[Marin]]-L9)</f>
        <v>6</v>
      </c>
    </row>
    <row r="10" spans="1:13" ht="17" x14ac:dyDescent="0.2">
      <c r="A10" s="1" t="s">
        <v>10</v>
      </c>
      <c r="B10" s="1" t="s">
        <v>18</v>
      </c>
      <c r="C10">
        <v>76</v>
      </c>
      <c r="D10">
        <v>74</v>
      </c>
      <c r="E10">
        <f>ABS(Table2[[#This Row],[Home Points]]-Table2[[#This Row],[Away Points]])</f>
        <v>2</v>
      </c>
      <c r="F10" t="s">
        <v>25</v>
      </c>
      <c r="H10">
        <v>75</v>
      </c>
      <c r="I10">
        <v>70</v>
      </c>
      <c r="J10">
        <f>ABS(Table2[[#This Row],[Home Points]]-H10)</f>
        <v>1</v>
      </c>
      <c r="K10">
        <f>ABS(Table2[[#This Row],[Away Points]]-I10)</f>
        <v>4</v>
      </c>
      <c r="L10">
        <f t="shared" si="0"/>
        <v>5</v>
      </c>
      <c r="M10">
        <f>ABS(Table2[[#This Row],[Marin]]-L10)</f>
        <v>3</v>
      </c>
    </row>
    <row r="11" spans="1:13" ht="17" x14ac:dyDescent="0.2">
      <c r="A11" s="1" t="s">
        <v>18</v>
      </c>
      <c r="B11" s="1" t="s">
        <v>11</v>
      </c>
      <c r="C11">
        <v>88</v>
      </c>
      <c r="D11">
        <v>79</v>
      </c>
      <c r="E11">
        <f>ABS(Table2[[#This Row],[Home Points]]-Table2[[#This Row],[Away Points]])</f>
        <v>9</v>
      </c>
      <c r="F11" t="s">
        <v>23</v>
      </c>
      <c r="H11">
        <v>80</v>
      </c>
      <c r="I11">
        <v>70</v>
      </c>
      <c r="J11">
        <f>ABS(Table2[[#This Row],[Home Points]]-H11)</f>
        <v>8</v>
      </c>
      <c r="K11">
        <f>ABS(Table2[[#This Row],[Away Points]]-I11)</f>
        <v>9</v>
      </c>
      <c r="L11">
        <f t="shared" si="0"/>
        <v>10</v>
      </c>
      <c r="M11">
        <f>ABS(Table2[[#This Row],[Marin]]-L11)</f>
        <v>1</v>
      </c>
    </row>
    <row r="12" spans="1:13" ht="17" x14ac:dyDescent="0.2">
      <c r="A12" s="1" t="s">
        <v>18</v>
      </c>
      <c r="B12" s="1" t="s">
        <v>12</v>
      </c>
      <c r="C12">
        <v>81</v>
      </c>
      <c r="D12">
        <v>64</v>
      </c>
      <c r="E12">
        <f>ABS(Table2[[#This Row],[Home Points]]-Table2[[#This Row],[Away Points]])</f>
        <v>17</v>
      </c>
      <c r="F12" t="s">
        <v>23</v>
      </c>
      <c r="H12">
        <v>89</v>
      </c>
      <c r="I12">
        <v>67</v>
      </c>
      <c r="J12">
        <f>ABS(Table2[[#This Row],[Home Points]]-H12)</f>
        <v>8</v>
      </c>
      <c r="K12">
        <f>ABS(Table2[[#This Row],[Away Points]]-I12)</f>
        <v>3</v>
      </c>
      <c r="L12">
        <f t="shared" si="0"/>
        <v>22</v>
      </c>
      <c r="M12">
        <f>ABS(Table2[[#This Row],[Marin]]-L12)</f>
        <v>5</v>
      </c>
    </row>
    <row r="13" spans="1:13" ht="17" x14ac:dyDescent="0.2">
      <c r="A13" s="1" t="s">
        <v>13</v>
      </c>
      <c r="B13" s="1" t="s">
        <v>18</v>
      </c>
      <c r="C13">
        <v>65</v>
      </c>
      <c r="D13">
        <v>58</v>
      </c>
      <c r="E13">
        <f>ABS(Table2[[#This Row],[Home Points]]-Table2[[#This Row],[Away Points]])</f>
        <v>7</v>
      </c>
      <c r="F13" t="s">
        <v>25</v>
      </c>
      <c r="H13">
        <v>73</v>
      </c>
      <c r="I13">
        <v>67</v>
      </c>
      <c r="J13">
        <f>ABS(Table2[[#This Row],[Home Points]]-H13)</f>
        <v>8</v>
      </c>
      <c r="K13">
        <f>ABS(Table2[[#This Row],[Away Points]]-I13)</f>
        <v>9</v>
      </c>
      <c r="L13">
        <f t="shared" si="0"/>
        <v>6</v>
      </c>
      <c r="M13">
        <f>ABS(Table2[[#This Row],[Marin]]-L13)</f>
        <v>1</v>
      </c>
    </row>
    <row r="14" spans="1:13" ht="17" x14ac:dyDescent="0.2">
      <c r="A14" s="1" t="s">
        <v>14</v>
      </c>
      <c r="B14" s="1" t="s">
        <v>18</v>
      </c>
      <c r="C14">
        <v>59</v>
      </c>
      <c r="D14">
        <v>80</v>
      </c>
      <c r="E14">
        <f>ABS(Table2[[#This Row],[Home Points]]-Table2[[#This Row],[Away Points]])</f>
        <v>21</v>
      </c>
      <c r="F14" t="s">
        <v>23</v>
      </c>
      <c r="H14">
        <v>87</v>
      </c>
      <c r="I14">
        <v>72</v>
      </c>
      <c r="J14">
        <f>ABS(Table2[[#This Row],[Home Points]]-H14)</f>
        <v>28</v>
      </c>
      <c r="K14">
        <f>ABS(Table2[[#This Row],[Away Points]]-I14)</f>
        <v>8</v>
      </c>
      <c r="L14">
        <f t="shared" si="0"/>
        <v>15</v>
      </c>
      <c r="M14">
        <f>ABS(Table2[[#This Row],[Marin]]-L14)</f>
        <v>6</v>
      </c>
    </row>
    <row r="15" spans="1:13" ht="17" x14ac:dyDescent="0.2">
      <c r="A15" s="1" t="s">
        <v>18</v>
      </c>
      <c r="B15" s="1" t="s">
        <v>15</v>
      </c>
      <c r="C15">
        <v>72</v>
      </c>
      <c r="D15">
        <v>64</v>
      </c>
      <c r="E15">
        <f>ABS(Table2[[#This Row],[Home Points]]-Table2[[#This Row],[Away Points]])</f>
        <v>8</v>
      </c>
      <c r="F15" t="s">
        <v>23</v>
      </c>
      <c r="H15">
        <v>90</v>
      </c>
      <c r="I15">
        <v>64</v>
      </c>
      <c r="J15">
        <f>ABS(Table2[[#This Row],[Home Points]]-H15)</f>
        <v>18</v>
      </c>
      <c r="K15">
        <f>ABS(Table2[[#This Row],[Away Points]]-I15)</f>
        <v>0</v>
      </c>
      <c r="L15">
        <f t="shared" si="0"/>
        <v>26</v>
      </c>
      <c r="M15">
        <f>ABS(Table2[[#This Row],[Marin]]-L15)</f>
        <v>18</v>
      </c>
    </row>
    <row r="16" spans="1:13" ht="17" x14ac:dyDescent="0.2">
      <c r="A16" s="1" t="s">
        <v>18</v>
      </c>
      <c r="B16" s="1" t="s">
        <v>16</v>
      </c>
      <c r="C16">
        <v>80</v>
      </c>
      <c r="D16">
        <v>69</v>
      </c>
      <c r="E16">
        <f>ABS(Table2[[#This Row],[Home Points]]-Table2[[#This Row],[Away Points]])</f>
        <v>11</v>
      </c>
      <c r="F16" t="s">
        <v>23</v>
      </c>
      <c r="H16">
        <v>75</v>
      </c>
      <c r="I16">
        <v>74</v>
      </c>
      <c r="J16">
        <f>ABS(Table2[[#This Row],[Home Points]]-H16)</f>
        <v>5</v>
      </c>
      <c r="K16">
        <f>ABS(Table2[[#This Row],[Away Points]]-I16)</f>
        <v>5</v>
      </c>
      <c r="L16">
        <f t="shared" si="0"/>
        <v>1</v>
      </c>
      <c r="M16">
        <f>ABS(Table2[[#This Row],[Marin]]-L16)</f>
        <v>10</v>
      </c>
    </row>
    <row r="17" spans="1:13" ht="17" x14ac:dyDescent="0.2">
      <c r="A17" s="1" t="s">
        <v>17</v>
      </c>
      <c r="B17" s="1" t="s">
        <v>18</v>
      </c>
      <c r="C17">
        <v>68</v>
      </c>
      <c r="D17">
        <v>72</v>
      </c>
      <c r="E17">
        <f>ABS(Table2[[#This Row],[Home Points]]-Table2[[#This Row],[Away Points]])</f>
        <v>4</v>
      </c>
      <c r="F17" t="s">
        <v>23</v>
      </c>
      <c r="H17">
        <v>75</v>
      </c>
      <c r="I17">
        <v>72</v>
      </c>
      <c r="J17">
        <f>ABS(Table2[[#This Row],[Home Points]]-H17)</f>
        <v>7</v>
      </c>
      <c r="K17">
        <f>ABS(Table2[[#This Row],[Away Points]]-I17)</f>
        <v>0</v>
      </c>
      <c r="L17">
        <f t="shared" si="0"/>
        <v>3</v>
      </c>
      <c r="M17">
        <f>ABS(Table2[[#This Row],[Marin]]-L17)</f>
        <v>1</v>
      </c>
    </row>
    <row r="18" spans="1:13" ht="17" x14ac:dyDescent="0.2">
      <c r="A18" s="1" t="s">
        <v>18</v>
      </c>
      <c r="B18" s="1" t="s">
        <v>31</v>
      </c>
      <c r="E18">
        <f>ABS(Table2[[#This Row],[Home Points]]-Table2[[#This Row],[Away Points]])</f>
        <v>0</v>
      </c>
      <c r="H18">
        <v>76</v>
      </c>
      <c r="I18">
        <v>71</v>
      </c>
      <c r="J18">
        <f>ABS(Table2[[#This Row],[Home Points]]-H18)</f>
        <v>76</v>
      </c>
      <c r="K18">
        <f>ABS(Table2[[#This Row],[Away Points]]-I18)</f>
        <v>71</v>
      </c>
      <c r="L18">
        <f t="shared" ref="L18:L27" si="1">ABS(H18-I18)</f>
        <v>5</v>
      </c>
      <c r="M18">
        <f>ABS(Table2[[#This Row],[Marin]]-L18)</f>
        <v>5</v>
      </c>
    </row>
    <row r="19" spans="1:13" ht="17" x14ac:dyDescent="0.2">
      <c r="A19" s="1" t="s">
        <v>32</v>
      </c>
      <c r="B19" s="1" t="s">
        <v>18</v>
      </c>
      <c r="E19">
        <f>ABS(Table2[[#This Row],[Home Points]]-Table2[[#This Row],[Away Points]])</f>
        <v>0</v>
      </c>
      <c r="H19">
        <v>74</v>
      </c>
      <c r="I19">
        <v>70</v>
      </c>
      <c r="J19">
        <f>ABS(Table2[[#This Row],[Home Points]]-H19)</f>
        <v>74</v>
      </c>
      <c r="K19">
        <f>ABS(Table2[[#This Row],[Away Points]]-I19)</f>
        <v>70</v>
      </c>
      <c r="L19">
        <f t="shared" si="1"/>
        <v>4</v>
      </c>
      <c r="M19">
        <f>ABS(Table2[[#This Row],[Marin]]-L19)</f>
        <v>4</v>
      </c>
    </row>
    <row r="20" spans="1:13" ht="17" x14ac:dyDescent="0.2">
      <c r="A20" s="1" t="s">
        <v>11</v>
      </c>
      <c r="B20" s="1" t="s">
        <v>18</v>
      </c>
      <c r="E20">
        <f>ABS(Table2[[#This Row],[Home Points]]-Table2[[#This Row],[Away Points]])</f>
        <v>0</v>
      </c>
      <c r="H20">
        <v>77</v>
      </c>
      <c r="I20">
        <v>73</v>
      </c>
      <c r="J20">
        <f>ABS(Table2[[#This Row],[Home Points]]-H20)</f>
        <v>77</v>
      </c>
      <c r="K20">
        <f>ABS(Table2[[#This Row],[Away Points]]-I20)</f>
        <v>73</v>
      </c>
      <c r="L20">
        <f t="shared" si="1"/>
        <v>4</v>
      </c>
      <c r="M20">
        <f>ABS(Table2[[#This Row],[Marin]]-L20)</f>
        <v>4</v>
      </c>
    </row>
    <row r="21" spans="1:13" ht="17" x14ac:dyDescent="0.2">
      <c r="A21" s="1" t="s">
        <v>18</v>
      </c>
      <c r="B21" s="1" t="s">
        <v>33</v>
      </c>
      <c r="E21">
        <f>ABS(Table2[[#This Row],[Home Points]]-Table2[[#This Row],[Away Points]])</f>
        <v>0</v>
      </c>
      <c r="H21">
        <v>75</v>
      </c>
      <c r="I21">
        <v>71</v>
      </c>
      <c r="J21">
        <f>ABS(Table2[[#This Row],[Home Points]]-H21)</f>
        <v>75</v>
      </c>
      <c r="K21">
        <f>ABS(Table2[[#This Row],[Away Points]]-I21)</f>
        <v>71</v>
      </c>
      <c r="L21">
        <f t="shared" si="1"/>
        <v>4</v>
      </c>
      <c r="M21">
        <f>ABS(Table2[[#This Row],[Marin]]-L21)</f>
        <v>4</v>
      </c>
    </row>
    <row r="22" spans="1:13" ht="17" x14ac:dyDescent="0.2">
      <c r="A22" s="1" t="s">
        <v>18</v>
      </c>
      <c r="B22" s="1" t="s">
        <v>34</v>
      </c>
      <c r="E22">
        <f>ABS(Table2[[#This Row],[Home Points]]-Table2[[#This Row],[Away Points]])</f>
        <v>0</v>
      </c>
      <c r="H22">
        <v>76</v>
      </c>
      <c r="I22">
        <v>73</v>
      </c>
      <c r="J22">
        <f>ABS(Table2[[#This Row],[Home Points]]-H22)</f>
        <v>76</v>
      </c>
      <c r="K22">
        <f>ABS(Table2[[#This Row],[Away Points]]-I22)</f>
        <v>73</v>
      </c>
      <c r="L22">
        <f t="shared" si="1"/>
        <v>3</v>
      </c>
      <c r="M22">
        <f>ABS(Table2[[#This Row],[Marin]]-L22)</f>
        <v>3</v>
      </c>
    </row>
    <row r="23" spans="1:13" ht="17" x14ac:dyDescent="0.2">
      <c r="A23" s="1" t="s">
        <v>16</v>
      </c>
      <c r="B23" s="1" t="s">
        <v>18</v>
      </c>
      <c r="E23">
        <f>ABS(Table2[[#This Row],[Home Points]]-Table2[[#This Row],[Away Points]])</f>
        <v>0</v>
      </c>
      <c r="H23">
        <v>76</v>
      </c>
      <c r="I23">
        <v>73</v>
      </c>
      <c r="J23">
        <f>ABS(Table2[[#This Row],[Home Points]]-H23)</f>
        <v>76</v>
      </c>
      <c r="K23">
        <f>ABS(Table2[[#This Row],[Away Points]]-I23)</f>
        <v>73</v>
      </c>
      <c r="L23">
        <f t="shared" si="1"/>
        <v>3</v>
      </c>
      <c r="M23">
        <f>ABS(Table2[[#This Row],[Marin]]-L23)</f>
        <v>3</v>
      </c>
    </row>
    <row r="24" spans="1:13" ht="17" x14ac:dyDescent="0.2">
      <c r="A24" s="1" t="s">
        <v>12</v>
      </c>
      <c r="B24" s="1" t="s">
        <v>18</v>
      </c>
      <c r="E24">
        <f>ABS(Table2[[#This Row],[Home Points]]-Table2[[#This Row],[Away Points]])</f>
        <v>0</v>
      </c>
      <c r="H24">
        <v>74</v>
      </c>
      <c r="I24">
        <v>81</v>
      </c>
      <c r="J24">
        <f>ABS(Table2[[#This Row],[Home Points]]-H24)</f>
        <v>74</v>
      </c>
      <c r="K24">
        <f>ABS(Table2[[#This Row],[Away Points]]-I24)</f>
        <v>81</v>
      </c>
      <c r="L24">
        <f t="shared" si="1"/>
        <v>7</v>
      </c>
      <c r="M24">
        <f>ABS(Table2[[#This Row],[Marin]]-L24)</f>
        <v>7</v>
      </c>
    </row>
    <row r="25" spans="1:13" ht="17" x14ac:dyDescent="0.2">
      <c r="A25" s="1" t="s">
        <v>18</v>
      </c>
      <c r="B25" s="1" t="s">
        <v>13</v>
      </c>
      <c r="E25">
        <f>ABS(Table2[[#This Row],[Home Points]]-Table2[[#This Row],[Away Points]])</f>
        <v>0</v>
      </c>
      <c r="H25">
        <v>71</v>
      </c>
      <c r="I25">
        <v>70</v>
      </c>
      <c r="J25">
        <f>ABS(Table2[[#This Row],[Home Points]]-H25)</f>
        <v>71</v>
      </c>
      <c r="K25">
        <f>ABS(Table2[[#This Row],[Away Points]]-I25)</f>
        <v>70</v>
      </c>
      <c r="L25">
        <f t="shared" si="1"/>
        <v>1</v>
      </c>
      <c r="M25">
        <f>ABS(Table2[[#This Row],[Marin]]-L25)</f>
        <v>1</v>
      </c>
    </row>
    <row r="26" spans="1:13" ht="17" x14ac:dyDescent="0.2">
      <c r="A26" s="1" t="s">
        <v>35</v>
      </c>
      <c r="B26" s="1" t="s">
        <v>18</v>
      </c>
      <c r="E26">
        <f>ABS(Table2[[#This Row],[Home Points]]-Table2[[#This Row],[Away Points]])</f>
        <v>0</v>
      </c>
      <c r="H26">
        <v>82</v>
      </c>
      <c r="I26">
        <v>74</v>
      </c>
      <c r="J26">
        <f>ABS(Table2[[#This Row],[Home Points]]-H26)</f>
        <v>82</v>
      </c>
      <c r="K26">
        <f>ABS(Table2[[#This Row],[Away Points]]-I26)</f>
        <v>74</v>
      </c>
      <c r="L26">
        <f t="shared" si="1"/>
        <v>8</v>
      </c>
      <c r="M26">
        <f>ABS(Table2[[#This Row],[Marin]]-L26)</f>
        <v>8</v>
      </c>
    </row>
    <row r="27" spans="1:13" ht="17" x14ac:dyDescent="0.2">
      <c r="A27" s="1" t="s">
        <v>18</v>
      </c>
      <c r="B27" s="1" t="s">
        <v>32</v>
      </c>
      <c r="E27">
        <f>ABS(Table2[[#This Row],[Home Points]]-Table2[[#This Row],[Away Points]])</f>
        <v>0</v>
      </c>
      <c r="H27">
        <v>73</v>
      </c>
      <c r="I27">
        <v>70</v>
      </c>
      <c r="J27">
        <f>ABS(Table2[[#This Row],[Home Points]]-H27)</f>
        <v>73</v>
      </c>
      <c r="K27">
        <f>ABS(Table2[[#This Row],[Away Points]]-I27)</f>
        <v>70</v>
      </c>
      <c r="L27">
        <f t="shared" si="1"/>
        <v>3</v>
      </c>
      <c r="M27">
        <f>ABS(Table2[[#This Row],[Marin]]-L27)</f>
        <v>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2023-01-25T23:59:06Z</dcterms:created>
  <dcterms:modified xsi:type="dcterms:W3CDTF">2023-01-26T01:38:15Z</dcterms:modified>
</cp:coreProperties>
</file>