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/>
  <mc:AlternateContent xmlns:mc="http://schemas.openxmlformats.org/markup-compatibility/2006">
    <mc:Choice Requires="x15">
      <x15ac:absPath xmlns:x15ac="http://schemas.microsoft.com/office/spreadsheetml/2010/11/ac" url="C:\JC\C3-RD &amp; Services\Book &amp; Articles\Book 1 《制造业库存控制技巧》第 5 版 - 2023 -新设计\"/>
    </mc:Choice>
  </mc:AlternateContent>
  <xr:revisionPtr revIDLastSave="0" documentId="13_ncr:1_{6AA9B14A-85E5-4CEC-BE98-AF3D65459097}" xr6:coauthVersionLast="47" xr6:coauthVersionMax="47" xr10:uidLastSave="{00000000-0000-0000-0000-000000000000}"/>
  <bookViews>
    <workbookView xWindow="-96" yWindow="-96" windowWidth="23232" windowHeight="12432" tabRatio="984" activeTab="3" xr2:uid="{00000000-000D-0000-FFFF-FFFF00000000}"/>
  </bookViews>
  <sheets>
    <sheet name="图2-1" sheetId="5" r:id="rId1"/>
    <sheet name="图2-2" sheetId="50" r:id="rId2"/>
    <sheet name="表2-1及2-2" sheetId="8" r:id="rId3"/>
    <sheet name="表2-3" sheetId="30" r:id="rId4"/>
  </sheets>
  <calcPr calcId="191029"/>
</workbook>
</file>

<file path=xl/calcChain.xml><?xml version="1.0" encoding="utf-8"?>
<calcChain xmlns="http://schemas.openxmlformats.org/spreadsheetml/2006/main">
  <c r="C12" i="50" l="1"/>
  <c r="I22" i="5"/>
  <c r="F13" i="5"/>
  <c r="H13" i="5" l="1"/>
  <c r="J13" i="5" s="1"/>
</calcChain>
</file>

<file path=xl/sharedStrings.xml><?xml version="1.0" encoding="utf-8"?>
<sst xmlns="http://schemas.openxmlformats.org/spreadsheetml/2006/main" count="82" uniqueCount="52">
  <si>
    <t xml:space="preserve"> </t>
  </si>
  <si>
    <t>项目</t>
  </si>
  <si>
    <t>A 企业</t>
  </si>
  <si>
    <t>B 企业</t>
  </si>
  <si>
    <t>ARD - 应收款加权平均天数</t>
  </si>
  <si>
    <t>APD - 应付款加权平均天数</t>
  </si>
  <si>
    <t>4. 估计最低经营现金流需求（NWC）是多少钱？</t>
  </si>
  <si>
    <t>销售额</t>
  </si>
  <si>
    <t>+</t>
  </si>
  <si>
    <t>DOS：库存供应天数</t>
  </si>
  <si>
    <t>C2C：现金周期</t>
  </si>
  <si>
    <t>-</t>
  </si>
  <si>
    <t>ITO- 年化库存周转率</t>
    <phoneticPr fontId="2" type="noConversion"/>
  </si>
  <si>
    <t>1. 平均库存持有天数（DOS）是多少？</t>
    <phoneticPr fontId="2" type="noConversion"/>
  </si>
  <si>
    <t>5. 假设A/B企业年库存持有成本都是 30%（ICC），请计算它们各自的年库存持有成本是多少？</t>
    <phoneticPr fontId="2" type="noConversion"/>
  </si>
  <si>
    <t>经营现金需求（NWC）</t>
    <phoneticPr fontId="2" type="noConversion"/>
  </si>
  <si>
    <t xml:space="preserve"> </t>
    <phoneticPr fontId="2" type="noConversion"/>
  </si>
  <si>
    <t>年化库存周转率（ITO）</t>
    <phoneticPr fontId="2" type="noConversion"/>
  </si>
  <si>
    <t>单位：百万美金</t>
    <phoneticPr fontId="2" type="noConversion"/>
  </si>
  <si>
    <t>期间（月）</t>
    <phoneticPr fontId="2" type="noConversion"/>
  </si>
  <si>
    <t>MCOS - 销售物料成本（M）</t>
    <phoneticPr fontId="2" type="noConversion"/>
  </si>
  <si>
    <t>ARV- 年销售额</t>
    <phoneticPr fontId="2" type="noConversion"/>
  </si>
  <si>
    <t>请问：A/B 两家企业在2021年：</t>
    <phoneticPr fontId="2" type="noConversion"/>
  </si>
  <si>
    <t>3. 现金流周转周期（C2C）是多少？</t>
    <phoneticPr fontId="2" type="noConversion"/>
  </si>
  <si>
    <t>2. 平均库存金额（I）是多少？</t>
    <phoneticPr fontId="2" type="noConversion"/>
  </si>
  <si>
    <r>
      <t>期末库存（I</t>
    </r>
    <r>
      <rPr>
        <vertAlign val="subscript"/>
        <sz val="18"/>
        <rFont val="华文中宋"/>
        <family val="3"/>
        <charset val="134"/>
      </rPr>
      <t>i</t>
    </r>
    <r>
      <rPr>
        <sz val="18"/>
        <rFont val="华文中宋"/>
        <family val="3"/>
        <charset val="134"/>
      </rPr>
      <t>）</t>
    </r>
    <phoneticPr fontId="2" type="noConversion"/>
  </si>
  <si>
    <r>
      <t>销售物料成本（M</t>
    </r>
    <r>
      <rPr>
        <vertAlign val="subscript"/>
        <sz val="18"/>
        <rFont val="华文中宋"/>
        <family val="3"/>
        <charset val="134"/>
      </rPr>
      <t>i</t>
    </r>
    <r>
      <rPr>
        <sz val="18"/>
        <rFont val="华文中宋"/>
        <family val="3"/>
        <charset val="134"/>
      </rPr>
      <t>）</t>
    </r>
    <phoneticPr fontId="2" type="noConversion"/>
  </si>
  <si>
    <t>年化ITO目标：30</t>
    <phoneticPr fontId="2" type="noConversion"/>
  </si>
  <si>
    <t>ARD: 应收周期</t>
    <phoneticPr fontId="2" type="noConversion"/>
  </si>
  <si>
    <t>ITO: 库存周转率</t>
    <phoneticPr fontId="2" type="noConversion"/>
  </si>
  <si>
    <t>APD：应付周期</t>
    <phoneticPr fontId="2" type="noConversion"/>
  </si>
  <si>
    <t>MCOS: 物料成本％</t>
    <phoneticPr fontId="2" type="noConversion"/>
  </si>
  <si>
    <t>库存持有成本模型 V8</t>
  </si>
  <si>
    <t>序号</t>
  </si>
  <si>
    <t>成本要素</t>
  </si>
  <si>
    <t>成本比例</t>
  </si>
  <si>
    <t>成本种类</t>
  </si>
  <si>
    <t>机械行业年库存持有成本%</t>
  </si>
  <si>
    <t>20 ~ 35%</t>
  </si>
  <si>
    <t>存货资金利息</t>
  </si>
  <si>
    <t>管理费用增加</t>
  </si>
  <si>
    <t>电子行业年库存持有成本%</t>
  </si>
  <si>
    <t>35 ~ 50%</t>
  </si>
  <si>
    <t>仓储设施折旧</t>
  </si>
  <si>
    <t>管理费用</t>
  </si>
  <si>
    <t>调价、贬值</t>
  </si>
  <si>
    <t>存货价值下降</t>
  </si>
  <si>
    <t>报废</t>
  </si>
  <si>
    <t>盗窃、差异费用</t>
  </si>
  <si>
    <t>税收、保险</t>
  </si>
  <si>
    <t>其他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</si>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</sst>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 &quot;¥&quot;* #,##0.00_ ;_ &quot;¥&quot;* \-#,##0.00_ ;_ &quot;¥&quot;* &quot;-&quot;??_ ;_ @_ "/>
    <numFmt numFmtId="43" formatCode="_ * #,##0.00_ ;_ * \-#,##0.00_ ;_ * &quot;-&quot;??_ ;_ @_ "/>
    <numFmt numFmtId="24" formatCode="\$#,##0_);[Red]\(\$#,##0\)"/>
    <numFmt numFmtId="176" formatCode="_ [$￥-804]* #,##0_ ;_ [$￥-804]* \-#,##0_ ;_ [$￥-804]* &quot;-&quot;??_ ;_ @_ "/>
    <numFmt numFmtId="177" formatCode="&quot;¥&quot;#,##0_);[Red]\(&quot;¥&quot;#,##0\)"/>
    <numFmt numFmtId="178" formatCode="#,##0_ "/>
    <numFmt numFmtId="179" formatCode="0.000_ "/>
    <numFmt numFmtId="180" formatCode="0.00_ "/>
    <numFmt numFmtId="181" formatCode="\$#,##0.00;\-\$#,##0.00"/>
    <numFmt numFmtId="182" formatCode="\$#,##0;\-\$#,##0"/>
    <numFmt numFmtId="183" formatCode="0.00_);[Red]\(0.00\)"/>
    <numFmt numFmtId="184" formatCode="_ &quot;¥&quot;* #,##0_ ;_ &quot;¥&quot;* \-#,##0_ ;_ &quot;¥&quot;* &quot;-&quot;??_ ;_ @_ "/>
    <numFmt numFmtId="185" formatCode="#,##0_);[Red]\(#,##0\)"/>
    <numFmt numFmtId="186" formatCode="_ * #,##0_ ;_ * \-#,##0_ ;_ * &quot;-&quot;??_ ;_ @_ "/>
    <numFmt numFmtId="187" formatCode="0_);[Red]\(0\)"/>
    <numFmt numFmtId="188" formatCode="m/d;@"/>
  </numFmts>
  <fonts count="1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6"/>
      <name val="KaiTi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28"/>
      <color theme="1"/>
      <name val="华文中宋"/>
      <family val="3"/>
      <charset val="134"/>
    </font>
    <font>
      <sz val="16"/>
      <color rgb="FFFF0000"/>
      <name val="KaiTi"/>
      <family val="3"/>
      <charset val="134"/>
    </font>
    <font>
      <sz val="10"/>
      <name val="Arial"/>
      <family val="2"/>
    </font>
    <font>
      <sz val="18"/>
      <name val="华文中宋"/>
      <family val="3"/>
      <charset val="134"/>
    </font>
    <font>
      <sz val="16"/>
      <name val="华文中宋"/>
      <family val="3"/>
      <charset val="134"/>
    </font>
    <font>
      <vertAlign val="subscript"/>
      <sz val="18"/>
      <name val="华文中宋"/>
      <family val="3"/>
      <charset val="134"/>
    </font>
    <font>
      <b/>
      <sz val="18"/>
      <name val="华文中宋"/>
      <family val="3"/>
      <charset val="134"/>
    </font>
    <font>
      <sz val="12"/>
      <name val="华文中宋"/>
      <family val="3"/>
      <charset val="134"/>
    </font>
    <font>
      <sz val="11"/>
      <name val="华文中宋"/>
      <family val="3"/>
      <charset val="134"/>
    </font>
    <font>
      <sz val="12"/>
      <color indexed="8"/>
      <name val="华文中宋"/>
      <family val="3"/>
      <charset val="134"/>
    </font>
    <font>
      <b/>
      <sz val="11"/>
      <color rgb="FFFF0000"/>
      <name val="华文中宋"/>
      <family val="3"/>
      <charset val="134"/>
    </font>
    <font>
      <b/>
      <sz val="12"/>
      <color rgb="FFFF0000"/>
      <name val="华文中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</cellStyleXfs>
  <cellXfs count="75">
    <xf numFmtId="0" fontId="0" fillId="0" borderId="0" xfId="0"/>
    <xf numFmtId="0" fontId="5" fillId="3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178" fontId="4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81" fontId="4" fillId="3" borderId="0" xfId="0" applyNumberFormat="1" applyFont="1" applyFill="1" applyAlignment="1">
      <alignment horizontal="center"/>
    </xf>
    <xf numFmtId="182" fontId="4" fillId="3" borderId="0" xfId="0" applyNumberFormat="1" applyFont="1" applyFill="1" applyAlignment="1">
      <alignment horizontal="center"/>
    </xf>
    <xf numFmtId="176" fontId="5" fillId="3" borderId="0" xfId="0" applyNumberFormat="1" applyFont="1" applyFill="1" applyAlignment="1">
      <alignment horizontal="center"/>
    </xf>
    <xf numFmtId="178" fontId="5" fillId="3" borderId="0" xfId="0" applyNumberFormat="1" applyFont="1" applyFill="1" applyAlignment="1">
      <alignment horizontal="center"/>
    </xf>
    <xf numFmtId="43" fontId="4" fillId="3" borderId="0" xfId="2" applyFont="1" applyFill="1" applyBorder="1" applyAlignment="1">
      <alignment horizontal="center"/>
    </xf>
    <xf numFmtId="9" fontId="5" fillId="3" borderId="0" xfId="0" applyNumberFormat="1" applyFont="1" applyFill="1" applyAlignment="1">
      <alignment horizontal="center"/>
    </xf>
    <xf numFmtId="177" fontId="4" fillId="3" borderId="0" xfId="0" applyNumberFormat="1" applyFont="1" applyFill="1" applyAlignment="1">
      <alignment horizontal="center"/>
    </xf>
    <xf numFmtId="184" fontId="5" fillId="3" borderId="0" xfId="1" applyNumberFormat="1" applyFont="1" applyFill="1" applyBorder="1" applyAlignment="1">
      <alignment horizontal="center"/>
    </xf>
    <xf numFmtId="0" fontId="7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right"/>
    </xf>
    <xf numFmtId="188" fontId="9" fillId="3" borderId="1" xfId="0" applyNumberFormat="1" applyFont="1" applyFill="1" applyBorder="1"/>
    <xf numFmtId="188" fontId="9" fillId="3" borderId="1" xfId="0" applyNumberFormat="1" applyFont="1" applyFill="1" applyBorder="1" applyAlignment="1">
      <alignment horizontal="center" wrapText="1"/>
    </xf>
    <xf numFmtId="188" fontId="9" fillId="3" borderId="0" xfId="0" applyNumberFormat="1" applyFont="1" applyFill="1" applyAlignment="1">
      <alignment horizontal="right"/>
    </xf>
    <xf numFmtId="188" fontId="9" fillId="3" borderId="0" xfId="0" applyNumberFormat="1" applyFont="1" applyFill="1"/>
    <xf numFmtId="0" fontId="9" fillId="3" borderId="1" xfId="0" applyFont="1" applyFill="1" applyBorder="1"/>
    <xf numFmtId="186" fontId="9" fillId="3" borderId="1" xfId="2" applyNumberFormat="1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187" fontId="9" fillId="3" borderId="3" xfId="0" applyNumberFormat="1" applyFont="1" applyFill="1" applyBorder="1" applyAlignment="1">
      <alignment horizontal="center" wrapText="1"/>
    </xf>
    <xf numFmtId="0" fontId="9" fillId="5" borderId="1" xfId="0" applyFont="1" applyFill="1" applyBorder="1"/>
    <xf numFmtId="186" fontId="9" fillId="5" borderId="1" xfId="2" applyNumberFormat="1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 wrapText="1"/>
    </xf>
    <xf numFmtId="186" fontId="9" fillId="3" borderId="1" xfId="0" applyNumberFormat="1" applyFont="1" applyFill="1" applyBorder="1" applyAlignment="1">
      <alignment horizontal="center" wrapText="1"/>
    </xf>
    <xf numFmtId="185" fontId="9" fillId="3" borderId="0" xfId="0" applyNumberFormat="1" applyFont="1" applyFill="1" applyAlignment="1">
      <alignment horizontal="center" wrapText="1"/>
    </xf>
    <xf numFmtId="186" fontId="9" fillId="3" borderId="0" xfId="0" applyNumberFormat="1" applyFont="1" applyFill="1" applyAlignment="1">
      <alignment horizontal="center" wrapText="1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10" fillId="3" borderId="0" xfId="0" applyFont="1" applyFill="1"/>
    <xf numFmtId="0" fontId="10" fillId="4" borderId="1" xfId="0" applyFont="1" applyFill="1" applyBorder="1"/>
    <xf numFmtId="0" fontId="10" fillId="4" borderId="1" xfId="0" applyFont="1" applyFill="1" applyBorder="1" applyAlignment="1">
      <alignment horizontal="center"/>
    </xf>
    <xf numFmtId="43" fontId="10" fillId="4" borderId="1" xfId="2" applyFont="1" applyFill="1" applyBorder="1" applyAlignment="1">
      <alignment horizontal="center"/>
    </xf>
    <xf numFmtId="177" fontId="10" fillId="4" borderId="1" xfId="0" applyNumberFormat="1" applyFont="1" applyFill="1" applyBorder="1" applyAlignment="1">
      <alignment horizontal="center"/>
    </xf>
    <xf numFmtId="183" fontId="10" fillId="4" borderId="1" xfId="2" applyNumberFormat="1" applyFont="1" applyFill="1" applyBorder="1" applyAlignment="1">
      <alignment horizontal="center"/>
    </xf>
    <xf numFmtId="177" fontId="10" fillId="4" borderId="1" xfId="2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wrapText="1"/>
    </xf>
    <xf numFmtId="0" fontId="4" fillId="3" borderId="0" xfId="0" applyFont="1" applyFill="1" applyAlignment="1">
      <alignment horizontal="center"/>
    </xf>
    <xf numFmtId="176" fontId="4" fillId="3" borderId="0" xfId="0" applyNumberFormat="1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180" fontId="4" fillId="3" borderId="1" xfId="0" applyNumberFormat="1" applyFont="1" applyFill="1" applyBorder="1" applyAlignment="1">
      <alignment horizontal="center"/>
    </xf>
    <xf numFmtId="9" fontId="4" fillId="3" borderId="1" xfId="0" applyNumberFormat="1" applyFont="1" applyFill="1" applyBorder="1" applyAlignment="1">
      <alignment horizontal="center"/>
    </xf>
    <xf numFmtId="24" fontId="4" fillId="3" borderId="1" xfId="0" applyNumberFormat="1" applyFont="1" applyFill="1" applyBorder="1" applyAlignment="1">
      <alignment horizontal="center"/>
    </xf>
    <xf numFmtId="179" fontId="4" fillId="3" borderId="1" xfId="0" applyNumberFormat="1" applyFont="1" applyFill="1" applyBorder="1" applyAlignment="1">
      <alignment horizontal="center"/>
    </xf>
    <xf numFmtId="177" fontId="4" fillId="3" borderId="1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/>
    <xf numFmtId="9" fontId="13" fillId="2" borderId="0" xfId="0" applyNumberFormat="1" applyFont="1" applyFill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9" fontId="14" fillId="2" borderId="1" xfId="0" applyNumberFormat="1" applyFont="1" applyFill="1" applyBorder="1" applyAlignment="1">
      <alignment horizontal="center"/>
    </xf>
    <xf numFmtId="0" fontId="15" fillId="2" borderId="1" xfId="0" applyFont="1" applyFill="1" applyBorder="1"/>
    <xf numFmtId="0" fontId="13" fillId="2" borderId="0" xfId="0" applyFont="1" applyFill="1" applyAlignment="1">
      <alignment horizontal="center"/>
    </xf>
    <xf numFmtId="9" fontId="13" fillId="2" borderId="0" xfId="0" applyNumberFormat="1" applyFont="1" applyFill="1"/>
    <xf numFmtId="0" fontId="16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9" fontId="16" fillId="2" borderId="1" xfId="0" applyNumberFormat="1" applyFont="1" applyFill="1" applyBorder="1" applyAlignment="1">
      <alignment horizontal="center"/>
    </xf>
    <xf numFmtId="0" fontId="17" fillId="2" borderId="1" xfId="0" applyFont="1" applyFill="1" applyBorder="1"/>
    <xf numFmtId="9" fontId="13" fillId="2" borderId="1" xfId="0" applyNumberFormat="1" applyFont="1" applyFill="1" applyBorder="1" applyAlignment="1">
      <alignment horizontal="center"/>
    </xf>
    <xf numFmtId="0" fontId="10" fillId="3" borderId="2" xfId="0" applyFont="1" applyFill="1" applyBorder="1"/>
    <xf numFmtId="0" fontId="10" fillId="3" borderId="5" xfId="0" applyFont="1" applyFill="1" applyBorder="1" applyAlignment="1">
      <alignment horizontal="center"/>
    </xf>
    <xf numFmtId="9" fontId="10" fillId="3" borderId="3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</cellXfs>
  <cellStyles count="4">
    <cellStyle name="0,0_x000d__x000a_NA_x000d__x000a_" xfId="3" xr:uid="{D4813077-C00E-4795-B4C6-CF15FEEB24C9}"/>
    <cellStyle name="常规" xfId="0" builtinId="0"/>
    <cellStyle name="货币" xfId="1" builtinId="4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'图2-1'!$R$2:$R$10</c:f>
              <c:numCache>
                <c:formatCode>_ "¥"* #,##0_ ;_ "¥"* \-#,##0_ ;_ "¥"* "-"??_ ;_ @_ </c:formatCode>
                <c:ptCount val="9"/>
                <c:pt idx="0">
                  <c:v>344000000</c:v>
                </c:pt>
                <c:pt idx="1">
                  <c:v>246666667</c:v>
                </c:pt>
                <c:pt idx="2">
                  <c:v>177142857</c:v>
                </c:pt>
                <c:pt idx="3">
                  <c:v>125000000</c:v>
                </c:pt>
                <c:pt idx="4">
                  <c:v>84444444</c:v>
                </c:pt>
                <c:pt idx="5">
                  <c:v>52000000</c:v>
                </c:pt>
                <c:pt idx="6">
                  <c:v>25454545</c:v>
                </c:pt>
                <c:pt idx="7">
                  <c:v>3333333</c:v>
                </c:pt>
                <c:pt idx="8">
                  <c:v>-15384615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'ITOc2c-target'!#REF!</c15:sqref>
                        </c15:formulaRef>
                      </c:ext>
                    </c:extLst>
                    <c:strCache>
                      <c:ptCount val="1"/>
                      <c:pt idx="0">
                        <c:v>NWC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442-411B-A5B7-8537273E7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2184543"/>
        <c:axId val="1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'图2-1'!$Q$2:$Q$10</c:f>
              <c:numCache>
                <c:formatCode>General</c:formatCode>
                <c:ptCount val="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'ITOc2c-target'!#REF!</c15:sqref>
                        </c15:formulaRef>
                      </c:ext>
                    </c:extLst>
                    <c:strCache>
                      <c:ptCount val="1"/>
                      <c:pt idx="0">
                        <c:v>ITO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8442-411B-A5B7-8537273E7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49218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 &quot;¥&quot;* #,##0_ ;_ &quot;¥&quot;* \-#,##0_ ;_ &quot;¥&quot;* &quot;-&quot;??_ ;_ @_ 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218454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0239779546107973"/>
          <c:y val="1.31091146357797E-2"/>
          <c:w val="0.19567752242100483"/>
          <c:h val="5.6805726795067651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67-40FE-8024-6007A41DB6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67-40FE-8024-6007A41DB6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67-40FE-8024-6007A41DB6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67-40FE-8024-6007A41DB6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A67-40FE-8024-6007A41DB6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A67-40FE-8024-6007A41DB6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A67-40FE-8024-6007A41DB6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A67-40FE-8024-6007A41DB6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'图2-2'!$B$4:$B$11</c:f>
              <c:strCache>
                <c:ptCount val="8"/>
                <c:pt idx="0">
                  <c:v>存货资金利息</c:v>
                </c:pt>
                <c:pt idx="1">
                  <c:v>仓储设施折旧</c:v>
                </c:pt>
                <c:pt idx="2">
                  <c:v>管理费用</c:v>
                </c:pt>
                <c:pt idx="3">
                  <c:v>调价、贬值</c:v>
                </c:pt>
                <c:pt idx="4">
                  <c:v>报废</c:v>
                </c:pt>
                <c:pt idx="5">
                  <c:v>盗窃、差异费用</c:v>
                </c:pt>
                <c:pt idx="6">
                  <c:v>税收、保险</c:v>
                </c:pt>
                <c:pt idx="7">
                  <c:v>其他</c:v>
                </c:pt>
              </c:strCache>
            </c:strRef>
          </c:cat>
          <c:val>
            <c:numRef>
              <c:f>'图2-2'!$C$4:$C$11</c:f>
              <c:numCache>
                <c:formatCode>0%</c:formatCode>
                <c:ptCount val="8"/>
                <c:pt idx="0">
                  <c:v>0.45</c:v>
                </c:pt>
                <c:pt idx="1">
                  <c:v>0.1</c:v>
                </c:pt>
                <c:pt idx="2">
                  <c:v>0.1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>
                  <c:v>0.03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0-49DC-8FEB-85C405476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12</xdr:row>
      <xdr:rowOff>114300</xdr:rowOff>
    </xdr:from>
    <xdr:to>
      <xdr:col>4</xdr:col>
      <xdr:colOff>1028700</xdr:colOff>
      <xdr:row>12</xdr:row>
      <xdr:rowOff>125730</xdr:rowOff>
    </xdr:to>
    <xdr:sp macro="" textlink="">
      <xdr:nvSpPr>
        <xdr:cNvPr id="5384357" name="Line 15">
          <a:extLst>
            <a:ext uri="{FF2B5EF4-FFF2-40B4-BE49-F238E27FC236}">
              <a16:creationId xmlns:a16="http://schemas.microsoft.com/office/drawing/2014/main" id="{00000000-0008-0000-0200-0000A5285200}"/>
            </a:ext>
          </a:extLst>
        </xdr:cNvPr>
        <xdr:cNvSpPr>
          <a:spLocks noChangeShapeType="1"/>
        </xdr:cNvSpPr>
      </xdr:nvSpPr>
      <xdr:spPr bwMode="auto">
        <a:xfrm>
          <a:off x="3327400" y="4159250"/>
          <a:ext cx="990600" cy="11430"/>
        </a:xfrm>
        <a:prstGeom prst="line">
          <a:avLst/>
        </a:prstGeom>
        <a:noFill/>
        <a:ln w="19050">
          <a:solidFill>
            <a:schemeClr val="tx1"/>
          </a:solidFill>
          <a:round/>
          <a:headEnd/>
          <a:tailEnd type="stealth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13</xdr:row>
      <xdr:rowOff>45720</xdr:rowOff>
    </xdr:from>
    <xdr:to>
      <xdr:col>7</xdr:col>
      <xdr:colOff>266700</xdr:colOff>
      <xdr:row>17</xdr:row>
      <xdr:rowOff>41910</xdr:rowOff>
    </xdr:to>
    <xdr:sp macro="" textlink="">
      <xdr:nvSpPr>
        <xdr:cNvPr id="5384358" name="Line 16">
          <a:extLst>
            <a:ext uri="{FF2B5EF4-FFF2-40B4-BE49-F238E27FC236}">
              <a16:creationId xmlns:a16="http://schemas.microsoft.com/office/drawing/2014/main" id="{00000000-0008-0000-0200-0000A6285200}"/>
            </a:ext>
          </a:extLst>
        </xdr:cNvPr>
        <xdr:cNvSpPr>
          <a:spLocks noChangeShapeType="1"/>
        </xdr:cNvSpPr>
      </xdr:nvSpPr>
      <xdr:spPr bwMode="auto">
        <a:xfrm flipV="1">
          <a:off x="5596890" y="4693920"/>
          <a:ext cx="922020" cy="1043940"/>
        </a:xfrm>
        <a:prstGeom prst="line">
          <a:avLst/>
        </a:prstGeom>
        <a:noFill/>
        <a:ln w="19050">
          <a:solidFill>
            <a:schemeClr val="tx1"/>
          </a:solidFill>
          <a:round/>
          <a:headEnd/>
          <a:tailEnd type="stealth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</xdr:colOff>
      <xdr:row>7</xdr:row>
      <xdr:rowOff>140970</xdr:rowOff>
    </xdr:from>
    <xdr:to>
      <xdr:col>7</xdr:col>
      <xdr:colOff>255270</xdr:colOff>
      <xdr:row>11</xdr:row>
      <xdr:rowOff>262890</xdr:rowOff>
    </xdr:to>
    <xdr:sp macro="" textlink="">
      <xdr:nvSpPr>
        <xdr:cNvPr id="5384359" name="Line 17">
          <a:extLst>
            <a:ext uri="{FF2B5EF4-FFF2-40B4-BE49-F238E27FC236}">
              <a16:creationId xmlns:a16="http://schemas.microsoft.com/office/drawing/2014/main" id="{00000000-0008-0000-0200-0000A7285200}"/>
            </a:ext>
          </a:extLst>
        </xdr:cNvPr>
        <xdr:cNvSpPr>
          <a:spLocks noChangeShapeType="1"/>
        </xdr:cNvSpPr>
      </xdr:nvSpPr>
      <xdr:spPr bwMode="auto">
        <a:xfrm>
          <a:off x="5623560" y="2815590"/>
          <a:ext cx="883920" cy="1455420"/>
        </a:xfrm>
        <a:prstGeom prst="line">
          <a:avLst/>
        </a:prstGeom>
        <a:noFill/>
        <a:ln w="19050">
          <a:solidFill>
            <a:schemeClr val="tx1"/>
          </a:solidFill>
          <a:round/>
          <a:headEnd/>
          <a:tailEnd type="stealth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12</xdr:row>
      <xdr:rowOff>156210</xdr:rowOff>
    </xdr:from>
    <xdr:to>
      <xdr:col>6</xdr:col>
      <xdr:colOff>678180</xdr:colOff>
      <xdr:row>12</xdr:row>
      <xdr:rowOff>156210</xdr:rowOff>
    </xdr:to>
    <xdr:sp macro="" textlink="">
      <xdr:nvSpPr>
        <xdr:cNvPr id="5384360" name="Line 18">
          <a:extLst>
            <a:ext uri="{FF2B5EF4-FFF2-40B4-BE49-F238E27FC236}">
              <a16:creationId xmlns:a16="http://schemas.microsoft.com/office/drawing/2014/main" id="{00000000-0008-0000-0200-0000A8285200}"/>
            </a:ext>
          </a:extLst>
        </xdr:cNvPr>
        <xdr:cNvSpPr>
          <a:spLocks noChangeShapeType="1"/>
        </xdr:cNvSpPr>
      </xdr:nvSpPr>
      <xdr:spPr bwMode="auto">
        <a:xfrm>
          <a:off x="5596890" y="4484370"/>
          <a:ext cx="647700" cy="0"/>
        </a:xfrm>
        <a:prstGeom prst="line">
          <a:avLst/>
        </a:prstGeom>
        <a:noFill/>
        <a:ln w="19050">
          <a:solidFill>
            <a:schemeClr val="tx1"/>
          </a:solidFill>
          <a:round/>
          <a:headEnd/>
          <a:tailEnd type="stealth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</xdr:colOff>
      <xdr:row>5</xdr:row>
      <xdr:rowOff>156209</xdr:rowOff>
    </xdr:from>
    <xdr:to>
      <xdr:col>8</xdr:col>
      <xdr:colOff>1060450</xdr:colOff>
      <xdr:row>11</xdr:row>
      <xdr:rowOff>177799</xdr:rowOff>
    </xdr:to>
    <xdr:sp macro="" textlink="">
      <xdr:nvSpPr>
        <xdr:cNvPr id="5384361" name="Line 19">
          <a:extLst>
            <a:ext uri="{FF2B5EF4-FFF2-40B4-BE49-F238E27FC236}">
              <a16:creationId xmlns:a16="http://schemas.microsoft.com/office/drawing/2014/main" id="{00000000-0008-0000-0200-0000A9285200}"/>
            </a:ext>
          </a:extLst>
        </xdr:cNvPr>
        <xdr:cNvSpPr>
          <a:spLocks noChangeShapeType="1"/>
        </xdr:cNvSpPr>
      </xdr:nvSpPr>
      <xdr:spPr bwMode="auto">
        <a:xfrm>
          <a:off x="9856470" y="1985009"/>
          <a:ext cx="1033780" cy="1920240"/>
        </a:xfrm>
        <a:prstGeom prst="line">
          <a:avLst/>
        </a:prstGeom>
        <a:noFill/>
        <a:ln w="19050">
          <a:solidFill>
            <a:schemeClr val="tx1"/>
          </a:solidFill>
          <a:round/>
          <a:headEnd/>
          <a:tailEnd type="stealth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7621</xdr:colOff>
      <xdr:row>12</xdr:row>
      <xdr:rowOff>152400</xdr:rowOff>
    </xdr:from>
    <xdr:to>
      <xdr:col>9</xdr:col>
      <xdr:colOff>25400</xdr:colOff>
      <xdr:row>12</xdr:row>
      <xdr:rowOff>163830</xdr:rowOff>
    </xdr:to>
    <xdr:sp macro="" textlink="">
      <xdr:nvSpPr>
        <xdr:cNvPr id="5384362" name="Line 20">
          <a:extLst>
            <a:ext uri="{FF2B5EF4-FFF2-40B4-BE49-F238E27FC236}">
              <a16:creationId xmlns:a16="http://schemas.microsoft.com/office/drawing/2014/main" id="{00000000-0008-0000-0200-0000AA285200}"/>
            </a:ext>
          </a:extLst>
        </xdr:cNvPr>
        <xdr:cNvSpPr>
          <a:spLocks noChangeShapeType="1"/>
        </xdr:cNvSpPr>
      </xdr:nvSpPr>
      <xdr:spPr bwMode="auto">
        <a:xfrm flipV="1">
          <a:off x="9837421" y="4197350"/>
          <a:ext cx="1090929" cy="11430"/>
        </a:xfrm>
        <a:prstGeom prst="line">
          <a:avLst/>
        </a:prstGeom>
        <a:noFill/>
        <a:ln w="19050">
          <a:solidFill>
            <a:schemeClr val="tx1"/>
          </a:solidFill>
          <a:round/>
          <a:headEnd/>
          <a:tailEnd type="stealth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1210733</xdr:colOff>
      <xdr:row>3</xdr:row>
      <xdr:rowOff>12700</xdr:rowOff>
    </xdr:from>
    <xdr:to>
      <xdr:col>7</xdr:col>
      <xdr:colOff>1210733</xdr:colOff>
      <xdr:row>4</xdr:row>
      <xdr:rowOff>50800</xdr:rowOff>
    </xdr:to>
    <xdr:sp macro="" textlink="">
      <xdr:nvSpPr>
        <xdr:cNvPr id="5384364" name="Line 30">
          <a:extLst>
            <a:ext uri="{FF2B5EF4-FFF2-40B4-BE49-F238E27FC236}">
              <a16:creationId xmlns:a16="http://schemas.microsoft.com/office/drawing/2014/main" id="{00000000-0008-0000-0200-0000AC285200}"/>
            </a:ext>
          </a:extLst>
        </xdr:cNvPr>
        <xdr:cNvSpPr>
          <a:spLocks noChangeShapeType="1"/>
        </xdr:cNvSpPr>
      </xdr:nvSpPr>
      <xdr:spPr bwMode="auto">
        <a:xfrm flipH="1">
          <a:off x="7467600" y="1198033"/>
          <a:ext cx="0" cy="313267"/>
        </a:xfrm>
        <a:prstGeom prst="line">
          <a:avLst/>
        </a:prstGeom>
        <a:noFill/>
        <a:ln w="19050">
          <a:solidFill>
            <a:schemeClr val="tx1"/>
          </a:solidFill>
          <a:round/>
          <a:headEnd/>
          <a:tailEnd type="stealth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204470</xdr:colOff>
      <xdr:row>11</xdr:row>
      <xdr:rowOff>53340</xdr:rowOff>
    </xdr:from>
    <xdr:to>
      <xdr:col>2</xdr:col>
      <xdr:colOff>273050</xdr:colOff>
      <xdr:row>13</xdr:row>
      <xdr:rowOff>19050</xdr:rowOff>
    </xdr:to>
    <xdr:sp macro="" textlink="">
      <xdr:nvSpPr>
        <xdr:cNvPr id="5384365" name="AutoShape 32">
          <a:extLst>
            <a:ext uri="{FF2B5EF4-FFF2-40B4-BE49-F238E27FC236}">
              <a16:creationId xmlns:a16="http://schemas.microsoft.com/office/drawing/2014/main" id="{00000000-0008-0000-0200-0000AD285200}"/>
            </a:ext>
          </a:extLst>
        </xdr:cNvPr>
        <xdr:cNvSpPr>
          <a:spLocks noChangeArrowheads="1"/>
        </xdr:cNvSpPr>
      </xdr:nvSpPr>
      <xdr:spPr bwMode="auto">
        <a:xfrm>
          <a:off x="204470" y="3780790"/>
          <a:ext cx="817880" cy="600710"/>
        </a:xfrm>
        <a:custGeom>
          <a:avLst/>
          <a:gdLst>
            <a:gd name="T0" fmla="*/ 2147483646 w 21600"/>
            <a:gd name="T1" fmla="*/ 0 h 21600"/>
            <a:gd name="T2" fmla="*/ 2147483646 w 21600"/>
            <a:gd name="T3" fmla="*/ 2147483646 h 21600"/>
            <a:gd name="T4" fmla="*/ 2147483646 w 21600"/>
            <a:gd name="T5" fmla="*/ 2147483646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2147483646 w 21600"/>
            <a:gd name="T13" fmla="*/ 2147483646 h 21600"/>
            <a:gd name="T14" fmla="*/ 2147483646 w 21600"/>
            <a:gd name="T15" fmla="*/ 0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2147483646 w 21600"/>
            <a:gd name="T25" fmla="*/ 2147483646 h 21600"/>
            <a:gd name="T26" fmla="*/ 0 w 21600"/>
            <a:gd name="T27" fmla="*/ 2147483646 h 21600"/>
            <a:gd name="T28" fmla="*/ 0 w 21600"/>
            <a:gd name="T29" fmla="*/ 2147483646 h 21600"/>
            <a:gd name="T30" fmla="*/ 2147483646 w 21600"/>
            <a:gd name="T31" fmla="*/ 2147483646 h 21600"/>
            <a:gd name="T32" fmla="*/ 2147483646 w 21600"/>
            <a:gd name="T33" fmla="*/ 2147483646 h 21600"/>
            <a:gd name="T34" fmla="*/ 0 w 21600"/>
            <a:gd name="T35" fmla="*/ 2147483646 h 21600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0" t="0" r="r" b="b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lnTo>
                <a:pt x="16200" y="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lnTo>
                <a:pt x="135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lnTo>
                <a:pt x="0" y="5400"/>
              </a:lnTo>
              <a:close/>
            </a:path>
          </a:pathLst>
        </a:custGeom>
        <a:gradFill rotWithShape="1">
          <a:gsLst>
            <a:gs pos="0">
              <a:srgbClr val="0070C0"/>
            </a:gs>
            <a:gs pos="100000">
              <a:srgbClr val="034373"/>
            </a:gs>
          </a:gsLst>
          <a:lin ang="5400000"/>
        </a:gra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449580</xdr:colOff>
      <xdr:row>0</xdr:row>
      <xdr:rowOff>217170</xdr:rowOff>
    </xdr:from>
    <xdr:to>
      <xdr:col>31</xdr:col>
      <xdr:colOff>160020</xdr:colOff>
      <xdr:row>18</xdr:row>
      <xdr:rowOff>304800</xdr:rowOff>
    </xdr:to>
    <xdr:graphicFrame macro="">
      <xdr:nvGraphicFramePr>
        <xdr:cNvPr id="5384367" name="图表 1">
          <a:extLst>
            <a:ext uri="{FF2B5EF4-FFF2-40B4-BE49-F238E27FC236}">
              <a16:creationId xmlns:a16="http://schemas.microsoft.com/office/drawing/2014/main" id="{00000000-0008-0000-0200-0000AF285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523873</xdr:colOff>
      <xdr:row>0</xdr:row>
      <xdr:rowOff>84666</xdr:rowOff>
    </xdr:from>
    <xdr:to>
      <xdr:col>13</xdr:col>
      <xdr:colOff>384527</xdr:colOff>
      <xdr:row>17</xdr:row>
      <xdr:rowOff>158750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79B7997-4665-251D-76D4-79A234F46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B1:R22"/>
  <sheetViews>
    <sheetView zoomScale="50" zoomScaleNormal="50" workbookViewId="0">
      <selection activeCell="D7" sqref="D7"/>
    </sheetView>
  </sheetViews>
  <sheetFormatPr defaultColWidth="8.6484375" defaultRowHeight="25.2"/>
  <cols>
    <col min="1" max="1" width="8.6484375" style="1"/>
    <col min="2" max="2" width="9.84765625" style="44" customWidth="1"/>
    <col min="3" max="3" width="6.09765625" style="44" customWidth="1"/>
    <col min="4" max="4" width="24.84765625" style="44" bestFit="1" customWidth="1"/>
    <col min="5" max="5" width="13.75" style="44" customWidth="1"/>
    <col min="6" max="6" width="30.84765625" style="44" bestFit="1" customWidth="1"/>
    <col min="7" max="7" width="9" style="44" bestFit="1" customWidth="1"/>
    <col min="8" max="8" width="34.5" style="44" bestFit="1" customWidth="1"/>
    <col min="9" max="9" width="14.09765625" style="44" customWidth="1"/>
    <col min="10" max="10" width="36.8984375" style="44" bestFit="1" customWidth="1"/>
    <col min="11" max="11" width="16.8984375" style="44" customWidth="1"/>
    <col min="12" max="12" width="13.09765625" style="44" customWidth="1"/>
    <col min="13" max="13" width="17.5" style="44" customWidth="1"/>
    <col min="14" max="14" width="16.8984375" style="44" customWidth="1"/>
    <col min="15" max="15" width="5.09765625" style="1" customWidth="1"/>
    <col min="16" max="16" width="13.1484375" style="1" customWidth="1"/>
    <col min="17" max="17" width="11.25" style="1" customWidth="1"/>
    <col min="18" max="18" width="21.1484375" style="1" bestFit="1" customWidth="1"/>
    <col min="19" max="37" width="9" style="1" bestFit="1" customWidth="1"/>
    <col min="38" max="16384" width="8.6484375" style="1"/>
  </cols>
  <sheetData>
    <row r="1" spans="2:18" ht="32.200000000000003" customHeight="1">
      <c r="B1" s="71"/>
      <c r="C1" s="71"/>
      <c r="D1" s="71"/>
      <c r="E1" s="71"/>
      <c r="F1" s="71"/>
      <c r="G1" s="71"/>
      <c r="H1" s="71"/>
      <c r="I1" s="71"/>
    </row>
    <row r="2" spans="2:18" ht="28.5" customHeight="1">
      <c r="H2" s="44" t="s">
        <v>7</v>
      </c>
      <c r="Q2" s="1">
        <v>5</v>
      </c>
      <c r="R2" s="12">
        <v>344000000</v>
      </c>
    </row>
    <row r="3" spans="2:18" ht="33" customHeight="1">
      <c r="C3" s="2" t="s">
        <v>0</v>
      </c>
      <c r="H3" s="49">
        <v>10000000000</v>
      </c>
      <c r="Q3" s="1">
        <v>6</v>
      </c>
      <c r="R3" s="12">
        <v>246666667</v>
      </c>
    </row>
    <row r="4" spans="2:18" ht="21.75" customHeight="1">
      <c r="Q4" s="1">
        <v>7</v>
      </c>
      <c r="R4" s="12">
        <v>177142857</v>
      </c>
    </row>
    <row r="5" spans="2:18" ht="28.5" customHeight="1">
      <c r="D5" s="45"/>
      <c r="H5" s="3" t="s">
        <v>31</v>
      </c>
      <c r="K5" s="11"/>
      <c r="L5" s="11"/>
      <c r="M5" s="11"/>
      <c r="N5" s="11"/>
      <c r="O5" s="7"/>
      <c r="Q5" s="1">
        <v>8</v>
      </c>
      <c r="R5" s="12">
        <v>125000000</v>
      </c>
    </row>
    <row r="6" spans="2:18">
      <c r="H6" s="48">
        <v>0.75</v>
      </c>
      <c r="J6" s="3"/>
      <c r="K6" s="3"/>
      <c r="L6" s="3"/>
      <c r="M6" s="3"/>
      <c r="N6" s="3"/>
      <c r="O6" s="8"/>
      <c r="Q6" s="1">
        <v>9</v>
      </c>
      <c r="R6" s="12">
        <v>84444444</v>
      </c>
    </row>
    <row r="7" spans="2:18" ht="19.5" customHeight="1">
      <c r="F7" s="44" t="s">
        <v>28</v>
      </c>
      <c r="J7" s="9"/>
      <c r="K7" s="9"/>
      <c r="L7" s="9"/>
      <c r="M7" s="9"/>
      <c r="N7" s="9"/>
      <c r="O7" s="10"/>
      <c r="Q7" s="1">
        <v>10</v>
      </c>
      <c r="R7" s="12">
        <v>52000000</v>
      </c>
    </row>
    <row r="8" spans="2:18" ht="21.75" customHeight="1">
      <c r="F8" s="46">
        <v>60</v>
      </c>
      <c r="H8" s="11" t="s">
        <v>16</v>
      </c>
      <c r="Q8" s="1">
        <v>11</v>
      </c>
      <c r="R8" s="12">
        <v>25454545</v>
      </c>
    </row>
    <row r="9" spans="2:18" ht="19" customHeight="1">
      <c r="Q9" s="1">
        <v>12</v>
      </c>
      <c r="R9" s="12">
        <v>3333333</v>
      </c>
    </row>
    <row r="10" spans="2:18" ht="39.299999999999997">
      <c r="F10" s="4" t="s">
        <v>8</v>
      </c>
      <c r="J10" s="11"/>
      <c r="Q10" s="1">
        <v>13</v>
      </c>
      <c r="R10" s="12">
        <v>-15384615</v>
      </c>
    </row>
    <row r="12" spans="2:18">
      <c r="D12" s="44" t="s">
        <v>29</v>
      </c>
      <c r="F12" s="44" t="s">
        <v>9</v>
      </c>
      <c r="H12" s="44" t="s">
        <v>10</v>
      </c>
      <c r="J12" s="44" t="s">
        <v>15</v>
      </c>
    </row>
    <row r="13" spans="2:18">
      <c r="D13" s="46">
        <v>30</v>
      </c>
      <c r="F13" s="50">
        <f>365/D13</f>
        <v>12.166666666666666</v>
      </c>
      <c r="H13" s="47">
        <f>F8+F13-F18</f>
        <v>22.166666666666671</v>
      </c>
      <c r="J13" s="51">
        <f>(H3*H6/365)*H13</f>
        <v>455479452.05479461</v>
      </c>
    </row>
    <row r="14" spans="2:18" ht="13.5" customHeight="1"/>
    <row r="15" spans="2:18" ht="39.299999999999997">
      <c r="F15" s="4" t="s">
        <v>11</v>
      </c>
    </row>
    <row r="16" spans="2:18" ht="8.25" customHeight="1">
      <c r="H16" s="44" t="s">
        <v>0</v>
      </c>
      <c r="I16" s="44" t="s">
        <v>0</v>
      </c>
    </row>
    <row r="17" spans="6:10" ht="21.75" customHeight="1">
      <c r="F17" s="44" t="s">
        <v>30</v>
      </c>
      <c r="I17" s="5" t="s">
        <v>0</v>
      </c>
    </row>
    <row r="18" spans="6:10">
      <c r="F18" s="46">
        <v>50</v>
      </c>
      <c r="H18" s="44" t="s">
        <v>0</v>
      </c>
      <c r="I18" s="6" t="s">
        <v>0</v>
      </c>
    </row>
    <row r="19" spans="6:10">
      <c r="J19" s="44" t="s">
        <v>0</v>
      </c>
    </row>
    <row r="22" spans="6:10">
      <c r="I22" s="44">
        <f>1/(10/80+(50-60)/365)</f>
        <v>10.245614035087719</v>
      </c>
    </row>
  </sheetData>
  <mergeCells count="1">
    <mergeCell ref="B1:I1"/>
  </mergeCells>
  <phoneticPr fontId="2" type="noConversion"/>
  <pageMargins left="0.75" right="0.75" top="1" bottom="1" header="0.5" footer="0.5"/>
  <pageSetup paperSize="9" orientation="landscape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CA90-C873-404A-88DD-386A47614DFF}">
  <dimension ref="A1:M23"/>
  <sheetViews>
    <sheetView zoomScale="90" zoomScaleNormal="90" workbookViewId="0">
      <selection activeCell="C16" sqref="C16"/>
    </sheetView>
  </sheetViews>
  <sheetFormatPr defaultRowHeight="16.8"/>
  <cols>
    <col min="1" max="1" width="6.5" style="52" customWidth="1"/>
    <col min="2" max="2" width="17.09765625" style="52" customWidth="1"/>
    <col min="3" max="3" width="9" style="52" bestFit="1" customWidth="1"/>
    <col min="4" max="4" width="13.84765625" style="52" bestFit="1" customWidth="1"/>
    <col min="5" max="5" width="9" style="52" bestFit="1" customWidth="1"/>
    <col min="6" max="6" width="27.34765625" style="52" bestFit="1" customWidth="1"/>
    <col min="7" max="7" width="2.34765625" style="52" bestFit="1" customWidth="1"/>
    <col min="8" max="8" width="12" style="52" customWidth="1"/>
    <col min="9" max="9" width="13.84765625" style="52" bestFit="1" customWidth="1"/>
    <col min="10" max="32" width="9" style="52" bestFit="1" customWidth="1"/>
    <col min="33" max="256" width="8.6484375" style="52"/>
    <col min="257" max="257" width="6.5" style="52" customWidth="1"/>
    <col min="258" max="258" width="17.09765625" style="52" customWidth="1"/>
    <col min="259" max="259" width="9" style="52" bestFit="1" customWidth="1"/>
    <col min="260" max="260" width="13.84765625" style="52" bestFit="1" customWidth="1"/>
    <col min="261" max="261" width="9" style="52" bestFit="1" customWidth="1"/>
    <col min="262" max="262" width="27.34765625" style="52" bestFit="1" customWidth="1"/>
    <col min="263" max="263" width="2.34765625" style="52" bestFit="1" customWidth="1"/>
    <col min="264" max="264" width="12" style="52" customWidth="1"/>
    <col min="265" max="265" width="13.84765625" style="52" bestFit="1" customWidth="1"/>
    <col min="266" max="288" width="9" style="52" bestFit="1" customWidth="1"/>
    <col min="289" max="512" width="8.6484375" style="52"/>
    <col min="513" max="513" width="6.5" style="52" customWidth="1"/>
    <col min="514" max="514" width="17.09765625" style="52" customWidth="1"/>
    <col min="515" max="515" width="9" style="52" bestFit="1" customWidth="1"/>
    <col min="516" max="516" width="13.84765625" style="52" bestFit="1" customWidth="1"/>
    <col min="517" max="517" width="9" style="52" bestFit="1" customWidth="1"/>
    <col min="518" max="518" width="27.34765625" style="52" bestFit="1" customWidth="1"/>
    <col min="519" max="519" width="2.34765625" style="52" bestFit="1" customWidth="1"/>
    <col min="520" max="520" width="12" style="52" customWidth="1"/>
    <col min="521" max="521" width="13.84765625" style="52" bestFit="1" customWidth="1"/>
    <col min="522" max="544" width="9" style="52" bestFit="1" customWidth="1"/>
    <col min="545" max="768" width="8.6484375" style="52"/>
    <col min="769" max="769" width="6.5" style="52" customWidth="1"/>
    <col min="770" max="770" width="17.09765625" style="52" customWidth="1"/>
    <col min="771" max="771" width="9" style="52" bestFit="1" customWidth="1"/>
    <col min="772" max="772" width="13.84765625" style="52" bestFit="1" customWidth="1"/>
    <col min="773" max="773" width="9" style="52" bestFit="1" customWidth="1"/>
    <col min="774" max="774" width="27.34765625" style="52" bestFit="1" customWidth="1"/>
    <col min="775" max="775" width="2.34765625" style="52" bestFit="1" customWidth="1"/>
    <col min="776" max="776" width="12" style="52" customWidth="1"/>
    <col min="777" max="777" width="13.84765625" style="52" bestFit="1" customWidth="1"/>
    <col min="778" max="800" width="9" style="52" bestFit="1" customWidth="1"/>
    <col min="801" max="1024" width="8.6484375" style="52"/>
    <col min="1025" max="1025" width="6.5" style="52" customWidth="1"/>
    <col min="1026" max="1026" width="17.09765625" style="52" customWidth="1"/>
    <col min="1027" max="1027" width="9" style="52" bestFit="1" customWidth="1"/>
    <col min="1028" max="1028" width="13.84765625" style="52" bestFit="1" customWidth="1"/>
    <col min="1029" max="1029" width="9" style="52" bestFit="1" customWidth="1"/>
    <col min="1030" max="1030" width="27.34765625" style="52" bestFit="1" customWidth="1"/>
    <col min="1031" max="1031" width="2.34765625" style="52" bestFit="1" customWidth="1"/>
    <col min="1032" max="1032" width="12" style="52" customWidth="1"/>
    <col min="1033" max="1033" width="13.84765625" style="52" bestFit="1" customWidth="1"/>
    <col min="1034" max="1056" width="9" style="52" bestFit="1" customWidth="1"/>
    <col min="1057" max="1280" width="8.6484375" style="52"/>
    <col min="1281" max="1281" width="6.5" style="52" customWidth="1"/>
    <col min="1282" max="1282" width="17.09765625" style="52" customWidth="1"/>
    <col min="1283" max="1283" width="9" style="52" bestFit="1" customWidth="1"/>
    <col min="1284" max="1284" width="13.84765625" style="52" bestFit="1" customWidth="1"/>
    <col min="1285" max="1285" width="9" style="52" bestFit="1" customWidth="1"/>
    <col min="1286" max="1286" width="27.34765625" style="52" bestFit="1" customWidth="1"/>
    <col min="1287" max="1287" width="2.34765625" style="52" bestFit="1" customWidth="1"/>
    <col min="1288" max="1288" width="12" style="52" customWidth="1"/>
    <col min="1289" max="1289" width="13.84765625" style="52" bestFit="1" customWidth="1"/>
    <col min="1290" max="1312" width="9" style="52" bestFit="1" customWidth="1"/>
    <col min="1313" max="1536" width="8.6484375" style="52"/>
    <col min="1537" max="1537" width="6.5" style="52" customWidth="1"/>
    <col min="1538" max="1538" width="17.09765625" style="52" customWidth="1"/>
    <col min="1539" max="1539" width="9" style="52" bestFit="1" customWidth="1"/>
    <col min="1540" max="1540" width="13.84765625" style="52" bestFit="1" customWidth="1"/>
    <col min="1541" max="1541" width="9" style="52" bestFit="1" customWidth="1"/>
    <col min="1542" max="1542" width="27.34765625" style="52" bestFit="1" customWidth="1"/>
    <col min="1543" max="1543" width="2.34765625" style="52" bestFit="1" customWidth="1"/>
    <col min="1544" max="1544" width="12" style="52" customWidth="1"/>
    <col min="1545" max="1545" width="13.84765625" style="52" bestFit="1" customWidth="1"/>
    <col min="1546" max="1568" width="9" style="52" bestFit="1" customWidth="1"/>
    <col min="1569" max="1792" width="8.6484375" style="52"/>
    <col min="1793" max="1793" width="6.5" style="52" customWidth="1"/>
    <col min="1794" max="1794" width="17.09765625" style="52" customWidth="1"/>
    <col min="1795" max="1795" width="9" style="52" bestFit="1" customWidth="1"/>
    <col min="1796" max="1796" width="13.84765625" style="52" bestFit="1" customWidth="1"/>
    <col min="1797" max="1797" width="9" style="52" bestFit="1" customWidth="1"/>
    <col min="1798" max="1798" width="27.34765625" style="52" bestFit="1" customWidth="1"/>
    <col min="1799" max="1799" width="2.34765625" style="52" bestFit="1" customWidth="1"/>
    <col min="1800" max="1800" width="12" style="52" customWidth="1"/>
    <col min="1801" max="1801" width="13.84765625" style="52" bestFit="1" customWidth="1"/>
    <col min="1802" max="1824" width="9" style="52" bestFit="1" customWidth="1"/>
    <col min="1825" max="2048" width="8.6484375" style="52"/>
    <col min="2049" max="2049" width="6.5" style="52" customWidth="1"/>
    <col min="2050" max="2050" width="17.09765625" style="52" customWidth="1"/>
    <col min="2051" max="2051" width="9" style="52" bestFit="1" customWidth="1"/>
    <col min="2052" max="2052" width="13.84765625" style="52" bestFit="1" customWidth="1"/>
    <col min="2053" max="2053" width="9" style="52" bestFit="1" customWidth="1"/>
    <col min="2054" max="2054" width="27.34765625" style="52" bestFit="1" customWidth="1"/>
    <col min="2055" max="2055" width="2.34765625" style="52" bestFit="1" customWidth="1"/>
    <col min="2056" max="2056" width="12" style="52" customWidth="1"/>
    <col min="2057" max="2057" width="13.84765625" style="52" bestFit="1" customWidth="1"/>
    <col min="2058" max="2080" width="9" style="52" bestFit="1" customWidth="1"/>
    <col min="2081" max="2304" width="8.6484375" style="52"/>
    <col min="2305" max="2305" width="6.5" style="52" customWidth="1"/>
    <col min="2306" max="2306" width="17.09765625" style="52" customWidth="1"/>
    <col min="2307" max="2307" width="9" style="52" bestFit="1" customWidth="1"/>
    <col min="2308" max="2308" width="13.84765625" style="52" bestFit="1" customWidth="1"/>
    <col min="2309" max="2309" width="9" style="52" bestFit="1" customWidth="1"/>
    <col min="2310" max="2310" width="27.34765625" style="52" bestFit="1" customWidth="1"/>
    <col min="2311" max="2311" width="2.34765625" style="52" bestFit="1" customWidth="1"/>
    <col min="2312" max="2312" width="12" style="52" customWidth="1"/>
    <col min="2313" max="2313" width="13.84765625" style="52" bestFit="1" customWidth="1"/>
    <col min="2314" max="2336" width="9" style="52" bestFit="1" customWidth="1"/>
    <col min="2337" max="2560" width="8.6484375" style="52"/>
    <col min="2561" max="2561" width="6.5" style="52" customWidth="1"/>
    <col min="2562" max="2562" width="17.09765625" style="52" customWidth="1"/>
    <col min="2563" max="2563" width="9" style="52" bestFit="1" customWidth="1"/>
    <col min="2564" max="2564" width="13.84765625" style="52" bestFit="1" customWidth="1"/>
    <col min="2565" max="2565" width="9" style="52" bestFit="1" customWidth="1"/>
    <col min="2566" max="2566" width="27.34765625" style="52" bestFit="1" customWidth="1"/>
    <col min="2567" max="2567" width="2.34765625" style="52" bestFit="1" customWidth="1"/>
    <col min="2568" max="2568" width="12" style="52" customWidth="1"/>
    <col min="2569" max="2569" width="13.84765625" style="52" bestFit="1" customWidth="1"/>
    <col min="2570" max="2592" width="9" style="52" bestFit="1" customWidth="1"/>
    <col min="2593" max="2816" width="8.6484375" style="52"/>
    <col min="2817" max="2817" width="6.5" style="52" customWidth="1"/>
    <col min="2818" max="2818" width="17.09765625" style="52" customWidth="1"/>
    <col min="2819" max="2819" width="9" style="52" bestFit="1" customWidth="1"/>
    <col min="2820" max="2820" width="13.84765625" style="52" bestFit="1" customWidth="1"/>
    <col min="2821" max="2821" width="9" style="52" bestFit="1" customWidth="1"/>
    <col min="2822" max="2822" width="27.34765625" style="52" bestFit="1" customWidth="1"/>
    <col min="2823" max="2823" width="2.34765625" style="52" bestFit="1" customWidth="1"/>
    <col min="2824" max="2824" width="12" style="52" customWidth="1"/>
    <col min="2825" max="2825" width="13.84765625" style="52" bestFit="1" customWidth="1"/>
    <col min="2826" max="2848" width="9" style="52" bestFit="1" customWidth="1"/>
    <col min="2849" max="3072" width="8.6484375" style="52"/>
    <col min="3073" max="3073" width="6.5" style="52" customWidth="1"/>
    <col min="3074" max="3074" width="17.09765625" style="52" customWidth="1"/>
    <col min="3075" max="3075" width="9" style="52" bestFit="1" customWidth="1"/>
    <col min="3076" max="3076" width="13.84765625" style="52" bestFit="1" customWidth="1"/>
    <col min="3077" max="3077" width="9" style="52" bestFit="1" customWidth="1"/>
    <col min="3078" max="3078" width="27.34765625" style="52" bestFit="1" customWidth="1"/>
    <col min="3079" max="3079" width="2.34765625" style="52" bestFit="1" customWidth="1"/>
    <col min="3080" max="3080" width="12" style="52" customWidth="1"/>
    <col min="3081" max="3081" width="13.84765625" style="52" bestFit="1" customWidth="1"/>
    <col min="3082" max="3104" width="9" style="52" bestFit="1" customWidth="1"/>
    <col min="3105" max="3328" width="8.6484375" style="52"/>
    <col min="3329" max="3329" width="6.5" style="52" customWidth="1"/>
    <col min="3330" max="3330" width="17.09765625" style="52" customWidth="1"/>
    <col min="3331" max="3331" width="9" style="52" bestFit="1" customWidth="1"/>
    <col min="3332" max="3332" width="13.84765625" style="52" bestFit="1" customWidth="1"/>
    <col min="3333" max="3333" width="9" style="52" bestFit="1" customWidth="1"/>
    <col min="3334" max="3334" width="27.34765625" style="52" bestFit="1" customWidth="1"/>
    <col min="3335" max="3335" width="2.34765625" style="52" bestFit="1" customWidth="1"/>
    <col min="3336" max="3336" width="12" style="52" customWidth="1"/>
    <col min="3337" max="3337" width="13.84765625" style="52" bestFit="1" customWidth="1"/>
    <col min="3338" max="3360" width="9" style="52" bestFit="1" customWidth="1"/>
    <col min="3361" max="3584" width="8.6484375" style="52"/>
    <col min="3585" max="3585" width="6.5" style="52" customWidth="1"/>
    <col min="3586" max="3586" width="17.09765625" style="52" customWidth="1"/>
    <col min="3587" max="3587" width="9" style="52" bestFit="1" customWidth="1"/>
    <col min="3588" max="3588" width="13.84765625" style="52" bestFit="1" customWidth="1"/>
    <col min="3589" max="3589" width="9" style="52" bestFit="1" customWidth="1"/>
    <col min="3590" max="3590" width="27.34765625" style="52" bestFit="1" customWidth="1"/>
    <col min="3591" max="3591" width="2.34765625" style="52" bestFit="1" customWidth="1"/>
    <col min="3592" max="3592" width="12" style="52" customWidth="1"/>
    <col min="3593" max="3593" width="13.84765625" style="52" bestFit="1" customWidth="1"/>
    <col min="3594" max="3616" width="9" style="52" bestFit="1" customWidth="1"/>
    <col min="3617" max="3840" width="8.6484375" style="52"/>
    <col min="3841" max="3841" width="6.5" style="52" customWidth="1"/>
    <col min="3842" max="3842" width="17.09765625" style="52" customWidth="1"/>
    <col min="3843" max="3843" width="9" style="52" bestFit="1" customWidth="1"/>
    <col min="3844" max="3844" width="13.84765625" style="52" bestFit="1" customWidth="1"/>
    <col min="3845" max="3845" width="9" style="52" bestFit="1" customWidth="1"/>
    <col min="3846" max="3846" width="27.34765625" style="52" bestFit="1" customWidth="1"/>
    <col min="3847" max="3847" width="2.34765625" style="52" bestFit="1" customWidth="1"/>
    <col min="3848" max="3848" width="12" style="52" customWidth="1"/>
    <col min="3849" max="3849" width="13.84765625" style="52" bestFit="1" customWidth="1"/>
    <col min="3850" max="3872" width="9" style="52" bestFit="1" customWidth="1"/>
    <col min="3873" max="4096" width="8.6484375" style="52"/>
    <col min="4097" max="4097" width="6.5" style="52" customWidth="1"/>
    <col min="4098" max="4098" width="17.09765625" style="52" customWidth="1"/>
    <col min="4099" max="4099" width="9" style="52" bestFit="1" customWidth="1"/>
    <col min="4100" max="4100" width="13.84765625" style="52" bestFit="1" customWidth="1"/>
    <col min="4101" max="4101" width="9" style="52" bestFit="1" customWidth="1"/>
    <col min="4102" max="4102" width="27.34765625" style="52" bestFit="1" customWidth="1"/>
    <col min="4103" max="4103" width="2.34765625" style="52" bestFit="1" customWidth="1"/>
    <col min="4104" max="4104" width="12" style="52" customWidth="1"/>
    <col min="4105" max="4105" width="13.84765625" style="52" bestFit="1" customWidth="1"/>
    <col min="4106" max="4128" width="9" style="52" bestFit="1" customWidth="1"/>
    <col min="4129" max="4352" width="8.6484375" style="52"/>
    <col min="4353" max="4353" width="6.5" style="52" customWidth="1"/>
    <col min="4354" max="4354" width="17.09765625" style="52" customWidth="1"/>
    <col min="4355" max="4355" width="9" style="52" bestFit="1" customWidth="1"/>
    <col min="4356" max="4356" width="13.84765625" style="52" bestFit="1" customWidth="1"/>
    <col min="4357" max="4357" width="9" style="52" bestFit="1" customWidth="1"/>
    <col min="4358" max="4358" width="27.34765625" style="52" bestFit="1" customWidth="1"/>
    <col min="4359" max="4359" width="2.34765625" style="52" bestFit="1" customWidth="1"/>
    <col min="4360" max="4360" width="12" style="52" customWidth="1"/>
    <col min="4361" max="4361" width="13.84765625" style="52" bestFit="1" customWidth="1"/>
    <col min="4362" max="4384" width="9" style="52" bestFit="1" customWidth="1"/>
    <col min="4385" max="4608" width="8.6484375" style="52"/>
    <col min="4609" max="4609" width="6.5" style="52" customWidth="1"/>
    <col min="4610" max="4610" width="17.09765625" style="52" customWidth="1"/>
    <col min="4611" max="4611" width="9" style="52" bestFit="1" customWidth="1"/>
    <col min="4612" max="4612" width="13.84765625" style="52" bestFit="1" customWidth="1"/>
    <col min="4613" max="4613" width="9" style="52" bestFit="1" customWidth="1"/>
    <col min="4614" max="4614" width="27.34765625" style="52" bestFit="1" customWidth="1"/>
    <col min="4615" max="4615" width="2.34765625" style="52" bestFit="1" customWidth="1"/>
    <col min="4616" max="4616" width="12" style="52" customWidth="1"/>
    <col min="4617" max="4617" width="13.84765625" style="52" bestFit="1" customWidth="1"/>
    <col min="4618" max="4640" width="9" style="52" bestFit="1" customWidth="1"/>
    <col min="4641" max="4864" width="8.6484375" style="52"/>
    <col min="4865" max="4865" width="6.5" style="52" customWidth="1"/>
    <col min="4866" max="4866" width="17.09765625" style="52" customWidth="1"/>
    <col min="4867" max="4867" width="9" style="52" bestFit="1" customWidth="1"/>
    <col min="4868" max="4868" width="13.84765625" style="52" bestFit="1" customWidth="1"/>
    <col min="4869" max="4869" width="9" style="52" bestFit="1" customWidth="1"/>
    <col min="4870" max="4870" width="27.34765625" style="52" bestFit="1" customWidth="1"/>
    <col min="4871" max="4871" width="2.34765625" style="52" bestFit="1" customWidth="1"/>
    <col min="4872" max="4872" width="12" style="52" customWidth="1"/>
    <col min="4873" max="4873" width="13.84765625" style="52" bestFit="1" customWidth="1"/>
    <col min="4874" max="4896" width="9" style="52" bestFit="1" customWidth="1"/>
    <col min="4897" max="5120" width="8.6484375" style="52"/>
    <col min="5121" max="5121" width="6.5" style="52" customWidth="1"/>
    <col min="5122" max="5122" width="17.09765625" style="52" customWidth="1"/>
    <col min="5123" max="5123" width="9" style="52" bestFit="1" customWidth="1"/>
    <col min="5124" max="5124" width="13.84765625" style="52" bestFit="1" customWidth="1"/>
    <col min="5125" max="5125" width="9" style="52" bestFit="1" customWidth="1"/>
    <col min="5126" max="5126" width="27.34765625" style="52" bestFit="1" customWidth="1"/>
    <col min="5127" max="5127" width="2.34765625" style="52" bestFit="1" customWidth="1"/>
    <col min="5128" max="5128" width="12" style="52" customWidth="1"/>
    <col min="5129" max="5129" width="13.84765625" style="52" bestFit="1" customWidth="1"/>
    <col min="5130" max="5152" width="9" style="52" bestFit="1" customWidth="1"/>
    <col min="5153" max="5376" width="8.6484375" style="52"/>
    <col min="5377" max="5377" width="6.5" style="52" customWidth="1"/>
    <col min="5378" max="5378" width="17.09765625" style="52" customWidth="1"/>
    <col min="5379" max="5379" width="9" style="52" bestFit="1" customWidth="1"/>
    <col min="5380" max="5380" width="13.84765625" style="52" bestFit="1" customWidth="1"/>
    <col min="5381" max="5381" width="9" style="52" bestFit="1" customWidth="1"/>
    <col min="5382" max="5382" width="27.34765625" style="52" bestFit="1" customWidth="1"/>
    <col min="5383" max="5383" width="2.34765625" style="52" bestFit="1" customWidth="1"/>
    <col min="5384" max="5384" width="12" style="52" customWidth="1"/>
    <col min="5385" max="5385" width="13.84765625" style="52" bestFit="1" customWidth="1"/>
    <col min="5386" max="5408" width="9" style="52" bestFit="1" customWidth="1"/>
    <col min="5409" max="5632" width="8.6484375" style="52"/>
    <col min="5633" max="5633" width="6.5" style="52" customWidth="1"/>
    <col min="5634" max="5634" width="17.09765625" style="52" customWidth="1"/>
    <col min="5635" max="5635" width="9" style="52" bestFit="1" customWidth="1"/>
    <col min="5636" max="5636" width="13.84765625" style="52" bestFit="1" customWidth="1"/>
    <col min="5637" max="5637" width="9" style="52" bestFit="1" customWidth="1"/>
    <col min="5638" max="5638" width="27.34765625" style="52" bestFit="1" customWidth="1"/>
    <col min="5639" max="5639" width="2.34765625" style="52" bestFit="1" customWidth="1"/>
    <col min="5640" max="5640" width="12" style="52" customWidth="1"/>
    <col min="5641" max="5641" width="13.84765625" style="52" bestFit="1" customWidth="1"/>
    <col min="5642" max="5664" width="9" style="52" bestFit="1" customWidth="1"/>
    <col min="5665" max="5888" width="8.6484375" style="52"/>
    <col min="5889" max="5889" width="6.5" style="52" customWidth="1"/>
    <col min="5890" max="5890" width="17.09765625" style="52" customWidth="1"/>
    <col min="5891" max="5891" width="9" style="52" bestFit="1" customWidth="1"/>
    <col min="5892" max="5892" width="13.84765625" style="52" bestFit="1" customWidth="1"/>
    <col min="5893" max="5893" width="9" style="52" bestFit="1" customWidth="1"/>
    <col min="5894" max="5894" width="27.34765625" style="52" bestFit="1" customWidth="1"/>
    <col min="5895" max="5895" width="2.34765625" style="52" bestFit="1" customWidth="1"/>
    <col min="5896" max="5896" width="12" style="52" customWidth="1"/>
    <col min="5897" max="5897" width="13.84765625" style="52" bestFit="1" customWidth="1"/>
    <col min="5898" max="5920" width="9" style="52" bestFit="1" customWidth="1"/>
    <col min="5921" max="6144" width="8.6484375" style="52"/>
    <col min="6145" max="6145" width="6.5" style="52" customWidth="1"/>
    <col min="6146" max="6146" width="17.09765625" style="52" customWidth="1"/>
    <col min="6147" max="6147" width="9" style="52" bestFit="1" customWidth="1"/>
    <col min="6148" max="6148" width="13.84765625" style="52" bestFit="1" customWidth="1"/>
    <col min="6149" max="6149" width="9" style="52" bestFit="1" customWidth="1"/>
    <col min="6150" max="6150" width="27.34765625" style="52" bestFit="1" customWidth="1"/>
    <col min="6151" max="6151" width="2.34765625" style="52" bestFit="1" customWidth="1"/>
    <col min="6152" max="6152" width="12" style="52" customWidth="1"/>
    <col min="6153" max="6153" width="13.84765625" style="52" bestFit="1" customWidth="1"/>
    <col min="6154" max="6176" width="9" style="52" bestFit="1" customWidth="1"/>
    <col min="6177" max="6400" width="8.6484375" style="52"/>
    <col min="6401" max="6401" width="6.5" style="52" customWidth="1"/>
    <col min="6402" max="6402" width="17.09765625" style="52" customWidth="1"/>
    <col min="6403" max="6403" width="9" style="52" bestFit="1" customWidth="1"/>
    <col min="6404" max="6404" width="13.84765625" style="52" bestFit="1" customWidth="1"/>
    <col min="6405" max="6405" width="9" style="52" bestFit="1" customWidth="1"/>
    <col min="6406" max="6406" width="27.34765625" style="52" bestFit="1" customWidth="1"/>
    <col min="6407" max="6407" width="2.34765625" style="52" bestFit="1" customWidth="1"/>
    <col min="6408" max="6408" width="12" style="52" customWidth="1"/>
    <col min="6409" max="6409" width="13.84765625" style="52" bestFit="1" customWidth="1"/>
    <col min="6410" max="6432" width="9" style="52" bestFit="1" customWidth="1"/>
    <col min="6433" max="6656" width="8.6484375" style="52"/>
    <col min="6657" max="6657" width="6.5" style="52" customWidth="1"/>
    <col min="6658" max="6658" width="17.09765625" style="52" customWidth="1"/>
    <col min="6659" max="6659" width="9" style="52" bestFit="1" customWidth="1"/>
    <col min="6660" max="6660" width="13.84765625" style="52" bestFit="1" customWidth="1"/>
    <col min="6661" max="6661" width="9" style="52" bestFit="1" customWidth="1"/>
    <col min="6662" max="6662" width="27.34765625" style="52" bestFit="1" customWidth="1"/>
    <col min="6663" max="6663" width="2.34765625" style="52" bestFit="1" customWidth="1"/>
    <col min="6664" max="6664" width="12" style="52" customWidth="1"/>
    <col min="6665" max="6665" width="13.84765625" style="52" bestFit="1" customWidth="1"/>
    <col min="6666" max="6688" width="9" style="52" bestFit="1" customWidth="1"/>
    <col min="6689" max="6912" width="8.6484375" style="52"/>
    <col min="6913" max="6913" width="6.5" style="52" customWidth="1"/>
    <col min="6914" max="6914" width="17.09765625" style="52" customWidth="1"/>
    <col min="6915" max="6915" width="9" style="52" bestFit="1" customWidth="1"/>
    <col min="6916" max="6916" width="13.84765625" style="52" bestFit="1" customWidth="1"/>
    <col min="6917" max="6917" width="9" style="52" bestFit="1" customWidth="1"/>
    <col min="6918" max="6918" width="27.34765625" style="52" bestFit="1" customWidth="1"/>
    <col min="6919" max="6919" width="2.34765625" style="52" bestFit="1" customWidth="1"/>
    <col min="6920" max="6920" width="12" style="52" customWidth="1"/>
    <col min="6921" max="6921" width="13.84765625" style="52" bestFit="1" customWidth="1"/>
    <col min="6922" max="6944" width="9" style="52" bestFit="1" customWidth="1"/>
    <col min="6945" max="7168" width="8.6484375" style="52"/>
    <col min="7169" max="7169" width="6.5" style="52" customWidth="1"/>
    <col min="7170" max="7170" width="17.09765625" style="52" customWidth="1"/>
    <col min="7171" max="7171" width="9" style="52" bestFit="1" customWidth="1"/>
    <col min="7172" max="7172" width="13.84765625" style="52" bestFit="1" customWidth="1"/>
    <col min="7173" max="7173" width="9" style="52" bestFit="1" customWidth="1"/>
    <col min="7174" max="7174" width="27.34765625" style="52" bestFit="1" customWidth="1"/>
    <col min="7175" max="7175" width="2.34765625" style="52" bestFit="1" customWidth="1"/>
    <col min="7176" max="7176" width="12" style="52" customWidth="1"/>
    <col min="7177" max="7177" width="13.84765625" style="52" bestFit="1" customWidth="1"/>
    <col min="7178" max="7200" width="9" style="52" bestFit="1" customWidth="1"/>
    <col min="7201" max="7424" width="8.6484375" style="52"/>
    <col min="7425" max="7425" width="6.5" style="52" customWidth="1"/>
    <col min="7426" max="7426" width="17.09765625" style="52" customWidth="1"/>
    <col min="7427" max="7427" width="9" style="52" bestFit="1" customWidth="1"/>
    <col min="7428" max="7428" width="13.84765625" style="52" bestFit="1" customWidth="1"/>
    <col min="7429" max="7429" width="9" style="52" bestFit="1" customWidth="1"/>
    <col min="7430" max="7430" width="27.34765625" style="52" bestFit="1" customWidth="1"/>
    <col min="7431" max="7431" width="2.34765625" style="52" bestFit="1" customWidth="1"/>
    <col min="7432" max="7432" width="12" style="52" customWidth="1"/>
    <col min="7433" max="7433" width="13.84765625" style="52" bestFit="1" customWidth="1"/>
    <col min="7434" max="7456" width="9" style="52" bestFit="1" customWidth="1"/>
    <col min="7457" max="7680" width="8.6484375" style="52"/>
    <col min="7681" max="7681" width="6.5" style="52" customWidth="1"/>
    <col min="7682" max="7682" width="17.09765625" style="52" customWidth="1"/>
    <col min="7683" max="7683" width="9" style="52" bestFit="1" customWidth="1"/>
    <col min="7684" max="7684" width="13.84765625" style="52" bestFit="1" customWidth="1"/>
    <col min="7685" max="7685" width="9" style="52" bestFit="1" customWidth="1"/>
    <col min="7686" max="7686" width="27.34765625" style="52" bestFit="1" customWidth="1"/>
    <col min="7687" max="7687" width="2.34765625" style="52" bestFit="1" customWidth="1"/>
    <col min="7688" max="7688" width="12" style="52" customWidth="1"/>
    <col min="7689" max="7689" width="13.84765625" style="52" bestFit="1" customWidth="1"/>
    <col min="7690" max="7712" width="9" style="52" bestFit="1" customWidth="1"/>
    <col min="7713" max="7936" width="8.6484375" style="52"/>
    <col min="7937" max="7937" width="6.5" style="52" customWidth="1"/>
    <col min="7938" max="7938" width="17.09765625" style="52" customWidth="1"/>
    <col min="7939" max="7939" width="9" style="52" bestFit="1" customWidth="1"/>
    <col min="7940" max="7940" width="13.84765625" style="52" bestFit="1" customWidth="1"/>
    <col min="7941" max="7941" width="9" style="52" bestFit="1" customWidth="1"/>
    <col min="7942" max="7942" width="27.34765625" style="52" bestFit="1" customWidth="1"/>
    <col min="7943" max="7943" width="2.34765625" style="52" bestFit="1" customWidth="1"/>
    <col min="7944" max="7944" width="12" style="52" customWidth="1"/>
    <col min="7945" max="7945" width="13.84765625" style="52" bestFit="1" customWidth="1"/>
    <col min="7946" max="7968" width="9" style="52" bestFit="1" customWidth="1"/>
    <col min="7969" max="8192" width="8.6484375" style="52"/>
    <col min="8193" max="8193" width="6.5" style="52" customWidth="1"/>
    <col min="8194" max="8194" width="17.09765625" style="52" customWidth="1"/>
    <col min="8195" max="8195" width="9" style="52" bestFit="1" customWidth="1"/>
    <col min="8196" max="8196" width="13.84765625" style="52" bestFit="1" customWidth="1"/>
    <col min="8197" max="8197" width="9" style="52" bestFit="1" customWidth="1"/>
    <col min="8198" max="8198" width="27.34765625" style="52" bestFit="1" customWidth="1"/>
    <col min="8199" max="8199" width="2.34765625" style="52" bestFit="1" customWidth="1"/>
    <col min="8200" max="8200" width="12" style="52" customWidth="1"/>
    <col min="8201" max="8201" width="13.84765625" style="52" bestFit="1" customWidth="1"/>
    <col min="8202" max="8224" width="9" style="52" bestFit="1" customWidth="1"/>
    <col min="8225" max="8448" width="8.6484375" style="52"/>
    <col min="8449" max="8449" width="6.5" style="52" customWidth="1"/>
    <col min="8450" max="8450" width="17.09765625" style="52" customWidth="1"/>
    <col min="8451" max="8451" width="9" style="52" bestFit="1" customWidth="1"/>
    <col min="8452" max="8452" width="13.84765625" style="52" bestFit="1" customWidth="1"/>
    <col min="8453" max="8453" width="9" style="52" bestFit="1" customWidth="1"/>
    <col min="8454" max="8454" width="27.34765625" style="52" bestFit="1" customWidth="1"/>
    <col min="8455" max="8455" width="2.34765625" style="52" bestFit="1" customWidth="1"/>
    <col min="8456" max="8456" width="12" style="52" customWidth="1"/>
    <col min="8457" max="8457" width="13.84765625" style="52" bestFit="1" customWidth="1"/>
    <col min="8458" max="8480" width="9" style="52" bestFit="1" customWidth="1"/>
    <col min="8481" max="8704" width="8.6484375" style="52"/>
    <col min="8705" max="8705" width="6.5" style="52" customWidth="1"/>
    <col min="8706" max="8706" width="17.09765625" style="52" customWidth="1"/>
    <col min="8707" max="8707" width="9" style="52" bestFit="1" customWidth="1"/>
    <col min="8708" max="8708" width="13.84765625" style="52" bestFit="1" customWidth="1"/>
    <col min="8709" max="8709" width="9" style="52" bestFit="1" customWidth="1"/>
    <col min="8710" max="8710" width="27.34765625" style="52" bestFit="1" customWidth="1"/>
    <col min="8711" max="8711" width="2.34765625" style="52" bestFit="1" customWidth="1"/>
    <col min="8712" max="8712" width="12" style="52" customWidth="1"/>
    <col min="8713" max="8713" width="13.84765625" style="52" bestFit="1" customWidth="1"/>
    <col min="8714" max="8736" width="9" style="52" bestFit="1" customWidth="1"/>
    <col min="8737" max="8960" width="8.6484375" style="52"/>
    <col min="8961" max="8961" width="6.5" style="52" customWidth="1"/>
    <col min="8962" max="8962" width="17.09765625" style="52" customWidth="1"/>
    <col min="8963" max="8963" width="9" style="52" bestFit="1" customWidth="1"/>
    <col min="8964" max="8964" width="13.84765625" style="52" bestFit="1" customWidth="1"/>
    <col min="8965" max="8965" width="9" style="52" bestFit="1" customWidth="1"/>
    <col min="8966" max="8966" width="27.34765625" style="52" bestFit="1" customWidth="1"/>
    <col min="8967" max="8967" width="2.34765625" style="52" bestFit="1" customWidth="1"/>
    <col min="8968" max="8968" width="12" style="52" customWidth="1"/>
    <col min="8969" max="8969" width="13.84765625" style="52" bestFit="1" customWidth="1"/>
    <col min="8970" max="8992" width="9" style="52" bestFit="1" customWidth="1"/>
    <col min="8993" max="9216" width="8.6484375" style="52"/>
    <col min="9217" max="9217" width="6.5" style="52" customWidth="1"/>
    <col min="9218" max="9218" width="17.09765625" style="52" customWidth="1"/>
    <col min="9219" max="9219" width="9" style="52" bestFit="1" customWidth="1"/>
    <col min="9220" max="9220" width="13.84765625" style="52" bestFit="1" customWidth="1"/>
    <col min="9221" max="9221" width="9" style="52" bestFit="1" customWidth="1"/>
    <col min="9222" max="9222" width="27.34765625" style="52" bestFit="1" customWidth="1"/>
    <col min="9223" max="9223" width="2.34765625" style="52" bestFit="1" customWidth="1"/>
    <col min="9224" max="9224" width="12" style="52" customWidth="1"/>
    <col min="9225" max="9225" width="13.84765625" style="52" bestFit="1" customWidth="1"/>
    <col min="9226" max="9248" width="9" style="52" bestFit="1" customWidth="1"/>
    <col min="9249" max="9472" width="8.6484375" style="52"/>
    <col min="9473" max="9473" width="6.5" style="52" customWidth="1"/>
    <col min="9474" max="9474" width="17.09765625" style="52" customWidth="1"/>
    <col min="9475" max="9475" width="9" style="52" bestFit="1" customWidth="1"/>
    <col min="9476" max="9476" width="13.84765625" style="52" bestFit="1" customWidth="1"/>
    <col min="9477" max="9477" width="9" style="52" bestFit="1" customWidth="1"/>
    <col min="9478" max="9478" width="27.34765625" style="52" bestFit="1" customWidth="1"/>
    <col min="9479" max="9479" width="2.34765625" style="52" bestFit="1" customWidth="1"/>
    <col min="9480" max="9480" width="12" style="52" customWidth="1"/>
    <col min="9481" max="9481" width="13.84765625" style="52" bestFit="1" customWidth="1"/>
    <col min="9482" max="9504" width="9" style="52" bestFit="1" customWidth="1"/>
    <col min="9505" max="9728" width="8.6484375" style="52"/>
    <col min="9729" max="9729" width="6.5" style="52" customWidth="1"/>
    <col min="9730" max="9730" width="17.09765625" style="52" customWidth="1"/>
    <col min="9731" max="9731" width="9" style="52" bestFit="1" customWidth="1"/>
    <col min="9732" max="9732" width="13.84765625" style="52" bestFit="1" customWidth="1"/>
    <col min="9733" max="9733" width="9" style="52" bestFit="1" customWidth="1"/>
    <col min="9734" max="9734" width="27.34765625" style="52" bestFit="1" customWidth="1"/>
    <col min="9735" max="9735" width="2.34765625" style="52" bestFit="1" customWidth="1"/>
    <col min="9736" max="9736" width="12" style="52" customWidth="1"/>
    <col min="9737" max="9737" width="13.84765625" style="52" bestFit="1" customWidth="1"/>
    <col min="9738" max="9760" width="9" style="52" bestFit="1" customWidth="1"/>
    <col min="9761" max="9984" width="8.6484375" style="52"/>
    <col min="9985" max="9985" width="6.5" style="52" customWidth="1"/>
    <col min="9986" max="9986" width="17.09765625" style="52" customWidth="1"/>
    <col min="9987" max="9987" width="9" style="52" bestFit="1" customWidth="1"/>
    <col min="9988" max="9988" width="13.84765625" style="52" bestFit="1" customWidth="1"/>
    <col min="9989" max="9989" width="9" style="52" bestFit="1" customWidth="1"/>
    <col min="9990" max="9990" width="27.34765625" style="52" bestFit="1" customWidth="1"/>
    <col min="9991" max="9991" width="2.34765625" style="52" bestFit="1" customWidth="1"/>
    <col min="9992" max="9992" width="12" style="52" customWidth="1"/>
    <col min="9993" max="9993" width="13.84765625" style="52" bestFit="1" customWidth="1"/>
    <col min="9994" max="10016" width="9" style="52" bestFit="1" customWidth="1"/>
    <col min="10017" max="10240" width="8.6484375" style="52"/>
    <col min="10241" max="10241" width="6.5" style="52" customWidth="1"/>
    <col min="10242" max="10242" width="17.09765625" style="52" customWidth="1"/>
    <col min="10243" max="10243" width="9" style="52" bestFit="1" customWidth="1"/>
    <col min="10244" max="10244" width="13.84765625" style="52" bestFit="1" customWidth="1"/>
    <col min="10245" max="10245" width="9" style="52" bestFit="1" customWidth="1"/>
    <col min="10246" max="10246" width="27.34765625" style="52" bestFit="1" customWidth="1"/>
    <col min="10247" max="10247" width="2.34765625" style="52" bestFit="1" customWidth="1"/>
    <col min="10248" max="10248" width="12" style="52" customWidth="1"/>
    <col min="10249" max="10249" width="13.84765625" style="52" bestFit="1" customWidth="1"/>
    <col min="10250" max="10272" width="9" style="52" bestFit="1" customWidth="1"/>
    <col min="10273" max="10496" width="8.6484375" style="52"/>
    <col min="10497" max="10497" width="6.5" style="52" customWidth="1"/>
    <col min="10498" max="10498" width="17.09765625" style="52" customWidth="1"/>
    <col min="10499" max="10499" width="9" style="52" bestFit="1" customWidth="1"/>
    <col min="10500" max="10500" width="13.84765625" style="52" bestFit="1" customWidth="1"/>
    <col min="10501" max="10501" width="9" style="52" bestFit="1" customWidth="1"/>
    <col min="10502" max="10502" width="27.34765625" style="52" bestFit="1" customWidth="1"/>
    <col min="10503" max="10503" width="2.34765625" style="52" bestFit="1" customWidth="1"/>
    <col min="10504" max="10504" width="12" style="52" customWidth="1"/>
    <col min="10505" max="10505" width="13.84765625" style="52" bestFit="1" customWidth="1"/>
    <col min="10506" max="10528" width="9" style="52" bestFit="1" customWidth="1"/>
    <col min="10529" max="10752" width="8.6484375" style="52"/>
    <col min="10753" max="10753" width="6.5" style="52" customWidth="1"/>
    <col min="10754" max="10754" width="17.09765625" style="52" customWidth="1"/>
    <col min="10755" max="10755" width="9" style="52" bestFit="1" customWidth="1"/>
    <col min="10756" max="10756" width="13.84765625" style="52" bestFit="1" customWidth="1"/>
    <col min="10757" max="10757" width="9" style="52" bestFit="1" customWidth="1"/>
    <col min="10758" max="10758" width="27.34765625" style="52" bestFit="1" customWidth="1"/>
    <col min="10759" max="10759" width="2.34765625" style="52" bestFit="1" customWidth="1"/>
    <col min="10760" max="10760" width="12" style="52" customWidth="1"/>
    <col min="10761" max="10761" width="13.84765625" style="52" bestFit="1" customWidth="1"/>
    <col min="10762" max="10784" width="9" style="52" bestFit="1" customWidth="1"/>
    <col min="10785" max="11008" width="8.6484375" style="52"/>
    <col min="11009" max="11009" width="6.5" style="52" customWidth="1"/>
    <col min="11010" max="11010" width="17.09765625" style="52" customWidth="1"/>
    <col min="11011" max="11011" width="9" style="52" bestFit="1" customWidth="1"/>
    <col min="11012" max="11012" width="13.84765625" style="52" bestFit="1" customWidth="1"/>
    <col min="11013" max="11013" width="9" style="52" bestFit="1" customWidth="1"/>
    <col min="11014" max="11014" width="27.34765625" style="52" bestFit="1" customWidth="1"/>
    <col min="11015" max="11015" width="2.34765625" style="52" bestFit="1" customWidth="1"/>
    <col min="11016" max="11016" width="12" style="52" customWidth="1"/>
    <col min="11017" max="11017" width="13.84765625" style="52" bestFit="1" customWidth="1"/>
    <col min="11018" max="11040" width="9" style="52" bestFit="1" customWidth="1"/>
    <col min="11041" max="11264" width="8.6484375" style="52"/>
    <col min="11265" max="11265" width="6.5" style="52" customWidth="1"/>
    <col min="11266" max="11266" width="17.09765625" style="52" customWidth="1"/>
    <col min="11267" max="11267" width="9" style="52" bestFit="1" customWidth="1"/>
    <col min="11268" max="11268" width="13.84765625" style="52" bestFit="1" customWidth="1"/>
    <col min="11269" max="11269" width="9" style="52" bestFit="1" customWidth="1"/>
    <col min="11270" max="11270" width="27.34765625" style="52" bestFit="1" customWidth="1"/>
    <col min="11271" max="11271" width="2.34765625" style="52" bestFit="1" customWidth="1"/>
    <col min="11272" max="11272" width="12" style="52" customWidth="1"/>
    <col min="11273" max="11273" width="13.84765625" style="52" bestFit="1" customWidth="1"/>
    <col min="11274" max="11296" width="9" style="52" bestFit="1" customWidth="1"/>
    <col min="11297" max="11520" width="8.6484375" style="52"/>
    <col min="11521" max="11521" width="6.5" style="52" customWidth="1"/>
    <col min="11522" max="11522" width="17.09765625" style="52" customWidth="1"/>
    <col min="11523" max="11523" width="9" style="52" bestFit="1" customWidth="1"/>
    <col min="11524" max="11524" width="13.84765625" style="52" bestFit="1" customWidth="1"/>
    <col min="11525" max="11525" width="9" style="52" bestFit="1" customWidth="1"/>
    <col min="11526" max="11526" width="27.34765625" style="52" bestFit="1" customWidth="1"/>
    <col min="11527" max="11527" width="2.34765625" style="52" bestFit="1" customWidth="1"/>
    <col min="11528" max="11528" width="12" style="52" customWidth="1"/>
    <col min="11529" max="11529" width="13.84765625" style="52" bestFit="1" customWidth="1"/>
    <col min="11530" max="11552" width="9" style="52" bestFit="1" customWidth="1"/>
    <col min="11553" max="11776" width="8.6484375" style="52"/>
    <col min="11777" max="11777" width="6.5" style="52" customWidth="1"/>
    <col min="11778" max="11778" width="17.09765625" style="52" customWidth="1"/>
    <col min="11779" max="11779" width="9" style="52" bestFit="1" customWidth="1"/>
    <col min="11780" max="11780" width="13.84765625" style="52" bestFit="1" customWidth="1"/>
    <col min="11781" max="11781" width="9" style="52" bestFit="1" customWidth="1"/>
    <col min="11782" max="11782" width="27.34765625" style="52" bestFit="1" customWidth="1"/>
    <col min="11783" max="11783" width="2.34765625" style="52" bestFit="1" customWidth="1"/>
    <col min="11784" max="11784" width="12" style="52" customWidth="1"/>
    <col min="11785" max="11785" width="13.84765625" style="52" bestFit="1" customWidth="1"/>
    <col min="11786" max="11808" width="9" style="52" bestFit="1" customWidth="1"/>
    <col min="11809" max="12032" width="8.6484375" style="52"/>
    <col min="12033" max="12033" width="6.5" style="52" customWidth="1"/>
    <col min="12034" max="12034" width="17.09765625" style="52" customWidth="1"/>
    <col min="12035" max="12035" width="9" style="52" bestFit="1" customWidth="1"/>
    <col min="12036" max="12036" width="13.84765625" style="52" bestFit="1" customWidth="1"/>
    <col min="12037" max="12037" width="9" style="52" bestFit="1" customWidth="1"/>
    <col min="12038" max="12038" width="27.34765625" style="52" bestFit="1" customWidth="1"/>
    <col min="12039" max="12039" width="2.34765625" style="52" bestFit="1" customWidth="1"/>
    <col min="12040" max="12040" width="12" style="52" customWidth="1"/>
    <col min="12041" max="12041" width="13.84765625" style="52" bestFit="1" customWidth="1"/>
    <col min="12042" max="12064" width="9" style="52" bestFit="1" customWidth="1"/>
    <col min="12065" max="12288" width="8.6484375" style="52"/>
    <col min="12289" max="12289" width="6.5" style="52" customWidth="1"/>
    <col min="12290" max="12290" width="17.09765625" style="52" customWidth="1"/>
    <col min="12291" max="12291" width="9" style="52" bestFit="1" customWidth="1"/>
    <col min="12292" max="12292" width="13.84765625" style="52" bestFit="1" customWidth="1"/>
    <col min="12293" max="12293" width="9" style="52" bestFit="1" customWidth="1"/>
    <col min="12294" max="12294" width="27.34765625" style="52" bestFit="1" customWidth="1"/>
    <col min="12295" max="12295" width="2.34765625" style="52" bestFit="1" customWidth="1"/>
    <col min="12296" max="12296" width="12" style="52" customWidth="1"/>
    <col min="12297" max="12297" width="13.84765625" style="52" bestFit="1" customWidth="1"/>
    <col min="12298" max="12320" width="9" style="52" bestFit="1" customWidth="1"/>
    <col min="12321" max="12544" width="8.6484375" style="52"/>
    <col min="12545" max="12545" width="6.5" style="52" customWidth="1"/>
    <col min="12546" max="12546" width="17.09765625" style="52" customWidth="1"/>
    <col min="12547" max="12547" width="9" style="52" bestFit="1" customWidth="1"/>
    <col min="12548" max="12548" width="13.84765625" style="52" bestFit="1" customWidth="1"/>
    <col min="12549" max="12549" width="9" style="52" bestFit="1" customWidth="1"/>
    <col min="12550" max="12550" width="27.34765625" style="52" bestFit="1" customWidth="1"/>
    <col min="12551" max="12551" width="2.34765625" style="52" bestFit="1" customWidth="1"/>
    <col min="12552" max="12552" width="12" style="52" customWidth="1"/>
    <col min="12553" max="12553" width="13.84765625" style="52" bestFit="1" customWidth="1"/>
    <col min="12554" max="12576" width="9" style="52" bestFit="1" customWidth="1"/>
    <col min="12577" max="12800" width="8.6484375" style="52"/>
    <col min="12801" max="12801" width="6.5" style="52" customWidth="1"/>
    <col min="12802" max="12802" width="17.09765625" style="52" customWidth="1"/>
    <col min="12803" max="12803" width="9" style="52" bestFit="1" customWidth="1"/>
    <col min="12804" max="12804" width="13.84765625" style="52" bestFit="1" customWidth="1"/>
    <col min="12805" max="12805" width="9" style="52" bestFit="1" customWidth="1"/>
    <col min="12806" max="12806" width="27.34765625" style="52" bestFit="1" customWidth="1"/>
    <col min="12807" max="12807" width="2.34765625" style="52" bestFit="1" customWidth="1"/>
    <col min="12808" max="12808" width="12" style="52" customWidth="1"/>
    <col min="12809" max="12809" width="13.84765625" style="52" bestFit="1" customWidth="1"/>
    <col min="12810" max="12832" width="9" style="52" bestFit="1" customWidth="1"/>
    <col min="12833" max="13056" width="8.6484375" style="52"/>
    <col min="13057" max="13057" width="6.5" style="52" customWidth="1"/>
    <col min="13058" max="13058" width="17.09765625" style="52" customWidth="1"/>
    <col min="13059" max="13059" width="9" style="52" bestFit="1" customWidth="1"/>
    <col min="13060" max="13060" width="13.84765625" style="52" bestFit="1" customWidth="1"/>
    <col min="13061" max="13061" width="9" style="52" bestFit="1" customWidth="1"/>
    <col min="13062" max="13062" width="27.34765625" style="52" bestFit="1" customWidth="1"/>
    <col min="13063" max="13063" width="2.34765625" style="52" bestFit="1" customWidth="1"/>
    <col min="13064" max="13064" width="12" style="52" customWidth="1"/>
    <col min="13065" max="13065" width="13.84765625" style="52" bestFit="1" customWidth="1"/>
    <col min="13066" max="13088" width="9" style="52" bestFit="1" customWidth="1"/>
    <col min="13089" max="13312" width="8.6484375" style="52"/>
    <col min="13313" max="13313" width="6.5" style="52" customWidth="1"/>
    <col min="13314" max="13314" width="17.09765625" style="52" customWidth="1"/>
    <col min="13315" max="13315" width="9" style="52" bestFit="1" customWidth="1"/>
    <col min="13316" max="13316" width="13.84765625" style="52" bestFit="1" customWidth="1"/>
    <col min="13317" max="13317" width="9" style="52" bestFit="1" customWidth="1"/>
    <col min="13318" max="13318" width="27.34765625" style="52" bestFit="1" customWidth="1"/>
    <col min="13319" max="13319" width="2.34765625" style="52" bestFit="1" customWidth="1"/>
    <col min="13320" max="13320" width="12" style="52" customWidth="1"/>
    <col min="13321" max="13321" width="13.84765625" style="52" bestFit="1" customWidth="1"/>
    <col min="13322" max="13344" width="9" style="52" bestFit="1" customWidth="1"/>
    <col min="13345" max="13568" width="8.6484375" style="52"/>
    <col min="13569" max="13569" width="6.5" style="52" customWidth="1"/>
    <col min="13570" max="13570" width="17.09765625" style="52" customWidth="1"/>
    <col min="13571" max="13571" width="9" style="52" bestFit="1" customWidth="1"/>
    <col min="13572" max="13572" width="13.84765625" style="52" bestFit="1" customWidth="1"/>
    <col min="13573" max="13573" width="9" style="52" bestFit="1" customWidth="1"/>
    <col min="13574" max="13574" width="27.34765625" style="52" bestFit="1" customWidth="1"/>
    <col min="13575" max="13575" width="2.34765625" style="52" bestFit="1" customWidth="1"/>
    <col min="13576" max="13576" width="12" style="52" customWidth="1"/>
    <col min="13577" max="13577" width="13.84765625" style="52" bestFit="1" customWidth="1"/>
    <col min="13578" max="13600" width="9" style="52" bestFit="1" customWidth="1"/>
    <col min="13601" max="13824" width="8.6484375" style="52"/>
    <col min="13825" max="13825" width="6.5" style="52" customWidth="1"/>
    <col min="13826" max="13826" width="17.09765625" style="52" customWidth="1"/>
    <col min="13827" max="13827" width="9" style="52" bestFit="1" customWidth="1"/>
    <col min="13828" max="13828" width="13.84765625" style="52" bestFit="1" customWidth="1"/>
    <col min="13829" max="13829" width="9" style="52" bestFit="1" customWidth="1"/>
    <col min="13830" max="13830" width="27.34765625" style="52" bestFit="1" customWidth="1"/>
    <col min="13831" max="13831" width="2.34765625" style="52" bestFit="1" customWidth="1"/>
    <col min="13832" max="13832" width="12" style="52" customWidth="1"/>
    <col min="13833" max="13833" width="13.84765625" style="52" bestFit="1" customWidth="1"/>
    <col min="13834" max="13856" width="9" style="52" bestFit="1" customWidth="1"/>
    <col min="13857" max="14080" width="8.6484375" style="52"/>
    <col min="14081" max="14081" width="6.5" style="52" customWidth="1"/>
    <col min="14082" max="14082" width="17.09765625" style="52" customWidth="1"/>
    <col min="14083" max="14083" width="9" style="52" bestFit="1" customWidth="1"/>
    <col min="14084" max="14084" width="13.84765625" style="52" bestFit="1" customWidth="1"/>
    <col min="14085" max="14085" width="9" style="52" bestFit="1" customWidth="1"/>
    <col min="14086" max="14086" width="27.34765625" style="52" bestFit="1" customWidth="1"/>
    <col min="14087" max="14087" width="2.34765625" style="52" bestFit="1" customWidth="1"/>
    <col min="14088" max="14088" width="12" style="52" customWidth="1"/>
    <col min="14089" max="14089" width="13.84765625" style="52" bestFit="1" customWidth="1"/>
    <col min="14090" max="14112" width="9" style="52" bestFit="1" customWidth="1"/>
    <col min="14113" max="14336" width="8.6484375" style="52"/>
    <col min="14337" max="14337" width="6.5" style="52" customWidth="1"/>
    <col min="14338" max="14338" width="17.09765625" style="52" customWidth="1"/>
    <col min="14339" max="14339" width="9" style="52" bestFit="1" customWidth="1"/>
    <col min="14340" max="14340" width="13.84765625" style="52" bestFit="1" customWidth="1"/>
    <col min="14341" max="14341" width="9" style="52" bestFit="1" customWidth="1"/>
    <col min="14342" max="14342" width="27.34765625" style="52" bestFit="1" customWidth="1"/>
    <col min="14343" max="14343" width="2.34765625" style="52" bestFit="1" customWidth="1"/>
    <col min="14344" max="14344" width="12" style="52" customWidth="1"/>
    <col min="14345" max="14345" width="13.84765625" style="52" bestFit="1" customWidth="1"/>
    <col min="14346" max="14368" width="9" style="52" bestFit="1" customWidth="1"/>
    <col min="14369" max="14592" width="8.6484375" style="52"/>
    <col min="14593" max="14593" width="6.5" style="52" customWidth="1"/>
    <col min="14594" max="14594" width="17.09765625" style="52" customWidth="1"/>
    <col min="14595" max="14595" width="9" style="52" bestFit="1" customWidth="1"/>
    <col min="14596" max="14596" width="13.84765625" style="52" bestFit="1" customWidth="1"/>
    <col min="14597" max="14597" width="9" style="52" bestFit="1" customWidth="1"/>
    <col min="14598" max="14598" width="27.34765625" style="52" bestFit="1" customWidth="1"/>
    <col min="14599" max="14599" width="2.34765625" style="52" bestFit="1" customWidth="1"/>
    <col min="14600" max="14600" width="12" style="52" customWidth="1"/>
    <col min="14601" max="14601" width="13.84765625" style="52" bestFit="1" customWidth="1"/>
    <col min="14602" max="14624" width="9" style="52" bestFit="1" customWidth="1"/>
    <col min="14625" max="14848" width="8.6484375" style="52"/>
    <col min="14849" max="14849" width="6.5" style="52" customWidth="1"/>
    <col min="14850" max="14850" width="17.09765625" style="52" customWidth="1"/>
    <col min="14851" max="14851" width="9" style="52" bestFit="1" customWidth="1"/>
    <col min="14852" max="14852" width="13.84765625" style="52" bestFit="1" customWidth="1"/>
    <col min="14853" max="14853" width="9" style="52" bestFit="1" customWidth="1"/>
    <col min="14854" max="14854" width="27.34765625" style="52" bestFit="1" customWidth="1"/>
    <col min="14855" max="14855" width="2.34765625" style="52" bestFit="1" customWidth="1"/>
    <col min="14856" max="14856" width="12" style="52" customWidth="1"/>
    <col min="14857" max="14857" width="13.84765625" style="52" bestFit="1" customWidth="1"/>
    <col min="14858" max="14880" width="9" style="52" bestFit="1" customWidth="1"/>
    <col min="14881" max="15104" width="8.6484375" style="52"/>
    <col min="15105" max="15105" width="6.5" style="52" customWidth="1"/>
    <col min="15106" max="15106" width="17.09765625" style="52" customWidth="1"/>
    <col min="15107" max="15107" width="9" style="52" bestFit="1" customWidth="1"/>
    <col min="15108" max="15108" width="13.84765625" style="52" bestFit="1" customWidth="1"/>
    <col min="15109" max="15109" width="9" style="52" bestFit="1" customWidth="1"/>
    <col min="15110" max="15110" width="27.34765625" style="52" bestFit="1" customWidth="1"/>
    <col min="15111" max="15111" width="2.34765625" style="52" bestFit="1" customWidth="1"/>
    <col min="15112" max="15112" width="12" style="52" customWidth="1"/>
    <col min="15113" max="15113" width="13.84765625" style="52" bestFit="1" customWidth="1"/>
    <col min="15114" max="15136" width="9" style="52" bestFit="1" customWidth="1"/>
    <col min="15137" max="15360" width="8.6484375" style="52"/>
    <col min="15361" max="15361" width="6.5" style="52" customWidth="1"/>
    <col min="15362" max="15362" width="17.09765625" style="52" customWidth="1"/>
    <col min="15363" max="15363" width="9" style="52" bestFit="1" customWidth="1"/>
    <col min="15364" max="15364" width="13.84765625" style="52" bestFit="1" customWidth="1"/>
    <col min="15365" max="15365" width="9" style="52" bestFit="1" customWidth="1"/>
    <col min="15366" max="15366" width="27.34765625" style="52" bestFit="1" customWidth="1"/>
    <col min="15367" max="15367" width="2.34765625" style="52" bestFit="1" customWidth="1"/>
    <col min="15368" max="15368" width="12" style="52" customWidth="1"/>
    <col min="15369" max="15369" width="13.84765625" style="52" bestFit="1" customWidth="1"/>
    <col min="15370" max="15392" width="9" style="52" bestFit="1" customWidth="1"/>
    <col min="15393" max="15616" width="8.6484375" style="52"/>
    <col min="15617" max="15617" width="6.5" style="52" customWidth="1"/>
    <col min="15618" max="15618" width="17.09765625" style="52" customWidth="1"/>
    <col min="15619" max="15619" width="9" style="52" bestFit="1" customWidth="1"/>
    <col min="15620" max="15620" width="13.84765625" style="52" bestFit="1" customWidth="1"/>
    <col min="15621" max="15621" width="9" style="52" bestFit="1" customWidth="1"/>
    <col min="15622" max="15622" width="27.34765625" style="52" bestFit="1" customWidth="1"/>
    <col min="15623" max="15623" width="2.34765625" style="52" bestFit="1" customWidth="1"/>
    <col min="15624" max="15624" width="12" style="52" customWidth="1"/>
    <col min="15625" max="15625" width="13.84765625" style="52" bestFit="1" customWidth="1"/>
    <col min="15626" max="15648" width="9" style="52" bestFit="1" customWidth="1"/>
    <col min="15649" max="15872" width="8.6484375" style="52"/>
    <col min="15873" max="15873" width="6.5" style="52" customWidth="1"/>
    <col min="15874" max="15874" width="17.09765625" style="52" customWidth="1"/>
    <col min="15875" max="15875" width="9" style="52" bestFit="1" customWidth="1"/>
    <col min="15876" max="15876" width="13.84765625" style="52" bestFit="1" customWidth="1"/>
    <col min="15877" max="15877" width="9" style="52" bestFit="1" customWidth="1"/>
    <col min="15878" max="15878" width="27.34765625" style="52" bestFit="1" customWidth="1"/>
    <col min="15879" max="15879" width="2.34765625" style="52" bestFit="1" customWidth="1"/>
    <col min="15880" max="15880" width="12" style="52" customWidth="1"/>
    <col min="15881" max="15881" width="13.84765625" style="52" bestFit="1" customWidth="1"/>
    <col min="15882" max="15904" width="9" style="52" bestFit="1" customWidth="1"/>
    <col min="15905" max="16128" width="8.6484375" style="52"/>
    <col min="16129" max="16129" width="6.5" style="52" customWidth="1"/>
    <col min="16130" max="16130" width="17.09765625" style="52" customWidth="1"/>
    <col min="16131" max="16131" width="9" style="52" bestFit="1" customWidth="1"/>
    <col min="16132" max="16132" width="13.84765625" style="52" bestFit="1" customWidth="1"/>
    <col min="16133" max="16133" width="9" style="52" bestFit="1" customWidth="1"/>
    <col min="16134" max="16134" width="27.34765625" style="52" bestFit="1" customWidth="1"/>
    <col min="16135" max="16135" width="2.34765625" style="52" bestFit="1" customWidth="1"/>
    <col min="16136" max="16136" width="12" style="52" customWidth="1"/>
    <col min="16137" max="16137" width="13.84765625" style="52" bestFit="1" customWidth="1"/>
    <col min="16138" max="16160" width="9" style="52" bestFit="1" customWidth="1"/>
    <col min="16161" max="16384" width="8.6484375" style="52"/>
  </cols>
  <sheetData>
    <row r="1" spans="1:13" ht="25.2">
      <c r="A1" s="72" t="s">
        <v>32</v>
      </c>
      <c r="B1" s="72"/>
      <c r="C1" s="72"/>
      <c r="D1" s="72"/>
      <c r="E1" s="72"/>
      <c r="F1" s="72"/>
      <c r="G1" s="72"/>
      <c r="H1" s="72"/>
    </row>
    <row r="3" spans="1:13">
      <c r="A3" s="53" t="s">
        <v>33</v>
      </c>
      <c r="B3" s="54" t="s">
        <v>34</v>
      </c>
      <c r="C3" s="53" t="s">
        <v>35</v>
      </c>
      <c r="D3" s="55" t="s">
        <v>36</v>
      </c>
      <c r="F3" s="52" t="s">
        <v>37</v>
      </c>
      <c r="H3" s="56" t="s">
        <v>38</v>
      </c>
      <c r="I3" s="52" t="s">
        <v>0</v>
      </c>
    </row>
    <row r="4" spans="1:13">
      <c r="A4" s="57">
        <v>1</v>
      </c>
      <c r="B4" s="58" t="s">
        <v>39</v>
      </c>
      <c r="C4" s="59">
        <v>0.45</v>
      </c>
      <c r="D4" s="60" t="s">
        <v>40</v>
      </c>
      <c r="F4" s="52" t="s">
        <v>41</v>
      </c>
      <c r="G4" s="61"/>
      <c r="H4" s="56" t="s">
        <v>42</v>
      </c>
      <c r="M4" s="62" t="s">
        <v>0</v>
      </c>
    </row>
    <row r="5" spans="1:13">
      <c r="A5" s="57">
        <v>2</v>
      </c>
      <c r="B5" s="58" t="s">
        <v>43</v>
      </c>
      <c r="C5" s="59">
        <v>0.1</v>
      </c>
      <c r="D5" s="60" t="s">
        <v>40</v>
      </c>
      <c r="F5" s="61"/>
      <c r="G5" s="56"/>
      <c r="H5" s="61"/>
      <c r="I5" s="62"/>
    </row>
    <row r="6" spans="1:13">
      <c r="A6" s="57">
        <v>3</v>
      </c>
      <c r="B6" s="58" t="s">
        <v>44</v>
      </c>
      <c r="C6" s="59">
        <v>0.1</v>
      </c>
      <c r="D6" s="60" t="s">
        <v>40</v>
      </c>
      <c r="I6" s="52" t="s">
        <v>0</v>
      </c>
    </row>
    <row r="7" spans="1:13">
      <c r="A7" s="63">
        <v>4</v>
      </c>
      <c r="B7" s="64" t="s">
        <v>45</v>
      </c>
      <c r="C7" s="65">
        <v>0.15</v>
      </c>
      <c r="D7" s="66" t="s">
        <v>46</v>
      </c>
      <c r="F7" s="61"/>
      <c r="G7" s="56"/>
      <c r="H7" s="61"/>
      <c r="I7" s="62"/>
      <c r="J7" s="52" t="s">
        <v>0</v>
      </c>
      <c r="M7" s="62" t="s">
        <v>0</v>
      </c>
    </row>
    <row r="8" spans="1:13">
      <c r="A8" s="57">
        <v>5</v>
      </c>
      <c r="B8" s="58" t="s">
        <v>47</v>
      </c>
      <c r="C8" s="59">
        <v>0.1</v>
      </c>
      <c r="D8" s="60" t="s">
        <v>46</v>
      </c>
      <c r="F8" s="61"/>
      <c r="G8" s="56"/>
      <c r="H8" s="61"/>
      <c r="I8" s="62"/>
    </row>
    <row r="9" spans="1:13">
      <c r="A9" s="57">
        <v>6</v>
      </c>
      <c r="B9" s="58" t="s">
        <v>48</v>
      </c>
      <c r="C9" s="59">
        <v>0.05</v>
      </c>
      <c r="D9" s="60" t="s">
        <v>46</v>
      </c>
      <c r="F9" s="52" t="s">
        <v>0</v>
      </c>
      <c r="G9" s="61" t="s">
        <v>0</v>
      </c>
      <c r="H9" s="61"/>
      <c r="I9" s="62"/>
    </row>
    <row r="10" spans="1:13">
      <c r="A10" s="57">
        <v>7</v>
      </c>
      <c r="B10" s="58" t="s">
        <v>49</v>
      </c>
      <c r="C10" s="59">
        <v>0.03</v>
      </c>
      <c r="D10" s="60" t="s">
        <v>40</v>
      </c>
      <c r="F10" s="61"/>
      <c r="G10" s="56"/>
      <c r="H10" s="61"/>
      <c r="I10" s="62"/>
    </row>
    <row r="11" spans="1:13">
      <c r="A11" s="57">
        <v>8</v>
      </c>
      <c r="B11" s="58" t="s">
        <v>50</v>
      </c>
      <c r="C11" s="59">
        <v>0.02</v>
      </c>
      <c r="D11" s="60" t="s">
        <v>40</v>
      </c>
    </row>
    <row r="12" spans="1:13">
      <c r="A12" s="73" t="s">
        <v>51</v>
      </c>
      <c r="B12" s="74"/>
      <c r="C12" s="67">
        <f>SUM(C4:C11)</f>
        <v>1</v>
      </c>
      <c r="D12" s="55"/>
    </row>
    <row r="16" spans="1:13">
      <c r="G16" s="62"/>
    </row>
    <row r="17" spans="7:7">
      <c r="G17" s="62"/>
    </row>
    <row r="18" spans="7:7">
      <c r="G18" s="62"/>
    </row>
    <row r="19" spans="7:7">
      <c r="G19" s="62"/>
    </row>
    <row r="20" spans="7:7">
      <c r="G20" s="62"/>
    </row>
    <row r="21" spans="7:7">
      <c r="G21" s="62"/>
    </row>
    <row r="22" spans="7:7">
      <c r="G22" s="62"/>
    </row>
    <row r="23" spans="7:7">
      <c r="G23" s="62"/>
    </row>
  </sheetData>
  <mergeCells count="2">
    <mergeCell ref="A1:H1"/>
    <mergeCell ref="A12:B1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B2:P13"/>
  <sheetViews>
    <sheetView zoomScale="70" zoomScaleNormal="70" workbookViewId="0">
      <selection activeCell="B10" sqref="B10:N13"/>
    </sheetView>
  </sheetViews>
  <sheetFormatPr defaultColWidth="8.6484375" defaultRowHeight="25.2"/>
  <cols>
    <col min="1" max="1" width="8.6484375" style="16"/>
    <col min="2" max="2" width="34.3984375" style="16" bestFit="1" customWidth="1"/>
    <col min="3" max="3" width="8.84765625" style="17" bestFit="1" customWidth="1"/>
    <col min="4" max="11" width="8.84765625" style="18" bestFit="1" customWidth="1"/>
    <col min="12" max="14" width="10.6484375" style="18" bestFit="1" customWidth="1"/>
    <col min="15" max="16" width="7.8984375" style="19" customWidth="1"/>
    <col min="17" max="16384" width="8.6484375" style="16"/>
  </cols>
  <sheetData>
    <row r="2" spans="2:16">
      <c r="B2" s="16" t="s">
        <v>18</v>
      </c>
    </row>
    <row r="3" spans="2:16" s="23" customFormat="1">
      <c r="B3" s="20" t="s">
        <v>19</v>
      </c>
      <c r="C3" s="21">
        <v>44592</v>
      </c>
      <c r="D3" s="21">
        <v>44620</v>
      </c>
      <c r="E3" s="21">
        <v>44651</v>
      </c>
      <c r="F3" s="21">
        <v>44681</v>
      </c>
      <c r="G3" s="21">
        <v>44712</v>
      </c>
      <c r="H3" s="21">
        <v>44742</v>
      </c>
      <c r="I3" s="21">
        <v>44773</v>
      </c>
      <c r="J3" s="21">
        <v>44804</v>
      </c>
      <c r="K3" s="21">
        <v>44834</v>
      </c>
      <c r="L3" s="21">
        <v>44865</v>
      </c>
      <c r="M3" s="21">
        <v>44895</v>
      </c>
      <c r="N3" s="21">
        <v>44926</v>
      </c>
      <c r="O3" s="22"/>
      <c r="P3" s="22"/>
    </row>
    <row r="4" spans="2:16" ht="30">
      <c r="B4" s="24" t="s">
        <v>26</v>
      </c>
      <c r="C4" s="25">
        <v>100</v>
      </c>
      <c r="D4" s="25">
        <v>100</v>
      </c>
      <c r="E4" s="25">
        <v>100</v>
      </c>
      <c r="F4" s="25">
        <v>200</v>
      </c>
      <c r="G4" s="25">
        <v>220</v>
      </c>
      <c r="H4" s="25">
        <v>200</v>
      </c>
      <c r="I4" s="25">
        <v>200</v>
      </c>
      <c r="J4" s="25">
        <v>200</v>
      </c>
      <c r="K4" s="25">
        <v>200</v>
      </c>
      <c r="L4" s="25">
        <v>100</v>
      </c>
      <c r="M4" s="25">
        <v>100</v>
      </c>
      <c r="N4" s="25">
        <v>100</v>
      </c>
    </row>
    <row r="5" spans="2:16" ht="30">
      <c r="B5" s="24" t="s">
        <v>25</v>
      </c>
      <c r="C5" s="25">
        <v>80</v>
      </c>
      <c r="D5" s="26">
        <v>90</v>
      </c>
      <c r="E5" s="26">
        <v>90</v>
      </c>
      <c r="F5" s="26">
        <v>250</v>
      </c>
      <c r="G5" s="26">
        <v>280</v>
      </c>
      <c r="H5" s="27"/>
      <c r="I5" s="27"/>
      <c r="J5" s="27"/>
      <c r="K5" s="27"/>
      <c r="L5" s="27"/>
      <c r="M5" s="27"/>
      <c r="N5" s="27"/>
    </row>
    <row r="6" spans="2:16">
      <c r="B6" s="28" t="s">
        <v>17</v>
      </c>
      <c r="C6" s="29"/>
      <c r="D6" s="30"/>
      <c r="E6" s="30"/>
      <c r="F6" s="30"/>
      <c r="G6" s="30"/>
      <c r="H6" s="31"/>
      <c r="I6" s="31"/>
      <c r="J6" s="31"/>
      <c r="K6" s="31"/>
      <c r="L6" s="31"/>
      <c r="M6" s="31"/>
      <c r="N6" s="31"/>
    </row>
    <row r="7" spans="2:16" ht="15.7" customHeight="1">
      <c r="D7" s="17"/>
      <c r="E7" s="17"/>
      <c r="F7" s="17"/>
      <c r="G7" s="17"/>
      <c r="H7" s="17"/>
      <c r="I7" s="32"/>
      <c r="J7" s="32"/>
      <c r="K7" s="32"/>
      <c r="L7" s="32"/>
      <c r="M7" s="32"/>
      <c r="N7" s="32"/>
    </row>
    <row r="8" spans="2:16">
      <c r="B8" s="24" t="s">
        <v>18</v>
      </c>
      <c r="C8" s="33"/>
      <c r="D8" s="33"/>
      <c r="E8" s="33"/>
      <c r="F8" s="33"/>
      <c r="G8" s="33"/>
    </row>
    <row r="9" spans="2:16">
      <c r="B9" s="28" t="s">
        <v>27</v>
      </c>
    </row>
    <row r="10" spans="2:16">
      <c r="B10" s="20" t="s">
        <v>19</v>
      </c>
      <c r="C10" s="21">
        <v>44592</v>
      </c>
      <c r="D10" s="21">
        <v>44620</v>
      </c>
      <c r="E10" s="21">
        <v>44651</v>
      </c>
      <c r="F10" s="21">
        <v>44681</v>
      </c>
      <c r="G10" s="21">
        <v>44712</v>
      </c>
      <c r="H10" s="21">
        <v>44742</v>
      </c>
      <c r="I10" s="21">
        <v>44773</v>
      </c>
      <c r="J10" s="21">
        <v>44804</v>
      </c>
      <c r="K10" s="21">
        <v>44834</v>
      </c>
      <c r="L10" s="21">
        <v>44865</v>
      </c>
      <c r="M10" s="21">
        <v>44895</v>
      </c>
      <c r="N10" s="21">
        <v>44926</v>
      </c>
    </row>
    <row r="11" spans="2:16" ht="30">
      <c r="B11" s="24" t="s">
        <v>26</v>
      </c>
      <c r="C11" s="25">
        <v>100</v>
      </c>
      <c r="D11" s="25">
        <v>100</v>
      </c>
      <c r="E11" s="25">
        <v>100</v>
      </c>
      <c r="F11" s="25">
        <v>200</v>
      </c>
      <c r="G11" s="25">
        <v>220</v>
      </c>
      <c r="H11" s="25">
        <v>200</v>
      </c>
      <c r="I11" s="25">
        <v>200</v>
      </c>
      <c r="J11" s="25">
        <v>200</v>
      </c>
      <c r="K11" s="25">
        <v>200</v>
      </c>
      <c r="L11" s="25">
        <v>100</v>
      </c>
      <c r="M11" s="25">
        <v>100</v>
      </c>
      <c r="N11" s="25">
        <v>100</v>
      </c>
    </row>
    <row r="12" spans="2:16" ht="30">
      <c r="B12" s="24" t="s">
        <v>25</v>
      </c>
      <c r="C12" s="25">
        <v>80</v>
      </c>
      <c r="D12" s="26">
        <v>90</v>
      </c>
      <c r="E12" s="26">
        <v>90</v>
      </c>
      <c r="F12" s="26">
        <v>250</v>
      </c>
      <c r="G12" s="26">
        <v>280</v>
      </c>
      <c r="H12" s="27"/>
      <c r="I12" s="27"/>
      <c r="J12" s="27"/>
      <c r="K12" s="27"/>
      <c r="L12" s="27"/>
      <c r="M12" s="27"/>
      <c r="N12" s="27"/>
    </row>
    <row r="13" spans="2:16">
      <c r="B13" s="28" t="s">
        <v>17</v>
      </c>
      <c r="C13" s="29"/>
      <c r="D13" s="30"/>
      <c r="E13" s="30"/>
      <c r="F13" s="30"/>
      <c r="G13" s="30"/>
      <c r="H13" s="31"/>
      <c r="I13" s="31"/>
      <c r="J13" s="31"/>
      <c r="K13" s="31"/>
      <c r="L13" s="31"/>
      <c r="M13" s="31"/>
      <c r="N13" s="31"/>
    </row>
  </sheetData>
  <phoneticPr fontId="2" type="noConversion"/>
  <pageMargins left="0.75" right="0.75" top="1" bottom="1" header="0.5" footer="0.5"/>
  <pageSetup orientation="portrait" horizontalDpi="200" verticalDpi="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B1:F13"/>
  <sheetViews>
    <sheetView tabSelected="1" zoomScale="70" zoomScaleNormal="70" workbookViewId="0">
      <selection activeCell="B2" sqref="B2:D13"/>
    </sheetView>
  </sheetViews>
  <sheetFormatPr defaultColWidth="8.6484375" defaultRowHeight="20.100000000000001"/>
  <cols>
    <col min="1" max="1" width="4.796875" style="15" customWidth="1"/>
    <col min="2" max="2" width="64.1484375" style="15" bestFit="1" customWidth="1"/>
    <col min="3" max="4" width="26.34765625" style="14" customWidth="1"/>
    <col min="5" max="5" width="8.6484375" style="15"/>
    <col min="6" max="6" width="15.84765625" style="15" bestFit="1" customWidth="1"/>
    <col min="7" max="16384" width="8.6484375" style="15"/>
  </cols>
  <sheetData>
    <row r="1" spans="2:6" ht="13.9" customHeight="1">
      <c r="B1" s="13" t="s">
        <v>16</v>
      </c>
    </row>
    <row r="2" spans="2:6" ht="27.7" customHeight="1">
      <c r="B2" s="34" t="s">
        <v>1</v>
      </c>
      <c r="C2" s="69" t="s">
        <v>2</v>
      </c>
      <c r="D2" s="69" t="s">
        <v>3</v>
      </c>
    </row>
    <row r="3" spans="2:6" ht="27.7" customHeight="1">
      <c r="B3" s="68" t="s">
        <v>21</v>
      </c>
      <c r="C3" s="51">
        <v>3650000000</v>
      </c>
      <c r="D3" s="51">
        <v>3650000000</v>
      </c>
    </row>
    <row r="4" spans="2:6" ht="27.7" customHeight="1">
      <c r="B4" s="34" t="s">
        <v>20</v>
      </c>
      <c r="C4" s="70">
        <v>0.8</v>
      </c>
      <c r="D4" s="70">
        <v>0.8</v>
      </c>
    </row>
    <row r="5" spans="2:6" ht="27.7" customHeight="1">
      <c r="B5" s="34" t="s">
        <v>4</v>
      </c>
      <c r="C5" s="35">
        <v>30</v>
      </c>
      <c r="D5" s="35">
        <v>30</v>
      </c>
    </row>
    <row r="6" spans="2:6" ht="27.7" customHeight="1">
      <c r="B6" s="34" t="s">
        <v>5</v>
      </c>
      <c r="C6" s="35">
        <v>70</v>
      </c>
      <c r="D6" s="35">
        <v>70</v>
      </c>
    </row>
    <row r="7" spans="2:6" ht="27.7" customHeight="1">
      <c r="B7" s="34" t="s">
        <v>12</v>
      </c>
      <c r="C7" s="35">
        <v>8</v>
      </c>
      <c r="D7" s="35">
        <v>12</v>
      </c>
    </row>
    <row r="8" spans="2:6" ht="27.7" customHeight="1">
      <c r="B8" s="36" t="s">
        <v>22</v>
      </c>
      <c r="C8" s="35" t="s">
        <v>2</v>
      </c>
      <c r="D8" s="35" t="s">
        <v>3</v>
      </c>
    </row>
    <row r="9" spans="2:6" ht="27.7" customHeight="1">
      <c r="B9" s="37" t="s">
        <v>13</v>
      </c>
      <c r="C9" s="38"/>
      <c r="D9" s="39"/>
    </row>
    <row r="10" spans="2:6" ht="27.7" customHeight="1">
      <c r="B10" s="37" t="s">
        <v>24</v>
      </c>
      <c r="C10" s="40"/>
      <c r="D10" s="40"/>
      <c r="F10" s="15" t="s">
        <v>0</v>
      </c>
    </row>
    <row r="11" spans="2:6" ht="27.7" customHeight="1">
      <c r="B11" s="37" t="s">
        <v>23</v>
      </c>
      <c r="C11" s="38"/>
      <c r="D11" s="41"/>
      <c r="F11" s="15" t="s">
        <v>0</v>
      </c>
    </row>
    <row r="12" spans="2:6" ht="27.7" customHeight="1">
      <c r="B12" s="37" t="s">
        <v>6</v>
      </c>
      <c r="C12" s="42"/>
      <c r="D12" s="42"/>
      <c r="F12" s="15" t="s">
        <v>0</v>
      </c>
    </row>
    <row r="13" spans="2:6" ht="44.4">
      <c r="B13" s="43" t="s">
        <v>14</v>
      </c>
      <c r="C13" s="42"/>
      <c r="D13" s="42"/>
    </row>
  </sheetData>
  <phoneticPr fontId="2" type="noConversion"/>
  <pageMargins left="0.75" right="0.75" top="1" bottom="1" header="0.5" footer="0.5"/>
  <pageSetup paperSize="9" orientation="landscape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图2-1</vt:lpstr>
      <vt:lpstr>图2-2</vt:lpstr>
      <vt:lpstr>表2-1及2-2</vt:lpstr>
      <vt:lpstr>表2-3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Johncheng</dc:creator>
  <cp:keywords/>
  <dc:description/>
  <cp:lastModifiedBy>Live 2018 Windows</cp:lastModifiedBy>
  <cp:revision>1</cp:revision>
  <cp:lastPrinted>2011-11-08T09:36:36Z</cp:lastPrinted>
  <dcterms:created xsi:type="dcterms:W3CDTF">2005-03-30T08:14:35Z</dcterms:created>
  <dcterms:modified xsi:type="dcterms:W3CDTF">2023-04-01T02:15:31Z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