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ois\Documents\North Carolina State University 16-17 Second Year\Courses\CSC200-206 Laboratory\Project 3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B39" i="1"/>
  <c r="D37" i="1"/>
  <c r="D26" i="1"/>
  <c r="B25" i="1"/>
  <c r="B36" i="1"/>
  <c r="D14" i="1"/>
  <c r="D15" i="1"/>
  <c r="D16" i="1"/>
  <c r="D17" i="1"/>
  <c r="D18" i="1"/>
  <c r="D19" i="1"/>
  <c r="D1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3" i="1"/>
  <c r="E3" i="1" s="1"/>
  <c r="E10" i="1" s="1"/>
  <c r="D20" i="1" l="1"/>
</calcChain>
</file>

<file path=xl/sharedStrings.xml><?xml version="1.0" encoding="utf-8"?>
<sst xmlns="http://schemas.openxmlformats.org/spreadsheetml/2006/main" count="44" uniqueCount="44">
  <si>
    <t>2016 Aviation Interaction Budget Estimate</t>
  </si>
  <si>
    <t>Job Title</t>
  </si>
  <si>
    <t>Executive</t>
  </si>
  <si>
    <t>Software Engineers</t>
  </si>
  <si>
    <t>Marketing</t>
  </si>
  <si>
    <t>Staff (technical support, etc)</t>
  </si>
  <si>
    <t>Number of Employees</t>
  </si>
  <si>
    <t>Benefits (40% of Salary)</t>
  </si>
  <si>
    <t>Total yearly Salary</t>
  </si>
  <si>
    <t>Hardware Engineers</t>
  </si>
  <si>
    <t>Field Engineers</t>
  </si>
  <si>
    <t>Average Salary</t>
  </si>
  <si>
    <t>Financial Officers</t>
  </si>
  <si>
    <t>Company Logistics</t>
  </si>
  <si>
    <t>Manufacturing Space</t>
  </si>
  <si>
    <t>Manufacturing Equipment</t>
  </si>
  <si>
    <t>Office Space</t>
  </si>
  <si>
    <t>Utilities</t>
  </si>
  <si>
    <t>Office Equipment</t>
  </si>
  <si>
    <t>Company Vehicles and Insurance</t>
  </si>
  <si>
    <t>Advertising and Marketing</t>
  </si>
  <si>
    <t>Monthly</t>
  </si>
  <si>
    <t>Annually</t>
  </si>
  <si>
    <t>Total Yearly Logistics Cost:</t>
  </si>
  <si>
    <t>Revenue</t>
  </si>
  <si>
    <t># of Busiest Major Airports In USA</t>
  </si>
  <si>
    <t>Estimate of airports that will purchase the ground coverage option</t>
  </si>
  <si>
    <t>Estimate of airports that will purchase the air coverage option</t>
  </si>
  <si>
    <t>Estimate of airports that will purchase full coverage option</t>
  </si>
  <si>
    <t>Estimate of airports that will not purchase our products</t>
  </si>
  <si>
    <t>Ground Coverage selling cost:</t>
  </si>
  <si>
    <t>Air Coverage selling cost:</t>
  </si>
  <si>
    <t>Full Coverage selling cost:</t>
  </si>
  <si>
    <t>Revenue:</t>
  </si>
  <si>
    <t>Profit</t>
  </si>
  <si>
    <t>Total Yearly Salary:</t>
  </si>
  <si>
    <t>Cost of Building Required Hardwares</t>
  </si>
  <si>
    <t>Estimated Number of Hardware</t>
  </si>
  <si>
    <t>Cost of Hardwares</t>
  </si>
  <si>
    <t>Total Cost:</t>
  </si>
  <si>
    <t>Revenue - salary - company logistical costs - cost of producing all units sold</t>
  </si>
  <si>
    <t>Total Cost of Building Hardwares:</t>
  </si>
  <si>
    <t>Total Revenue:</t>
  </si>
  <si>
    <t xml:space="preserve">Total Profit: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</si>
</sst>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</cellStyleXfs>
  <cellXfs count="15">
    <xf numFmtId="0" fontId="0" fillId="0" borderId="0" xfId="0"/>
    <xf numFmtId="44" fontId="0" fillId="0" borderId="0" xfId="1" applyFont="1"/>
    <xf numFmtId="0" fontId="6" fillId="0" borderId="0" xfId="0" applyFont="1"/>
    <xf numFmtId="0" fontId="5" fillId="0" borderId="0" xfId="0" applyFont="1" applyAlignment="1">
      <alignment horizontal="center"/>
    </xf>
    <xf numFmtId="0" fontId="4" fillId="3" borderId="3" xfId="4"/>
    <xf numFmtId="0" fontId="5" fillId="0" borderId="4" xfId="5"/>
    <xf numFmtId="0" fontId="5" fillId="0" borderId="4" xfId="5" applyAlignment="1">
      <alignment wrapText="1"/>
    </xf>
    <xf numFmtId="0" fontId="2" fillId="2" borderId="2" xfId="2"/>
    <xf numFmtId="0" fontId="3" fillId="2" borderId="1" xfId="3"/>
    <xf numFmtId="44" fontId="4" fillId="3" borderId="3" xfId="4" applyNumberFormat="1"/>
    <xf numFmtId="44" fontId="3" fillId="2" borderId="1" xfId="3" applyNumberFormat="1"/>
    <xf numFmtId="0" fontId="3" fillId="2" borderId="1" xfId="3" applyNumberFormat="1"/>
    <xf numFmtId="0" fontId="2" fillId="2" borderId="2" xfId="2" applyAlignment="1">
      <alignment wrapText="1"/>
    </xf>
    <xf numFmtId="0" fontId="3" fillId="2" borderId="1" xfId="3" applyAlignment="1">
      <alignment vertical="center"/>
    </xf>
    <xf numFmtId="44" fontId="3" fillId="2" borderId="1" xfId="3" applyNumberFormat="1" applyAlignment="1">
      <alignment vertical="center"/>
    </xf>
  </cellXfs>
  <cellStyles count="6">
    <cellStyle name="Calculation" xfId="3" builtinId="22"/>
    <cellStyle name="Check Cell" xfId="4" builtinId="23"/>
    <cellStyle name="Currency" xfId="1" builtinId="4"/>
    <cellStyle name="Normal" xfId="0" builtinId="0"/>
    <cellStyle name="Output" xfId="2" builtinId="21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4" workbookViewId="0">
      <selection activeCell="D40" sqref="D40"/>
    </sheetView>
  </sheetViews>
  <sheetFormatPr defaultRowHeight="15" x14ac:dyDescent="0.25"/>
  <cols>
    <col min="1" max="1" width="30.7109375" bestFit="1" customWidth="1"/>
    <col min="2" max="2" width="16.28515625" bestFit="1" customWidth="1"/>
    <col min="3" max="3" width="30.85546875" bestFit="1" customWidth="1"/>
    <col min="4" max="4" width="22.28515625" bestFit="1" customWidth="1"/>
    <col min="5" max="5" width="17.28515625" bestFit="1" customWidth="1"/>
  </cols>
  <sheetData>
    <row r="1" spans="1:5" x14ac:dyDescent="0.25">
      <c r="A1" s="3" t="s">
        <v>0</v>
      </c>
      <c r="B1" s="3"/>
      <c r="C1" s="3"/>
      <c r="D1" s="3"/>
      <c r="E1" s="3"/>
    </row>
    <row r="2" spans="1:5" ht="15.75" thickBot="1" x14ac:dyDescent="0.3">
      <c r="A2" s="5" t="s">
        <v>1</v>
      </c>
      <c r="B2" s="5" t="s">
        <v>11</v>
      </c>
      <c r="C2" s="5" t="s">
        <v>6</v>
      </c>
      <c r="D2" s="5" t="s">
        <v>7</v>
      </c>
      <c r="E2" s="5" t="s">
        <v>8</v>
      </c>
    </row>
    <row r="3" spans="1:5" ht="15.75" thickTop="1" x14ac:dyDescent="0.25">
      <c r="A3" s="7" t="s">
        <v>2</v>
      </c>
      <c r="B3" s="10">
        <v>213284</v>
      </c>
      <c r="C3" s="8">
        <v>4</v>
      </c>
      <c r="D3" s="10">
        <f>B3 * 0.4</f>
        <v>85313.600000000006</v>
      </c>
      <c r="E3" s="10">
        <f>(B3*12)-(D3*12)</f>
        <v>1535644.7999999998</v>
      </c>
    </row>
    <row r="4" spans="1:5" x14ac:dyDescent="0.25">
      <c r="A4" s="7" t="s">
        <v>3</v>
      </c>
      <c r="B4" s="10">
        <v>93350</v>
      </c>
      <c r="C4" s="8">
        <v>16</v>
      </c>
      <c r="D4" s="10">
        <f t="shared" ref="D4:D9" si="0">B4 * 0.4</f>
        <v>37340</v>
      </c>
      <c r="E4" s="10">
        <f t="shared" ref="E4:E9" si="1">(B4*12)-(D4*12)</f>
        <v>672120</v>
      </c>
    </row>
    <row r="5" spans="1:5" x14ac:dyDescent="0.25">
      <c r="A5" s="7" t="s">
        <v>9</v>
      </c>
      <c r="B5" s="10">
        <v>83632</v>
      </c>
      <c r="C5" s="8">
        <v>14</v>
      </c>
      <c r="D5" s="10">
        <f t="shared" si="0"/>
        <v>33452.800000000003</v>
      </c>
      <c r="E5" s="10">
        <f t="shared" si="1"/>
        <v>602150.39999999991</v>
      </c>
    </row>
    <row r="6" spans="1:5" x14ac:dyDescent="0.25">
      <c r="A6" s="7" t="s">
        <v>4</v>
      </c>
      <c r="B6" s="10">
        <v>62128</v>
      </c>
      <c r="C6" s="8">
        <v>7</v>
      </c>
      <c r="D6" s="10">
        <f t="shared" si="0"/>
        <v>24851.200000000001</v>
      </c>
      <c r="E6" s="10">
        <f t="shared" si="1"/>
        <v>447321.59999999998</v>
      </c>
    </row>
    <row r="7" spans="1:5" x14ac:dyDescent="0.25">
      <c r="A7" s="7" t="s">
        <v>10</v>
      </c>
      <c r="B7" s="10">
        <v>61452</v>
      </c>
      <c r="C7" s="8">
        <v>22</v>
      </c>
      <c r="D7" s="10">
        <f t="shared" si="0"/>
        <v>24580.800000000003</v>
      </c>
      <c r="E7" s="10">
        <f t="shared" si="1"/>
        <v>442454.39999999997</v>
      </c>
    </row>
    <row r="8" spans="1:5" x14ac:dyDescent="0.25">
      <c r="A8" s="7" t="s">
        <v>12</v>
      </c>
      <c r="B8" s="10">
        <v>57529</v>
      </c>
      <c r="C8" s="8">
        <v>10</v>
      </c>
      <c r="D8" s="10">
        <f t="shared" si="0"/>
        <v>23011.600000000002</v>
      </c>
      <c r="E8" s="10">
        <f t="shared" si="1"/>
        <v>414208.8</v>
      </c>
    </row>
    <row r="9" spans="1:5" ht="15.75" thickBot="1" x14ac:dyDescent="0.3">
      <c r="A9" s="7" t="s">
        <v>5</v>
      </c>
      <c r="B9" s="10">
        <v>47444</v>
      </c>
      <c r="C9" s="8">
        <v>50</v>
      </c>
      <c r="D9" s="10">
        <f t="shared" si="0"/>
        <v>18977.600000000002</v>
      </c>
      <c r="E9" s="10">
        <f t="shared" si="1"/>
        <v>341596.8</v>
      </c>
    </row>
    <row r="10" spans="1:5" ht="16.5" thickTop="1" thickBot="1" x14ac:dyDescent="0.3">
      <c r="D10" s="4" t="s">
        <v>35</v>
      </c>
      <c r="E10" s="9">
        <f>SUM(E3:E9)</f>
        <v>4455496.8</v>
      </c>
    </row>
    <row r="11" spans="1:5" ht="15.75" thickTop="1" x14ac:dyDescent="0.25">
      <c r="A11" s="2" t="s">
        <v>13</v>
      </c>
    </row>
    <row r="12" spans="1:5" ht="15.75" thickBot="1" x14ac:dyDescent="0.3">
      <c r="A12" s="5"/>
      <c r="B12" s="5" t="s">
        <v>21</v>
      </c>
      <c r="C12" s="5"/>
      <c r="D12" s="5" t="s">
        <v>22</v>
      </c>
    </row>
    <row r="13" spans="1:5" ht="15.75" thickTop="1" x14ac:dyDescent="0.25">
      <c r="A13" s="7" t="s">
        <v>14</v>
      </c>
      <c r="B13" s="10">
        <v>53435</v>
      </c>
      <c r="C13" s="8"/>
      <c r="D13" s="10">
        <f>B13*12</f>
        <v>641220</v>
      </c>
    </row>
    <row r="14" spans="1:5" x14ac:dyDescent="0.25">
      <c r="A14" s="7" t="s">
        <v>15</v>
      </c>
      <c r="B14" s="10">
        <v>16265</v>
      </c>
      <c r="C14" s="8"/>
      <c r="D14" s="10">
        <f t="shared" ref="D14:D19" si="2">B14*12</f>
        <v>195180</v>
      </c>
    </row>
    <row r="15" spans="1:5" x14ac:dyDescent="0.25">
      <c r="A15" s="7" t="s">
        <v>16</v>
      </c>
      <c r="B15" s="10">
        <v>12765</v>
      </c>
      <c r="C15" s="8"/>
      <c r="D15" s="10">
        <f t="shared" si="2"/>
        <v>153180</v>
      </c>
    </row>
    <row r="16" spans="1:5" x14ac:dyDescent="0.25">
      <c r="A16" s="7" t="s">
        <v>17</v>
      </c>
      <c r="B16" s="10">
        <v>1000</v>
      </c>
      <c r="C16" s="8"/>
      <c r="D16" s="10">
        <f t="shared" si="2"/>
        <v>12000</v>
      </c>
    </row>
    <row r="17" spans="1:4" x14ac:dyDescent="0.25">
      <c r="A17" s="7" t="s">
        <v>18</v>
      </c>
      <c r="B17" s="10">
        <v>2795</v>
      </c>
      <c r="C17" s="8"/>
      <c r="D17" s="10">
        <f t="shared" si="2"/>
        <v>33540</v>
      </c>
    </row>
    <row r="18" spans="1:4" x14ac:dyDescent="0.25">
      <c r="A18" s="7" t="s">
        <v>19</v>
      </c>
      <c r="B18" s="10">
        <v>6844</v>
      </c>
      <c r="C18" s="8"/>
      <c r="D18" s="10">
        <f t="shared" si="2"/>
        <v>82128</v>
      </c>
    </row>
    <row r="19" spans="1:4" ht="15.75" thickBot="1" x14ac:dyDescent="0.3">
      <c r="A19" s="7" t="s">
        <v>20</v>
      </c>
      <c r="B19" s="10">
        <v>1865</v>
      </c>
      <c r="C19" s="8"/>
      <c r="D19" s="10">
        <f t="shared" si="2"/>
        <v>22380</v>
      </c>
    </row>
    <row r="20" spans="1:4" ht="16.5" thickTop="1" thickBot="1" x14ac:dyDescent="0.3">
      <c r="C20" s="4" t="s">
        <v>23</v>
      </c>
      <c r="D20" s="9">
        <f>SUM(D13:D19)</f>
        <v>1139628</v>
      </c>
    </row>
    <row r="21" spans="1:4" ht="15.75" thickTop="1" x14ac:dyDescent="0.25"/>
    <row r="22" spans="1:4" ht="15.75" thickBot="1" x14ac:dyDescent="0.3">
      <c r="A22" s="5" t="s">
        <v>36</v>
      </c>
      <c r="B22" s="5"/>
      <c r="D22" s="1"/>
    </row>
    <row r="23" spans="1:4" ht="15.75" thickTop="1" x14ac:dyDescent="0.25">
      <c r="A23" s="7" t="s">
        <v>37</v>
      </c>
      <c r="B23" s="11">
        <v>60</v>
      </c>
      <c r="D23" s="1"/>
    </row>
    <row r="24" spans="1:4" x14ac:dyDescent="0.25">
      <c r="A24" s="7" t="s">
        <v>38</v>
      </c>
      <c r="B24" s="10">
        <v>10000</v>
      </c>
      <c r="D24" s="1"/>
    </row>
    <row r="25" spans="1:4" ht="15.75" thickBot="1" x14ac:dyDescent="0.3">
      <c r="A25" s="7" t="s">
        <v>39</v>
      </c>
      <c r="B25" s="10">
        <f>B23 * B24</f>
        <v>600000</v>
      </c>
      <c r="D25" s="1"/>
    </row>
    <row r="26" spans="1:4" ht="16.5" thickTop="1" thickBot="1" x14ac:dyDescent="0.3">
      <c r="C26" s="4" t="s">
        <v>41</v>
      </c>
      <c r="D26" s="9">
        <f>B25</f>
        <v>600000</v>
      </c>
    </row>
    <row r="27" spans="1:4" ht="16.5" thickTop="1" thickBot="1" x14ac:dyDescent="0.3">
      <c r="A27" s="5" t="s">
        <v>24</v>
      </c>
      <c r="B27" s="5"/>
    </row>
    <row r="28" spans="1:4" ht="15.75" thickTop="1" x14ac:dyDescent="0.25">
      <c r="A28" s="7" t="s">
        <v>25</v>
      </c>
      <c r="B28" s="8">
        <v>60</v>
      </c>
    </row>
    <row r="29" spans="1:4" ht="45" x14ac:dyDescent="0.25">
      <c r="A29" s="12" t="s">
        <v>26</v>
      </c>
      <c r="B29" s="13">
        <v>8</v>
      </c>
    </row>
    <row r="30" spans="1:4" ht="30" x14ac:dyDescent="0.25">
      <c r="A30" s="12" t="s">
        <v>27</v>
      </c>
      <c r="B30" s="13">
        <v>11</v>
      </c>
    </row>
    <row r="31" spans="1:4" ht="30" x14ac:dyDescent="0.25">
      <c r="A31" s="12" t="s">
        <v>28</v>
      </c>
      <c r="B31" s="13">
        <v>34</v>
      </c>
    </row>
    <row r="32" spans="1:4" ht="30" x14ac:dyDescent="0.25">
      <c r="A32" s="12" t="s">
        <v>29</v>
      </c>
      <c r="B32" s="8">
        <v>7</v>
      </c>
    </row>
    <row r="33" spans="1:4" x14ac:dyDescent="0.25">
      <c r="A33" s="12" t="s">
        <v>30</v>
      </c>
      <c r="B33" s="10">
        <v>2300000</v>
      </c>
    </row>
    <row r="34" spans="1:4" x14ac:dyDescent="0.25">
      <c r="A34" s="12" t="s">
        <v>31</v>
      </c>
      <c r="B34" s="10">
        <v>3100000</v>
      </c>
    </row>
    <row r="35" spans="1:4" x14ac:dyDescent="0.25">
      <c r="A35" s="12" t="s">
        <v>32</v>
      </c>
      <c r="B35" s="10">
        <v>4700000</v>
      </c>
    </row>
    <row r="36" spans="1:4" ht="15.75" thickBot="1" x14ac:dyDescent="0.3">
      <c r="A36" s="12" t="s">
        <v>33</v>
      </c>
      <c r="B36" s="10">
        <f>SUM((B29*B33), (B30*B34), (B31*B35))</f>
        <v>212300000</v>
      </c>
    </row>
    <row r="37" spans="1:4" ht="16.5" thickTop="1" thickBot="1" x14ac:dyDescent="0.3">
      <c r="C37" s="4" t="s">
        <v>42</v>
      </c>
      <c r="D37" s="9">
        <f>B36</f>
        <v>212300000</v>
      </c>
    </row>
    <row r="38" spans="1:4" ht="16.5" thickTop="1" thickBot="1" x14ac:dyDescent="0.3">
      <c r="A38" s="6" t="s">
        <v>34</v>
      </c>
      <c r="B38" s="5"/>
    </row>
    <row r="39" spans="1:4" ht="46.5" thickTop="1" thickBot="1" x14ac:dyDescent="0.3">
      <c r="A39" s="12" t="s">
        <v>40</v>
      </c>
      <c r="B39" s="14">
        <f>D37 - E10 - D20 - D26</f>
        <v>206104875.19999999</v>
      </c>
    </row>
    <row r="40" spans="1:4" ht="16.5" thickTop="1" thickBot="1" x14ac:dyDescent="0.3">
      <c r="C40" s="4" t="s">
        <v>43</v>
      </c>
      <c r="D40" s="9">
        <f>B39</f>
        <v>206104875.19999999</v>
      </c>
    </row>
    <row r="41" spans="1:4" ht="15.75" thickTop="1" x14ac:dyDescent="0.25"/>
  </sheetData>
  <sortState ref="A3:E9">
    <sortCondition descending="1" ref="B3"/>
  </sortState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Choi</dc:creator>
  <cp:lastModifiedBy>John Choi</cp:lastModifiedBy>
  <dcterms:created xsi:type="dcterms:W3CDTF">2016-11-16T03:09:04Z</dcterms:created>
  <dcterms:modified xsi:type="dcterms:W3CDTF">2016-11-16T04:31:58Z</dcterms:modified>
</cp:coreProperties>
</file>