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autoCompressPictures="0"/>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48580741-760F-C545-A8E7-728C8F53A786}" xr6:coauthVersionLast="45" xr6:coauthVersionMax="45" xr10:uidLastSave="{00000000-0000-0000-0000-000000000000}"/>
  <bookViews>
    <workbookView xWindow="0" yWindow="460" windowWidth="28800" windowHeight="16060" activeTab="3" xr2:uid="{00000000-000D-0000-FFFF-FFFF00000000}"/>
  </bookViews>
  <sheets>
    <sheet name="Allele frequency" sheetId="4" r:id="rId1"/>
    <sheet name="References" sheetId="5" r:id="rId2"/>
    <sheet name="Methods and caveats" sheetId="7" r:id="rId3"/>
    <sheet name="Change Log" sheetId="6"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4" l="1"/>
  <c r="H3" i="4"/>
  <c r="G3" i="4"/>
  <c r="L89" i="5"/>
  <c r="K103" i="5"/>
  <c r="K104" i="5" s="1"/>
  <c r="K88" i="5"/>
  <c r="K89" i="5" s="1"/>
  <c r="K79" i="5"/>
  <c r="K80" i="5" s="1"/>
  <c r="K68" i="5"/>
  <c r="K69" i="5" s="1"/>
  <c r="K52" i="5"/>
  <c r="K53" i="5" s="1"/>
  <c r="K33" i="5"/>
  <c r="K34" i="5" s="1"/>
  <c r="K15" i="5"/>
  <c r="K16" i="5" s="1"/>
  <c r="K8" i="5"/>
  <c r="K9" i="5" s="1"/>
  <c r="H5" i="4"/>
  <c r="L103" i="5"/>
  <c r="L104" i="5" s="1"/>
  <c r="L88" i="5"/>
  <c r="L90" i="5" s="1"/>
  <c r="L79" i="5"/>
  <c r="G5" i="4" s="1"/>
  <c r="L70" i="5"/>
  <c r="L69" i="5"/>
  <c r="L68" i="5"/>
  <c r="F5" i="4" s="1"/>
  <c r="L52" i="5"/>
  <c r="E5" i="4" s="1"/>
  <c r="L33" i="5"/>
  <c r="D5" i="4" s="1"/>
  <c r="L17" i="5"/>
  <c r="L16" i="5"/>
  <c r="L15" i="5"/>
  <c r="C5" i="4" s="1"/>
  <c r="L8" i="5"/>
  <c r="L9" i="5" s="1"/>
  <c r="J79" i="5" l="1"/>
  <c r="I79" i="5" s="1"/>
  <c r="L34" i="5"/>
  <c r="L105" i="5"/>
  <c r="J5" i="4"/>
  <c r="J88" i="5"/>
  <c r="I88" i="5" s="1"/>
  <c r="L35" i="5"/>
  <c r="L80" i="5"/>
  <c r="B5" i="4"/>
  <c r="J8" i="5"/>
  <c r="I8" i="5" s="1"/>
  <c r="B3" i="4" s="1"/>
  <c r="J103" i="5"/>
  <c r="I103" i="5" s="1"/>
  <c r="L81" i="5"/>
  <c r="J15" i="5"/>
  <c r="I15" i="5" s="1"/>
  <c r="C3" i="4" s="1"/>
  <c r="L53" i="5"/>
  <c r="L54" i="5"/>
  <c r="J33" i="5"/>
  <c r="I33" i="5" s="1"/>
  <c r="D3" i="4" s="1"/>
  <c r="J52" i="5"/>
  <c r="I52" i="5" s="1"/>
  <c r="E3" i="4" s="1"/>
  <c r="J68" i="5"/>
  <c r="I68" i="5" s="1"/>
  <c r="F3" i="4" s="1"/>
  <c r="K105" i="5"/>
  <c r="K90" i="5"/>
  <c r="K81" i="5"/>
  <c r="K70" i="5"/>
  <c r="K54" i="5"/>
  <c r="K35" i="5"/>
  <c r="K17" i="5"/>
  <c r="K10" i="5"/>
  <c r="L10" i="5"/>
</calcChain>
</file>

<file path=xl/sharedStrings.xml><?xml version="1.0" encoding="utf-8"?>
<sst xmlns="http://schemas.openxmlformats.org/spreadsheetml/2006/main" count="319" uniqueCount="154">
  <si>
    <t>Authors</t>
  </si>
  <si>
    <t>Year</t>
  </si>
  <si>
    <t>PMID</t>
  </si>
  <si>
    <t>Population</t>
  </si>
  <si>
    <t>Add'l population info</t>
  </si>
  <si>
    <t>Subject type</t>
  </si>
  <si>
    <t>N               Subjects genotyped</t>
  </si>
  <si>
    <t>African-American</t>
  </si>
  <si>
    <t>African American</t>
  </si>
  <si>
    <t xml:space="preserve"> Americans of African Ancestry in SW USA</t>
  </si>
  <si>
    <t>1000 Genomes</t>
  </si>
  <si>
    <t>Average</t>
  </si>
  <si>
    <t>Min</t>
  </si>
  <si>
    <t>Max</t>
  </si>
  <si>
    <t>Chinese</t>
  </si>
  <si>
    <t>Caucasian</t>
  </si>
  <si>
    <t>Indian</t>
  </si>
  <si>
    <t>Haryana</t>
  </si>
  <si>
    <t>date</t>
  </si>
  <si>
    <t>Change Note</t>
  </si>
  <si>
    <t>For full references see "references" tab.</t>
  </si>
  <si>
    <t>Giri AK</t>
  </si>
  <si>
    <t xml:space="preserve">Punjab </t>
  </si>
  <si>
    <t>Delhi</t>
  </si>
  <si>
    <t>Uttar Pradesh</t>
  </si>
  <si>
    <t>Bihar</t>
  </si>
  <si>
    <t>Yoruba in Ibadan, Nigeria</t>
  </si>
  <si>
    <t>YRI</t>
  </si>
  <si>
    <t xml:space="preserve">1000 Genomes </t>
  </si>
  <si>
    <t>Luhya in Webuye, Kenya</t>
  </si>
  <si>
    <t>LWK</t>
  </si>
  <si>
    <t>Mandinka in the Gambia</t>
  </si>
  <si>
    <t>MAG</t>
  </si>
  <si>
    <t>Mende in Sierra Leone</t>
  </si>
  <si>
    <t>MSL</t>
  </si>
  <si>
    <t>Esan in Nigeria</t>
  </si>
  <si>
    <t>ESN</t>
  </si>
  <si>
    <t>Mexican Ancestry from Los Angeles USA</t>
  </si>
  <si>
    <t>MXL</t>
  </si>
  <si>
    <t>Puerto Ricans from Puerto Rico</t>
  </si>
  <si>
    <t>PUR</t>
  </si>
  <si>
    <t>Colombians from Medellin, Colombia</t>
  </si>
  <si>
    <t>CLM</t>
  </si>
  <si>
    <t>Peruvians from Lima, Peru</t>
  </si>
  <si>
    <t>PEL</t>
  </si>
  <si>
    <t>Han Chinese in Bejing, China</t>
  </si>
  <si>
    <t>CHB</t>
  </si>
  <si>
    <t>Japanese in Tokyo, Japan</t>
  </si>
  <si>
    <t>JPT</t>
  </si>
  <si>
    <t>Southern Han Chinese</t>
  </si>
  <si>
    <t>CHS</t>
  </si>
  <si>
    <t>Chinese Dai in Xishuangbanna, China</t>
  </si>
  <si>
    <t>CDX</t>
  </si>
  <si>
    <t>Kinh in Ho Chi Minh City, Vietnam</t>
  </si>
  <si>
    <t>KHV</t>
  </si>
  <si>
    <t>Utah Residents (CEPH) with Northern and Western Ancestry</t>
  </si>
  <si>
    <t>CEU</t>
  </si>
  <si>
    <t>Toscani in Italia</t>
  </si>
  <si>
    <t>TSI</t>
  </si>
  <si>
    <t>Finnish in Finland</t>
  </si>
  <si>
    <t>FIN</t>
  </si>
  <si>
    <t>British in England and Scotland</t>
  </si>
  <si>
    <t>GBR</t>
  </si>
  <si>
    <t>Iberian Population in Spain</t>
  </si>
  <si>
    <t>IBS</t>
  </si>
  <si>
    <t>Gujarati Indian from Houston, Texas</t>
  </si>
  <si>
    <t>GIH</t>
  </si>
  <si>
    <t>Punjabi from Lahore, Pakistan</t>
  </si>
  <si>
    <t>PJL</t>
  </si>
  <si>
    <t>Bengali from Bangladesh</t>
  </si>
  <si>
    <t>BEB</t>
  </si>
  <si>
    <t>Sri Lankan Tamil from the UK</t>
  </si>
  <si>
    <t>STU</t>
  </si>
  <si>
    <t>Indian Telugu from the UK</t>
  </si>
  <si>
    <t>ITU</t>
  </si>
  <si>
    <t>Pathare AV</t>
  </si>
  <si>
    <t>Omani</t>
  </si>
  <si>
    <t>Rusdiana T</t>
  </si>
  <si>
    <t>Indonesian</t>
  </si>
  <si>
    <t>warfarin treated patients</t>
  </si>
  <si>
    <t>healthy control</t>
  </si>
  <si>
    <t>Singh O</t>
  </si>
  <si>
    <t>Malays</t>
  </si>
  <si>
    <t>Indians</t>
  </si>
  <si>
    <t xml:space="preserve">Chinese   </t>
  </si>
  <si>
    <t>Caucasians</t>
  </si>
  <si>
    <t>Suriapranata IM</t>
  </si>
  <si>
    <t>Fohner A</t>
  </si>
  <si>
    <t>American Indian and Alaska Native</t>
  </si>
  <si>
    <t xml:space="preserve"> Southcentral Foundation cohort (SCF)</t>
  </si>
  <si>
    <t>Center of Alaska Native Health Research cohort (CANHR)</t>
  </si>
  <si>
    <t>Ducouge J</t>
  </si>
  <si>
    <t>Carribean hispanics</t>
  </si>
  <si>
    <t>Pautas</t>
  </si>
  <si>
    <t>warfarin-treated cohort</t>
  </si>
  <si>
    <t>Shendre A</t>
  </si>
  <si>
    <t>European Americans</t>
  </si>
  <si>
    <t>warfarin treated cohort</t>
  </si>
  <si>
    <t>Chen J</t>
  </si>
  <si>
    <t>Caldwell MD</t>
  </si>
  <si>
    <t>Zeng WT</t>
  </si>
  <si>
    <t>Mazzaccara C</t>
  </si>
  <si>
    <t>Italy</t>
  </si>
  <si>
    <t>Krishna Kumar D</t>
  </si>
  <si>
    <t>South Indians</t>
  </si>
  <si>
    <t>Singh RS</t>
  </si>
  <si>
    <t>North Indians</t>
  </si>
  <si>
    <t>Moroccan patients</t>
  </si>
  <si>
    <t>acenocoumarol treated patients</t>
  </si>
  <si>
    <t>Adam B</t>
  </si>
  <si>
    <t xml:space="preserve">Hispanic </t>
  </si>
  <si>
    <t>Li S</t>
  </si>
  <si>
    <t>Cen HJ</t>
  </si>
  <si>
    <t>Cavallari LH</t>
  </si>
  <si>
    <t>Kurnik D</t>
  </si>
  <si>
    <t>Bejarano-Achache I</t>
  </si>
  <si>
    <t>white</t>
  </si>
  <si>
    <t>Alsmadi O</t>
  </si>
  <si>
    <t>Kuwaiti population subgroup of inferred Saudi Arabian tribe ancestry.</t>
  </si>
  <si>
    <t>Smires FZ</t>
  </si>
  <si>
    <t>Li Gong created version 1</t>
  </si>
  <si>
    <r>
      <t>a</t>
    </r>
    <r>
      <rPr>
        <sz val="12"/>
        <color rgb="FF000000"/>
        <rFont val="Calibri"/>
        <family val="2"/>
        <scheme val="minor"/>
      </rPr>
      <t xml:space="preserve">Average frequencies based on the reported frequencies in one or multiple studies. </t>
    </r>
  </si>
  <si>
    <t>updated footnotes</t>
  </si>
  <si>
    <t>updated allele with * nomenclature</t>
  </si>
  <si>
    <t>*3</t>
  </si>
  <si>
    <t>updated the allele name to match with the allele definition table</t>
  </si>
  <si>
    <t>African American/Afro-Caribbean</t>
  </si>
  <si>
    <t>Population group</t>
  </si>
  <si>
    <t>1000 Genomes Project phase 3</t>
  </si>
  <si>
    <t>Sub-Saharan African</t>
  </si>
  <si>
    <t>Central/South Asian</t>
  </si>
  <si>
    <t>East Asian</t>
  </si>
  <si>
    <t>European</t>
  </si>
  <si>
    <t>Near Eastern</t>
  </si>
  <si>
    <t>Latino</t>
  </si>
  <si>
    <t>American</t>
  </si>
  <si>
    <r>
      <t>Frequencies</t>
    </r>
    <r>
      <rPr>
        <b/>
        <vertAlign val="superscript"/>
        <sz val="11"/>
        <color theme="1"/>
        <rFont val="Calibri"/>
        <family val="2"/>
        <scheme val="minor"/>
      </rPr>
      <t>a</t>
    </r>
    <r>
      <rPr>
        <b/>
        <sz val="11"/>
        <color theme="1"/>
        <rFont val="Calibri"/>
        <family val="2"/>
        <scheme val="minor"/>
      </rPr>
      <t xml:space="preserve"> of </t>
    </r>
    <r>
      <rPr>
        <b/>
        <i/>
        <sz val="11"/>
        <color theme="1"/>
        <rFont val="Calibri"/>
        <family val="2"/>
        <scheme val="minor"/>
      </rPr>
      <t xml:space="preserve">CYP4F2 </t>
    </r>
    <r>
      <rPr>
        <b/>
        <sz val="11"/>
        <color theme="1"/>
        <rFont val="Calibri"/>
        <family val="2"/>
        <scheme val="minor"/>
      </rPr>
      <t>variant in biogeographical groups</t>
    </r>
    <r>
      <rPr>
        <b/>
        <vertAlign val="superscript"/>
        <sz val="11"/>
        <color theme="1"/>
        <rFont val="Calibri"/>
        <family val="2"/>
        <scheme val="minor"/>
      </rPr>
      <t xml:space="preserve">b   </t>
    </r>
  </si>
  <si>
    <t>Oceanian</t>
  </si>
  <si>
    <r>
      <t>b</t>
    </r>
    <r>
      <rPr>
        <sz val="12"/>
        <color theme="1"/>
        <rFont val="Calibri"/>
        <family val="2"/>
        <scheme val="minor"/>
      </rPr>
      <t>Based on the PharmGKB biogeographical groups https://www.pharmgkb.org/page/biogeographicalGroups</t>
    </r>
  </si>
  <si>
    <t>*1</t>
  </si>
  <si>
    <t>*2</t>
  </si>
  <si>
    <t>Sum of variants</t>
  </si>
  <si>
    <t>Israeli patients</t>
  </si>
  <si>
    <r>
      <t>CYP4F2 allele</t>
    </r>
    <r>
      <rPr>
        <b/>
        <vertAlign val="superscript"/>
        <sz val="11"/>
        <color theme="1"/>
        <rFont val="Calibri (Body)"/>
      </rPr>
      <t>c</t>
    </r>
  </si>
  <si>
    <r>
      <t>*1</t>
    </r>
    <r>
      <rPr>
        <vertAlign val="superscript"/>
        <sz val="11"/>
        <rFont val="Calibri (Body)"/>
      </rPr>
      <t>d</t>
    </r>
  </si>
  <si>
    <r>
      <rPr>
        <vertAlign val="superscript"/>
        <sz val="12"/>
        <rFont val="Calibri"/>
        <family val="2"/>
        <scheme val="minor"/>
      </rPr>
      <t>c</t>
    </r>
    <r>
      <rPr>
        <sz val="12"/>
        <rFont val="Calibri"/>
        <family val="2"/>
        <scheme val="minor"/>
      </rPr>
      <t>See allele definition table (https://www.pharmgkb.org/page/cyp4f2RefMaterials) for allele definitions</t>
    </r>
  </si>
  <si>
    <r>
      <t>d</t>
    </r>
    <r>
      <rPr>
        <sz val="12"/>
        <color theme="1"/>
        <rFont val="Calibri"/>
        <family val="2"/>
        <scheme val="minor"/>
      </rPr>
      <t xml:space="preserve">Because </t>
    </r>
    <r>
      <rPr>
        <i/>
        <sz val="12"/>
        <color theme="1"/>
        <rFont val="Calibri"/>
        <family val="2"/>
        <scheme val="minor"/>
      </rPr>
      <t>CYP4F2*1</t>
    </r>
    <r>
      <rPr>
        <sz val="12"/>
        <color theme="1"/>
        <rFont val="Calibri"/>
        <family val="2"/>
        <scheme val="minor"/>
      </rPr>
      <t xml:space="preserve"> is not genotyped directly, all alleles that are negative for a sequence variation are defaulted to a </t>
    </r>
    <r>
      <rPr>
        <i/>
        <sz val="12"/>
        <color theme="1"/>
        <rFont val="Calibri"/>
        <family val="2"/>
        <scheme val="minor"/>
      </rPr>
      <t>CYP4F2*1</t>
    </r>
    <r>
      <rPr>
        <sz val="12"/>
        <color theme="1"/>
        <rFont val="Calibri"/>
        <family val="2"/>
        <scheme val="minor"/>
      </rPr>
      <t xml:space="preserve"> assignment. The inferred frequency for </t>
    </r>
    <r>
      <rPr>
        <i/>
        <sz val="12"/>
        <color theme="1"/>
        <rFont val="Calibri"/>
        <family val="2"/>
        <scheme val="minor"/>
      </rPr>
      <t>CYP4F2*1</t>
    </r>
    <r>
      <rPr>
        <sz val="12"/>
        <color theme="1"/>
        <rFont val="Calibri"/>
        <family val="2"/>
        <scheme val="minor"/>
      </rPr>
      <t xml:space="preserve"> is calculated as: 1 - (sum of averaged variant allele frequencies).</t>
    </r>
  </si>
  <si>
    <t>Methods</t>
  </si>
  <si>
    <t>Caveats to estimated allele, diplotype and phenotype frequencies:</t>
  </si>
  <si>
    <r>
      <t>Sampling.</t>
    </r>
    <r>
      <rPr>
        <sz val="12"/>
        <color theme="1"/>
        <rFont val="Calibri"/>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</si>
  <si>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Biogeographical groups. </t>
    </r>
    <r>
      <rPr>
        <sz val="12"/>
        <color theme="1"/>
        <rFont val="Calibri"/>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</si>
  <si>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r>
      <t xml:space="preserve">The allele frequency table was made by searching the PubMed® database (1995 to 2016). </t>
    </r>
    <r>
      <rPr>
        <sz val="12"/>
        <color theme="1"/>
        <rFont val="Calibri"/>
        <family val="2"/>
        <scheme val="minor"/>
      </rPr>
      <t xml:space="preserve">Allele frequencies reported in phase 3 1000 Genomes were also included (http://browser.1000genomes.org/index.html). </t>
    </r>
  </si>
  <si>
    <r>
      <t xml:space="preserve">Estimation of *1 frequency. </t>
    </r>
    <r>
      <rPr>
        <sz val="12"/>
        <color theme="1"/>
        <rFont val="Calibri"/>
        <family val="2"/>
        <scheme val="minor"/>
      </rPr>
      <t>In general, there are no population studies that test for all known variant alleles.  Because *1 is not genotyped directly in many studies, all alleles that are negative for a sequence variation are defaulted to a *1 assignment. Because CYP4F2*1 is not genotyped directly, all alleles that are negative for a sequence variation are defaulted to a CYP4F2*1 assignment. Likewise, sequence variations of alleles that are not tested may default to a CYP4F2*1 assignment and hence contribute to the frequencies reported for this allele. Therefore, the inferred frequency for CYP4F2*1 was calculated as an average from studies describing allele frequencies for the most common alleles found in a particular biogeographical group.</t>
    </r>
  </si>
  <si>
    <t>Allele frequencies now in decimal format. Converted to biogeographical groups and weighted average allele frequencies, added Methods sheet and updated document to new standardized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</si>
</sst>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40">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color rgb="FFFF0000"/>
      <name val="Arial"/>
      <family val="2"/>
    </font>
    <font>
      <sz val="10"/>
      <color theme="1"/>
      <name val="Arial"/>
      <family val="2"/>
    </font>
    <font>
      <sz val="10"/>
      <name val="Arial"/>
      <family val="2"/>
    </font>
    <font>
      <b/>
      <vertAlign val="superscript"/>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b/>
      <vertAlign val="superscript"/>
      <sz val="12"/>
      <color rgb="FF000000"/>
      <name val="Calibri"/>
      <family val="2"/>
      <scheme val="minor"/>
    </font>
    <font>
      <sz val="12"/>
      <color rgb="FF000000"/>
      <name val="Calibri"/>
      <family val="2"/>
      <scheme val="minor"/>
    </font>
    <font>
      <b/>
      <vertAlign val="superscript"/>
      <sz val="12"/>
      <color theme="1"/>
      <name val="Calibri"/>
      <family val="2"/>
      <scheme val="minor"/>
    </font>
    <font>
      <sz val="8"/>
      <name val="Calibri"/>
      <family val="2"/>
      <scheme val="minor"/>
    </font>
    <font>
      <vertAlign val="superscript"/>
      <sz val="11"/>
      <name val="Calibri (Body)"/>
    </font>
    <font>
      <b/>
      <vertAlign val="superscript"/>
      <sz val="11"/>
      <color theme="1"/>
      <name val="Calibri (Body)"/>
    </font>
    <font>
      <sz val="12"/>
      <name val="Calibri"/>
      <family val="2"/>
      <scheme val="minor"/>
    </font>
    <font>
      <vertAlign val="superscript"/>
      <sz val="12"/>
      <name val="Calibri"/>
      <family val="2"/>
      <scheme val="minor"/>
    </font>
    <font>
      <i/>
      <sz val="12"/>
      <color theme="1"/>
      <name val="Calibri"/>
      <family val="2"/>
      <scheme val="minor"/>
    </font>
    <font>
      <sz val="12"/>
      <color theme="1"/>
      <name val="Calibri"/>
      <family val="2"/>
      <charset val="134"/>
      <scheme val="minor"/>
    </font>
    <font>
      <b/>
      <i/>
      <sz val="12"/>
      <color theme="1"/>
      <name val="Calibri"/>
      <family val="2"/>
      <scheme val="minor"/>
    </font>
    <font>
      <b/>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cellStyleXfs>
  <cellXfs count="86">
    <xf numFmtId="0" fontId="0" fillId="0" borderId="0" xfId="0"/>
    <xf numFmtId="0" fontId="0" fillId="0" borderId="0" xfId="0"/>
    <xf numFmtId="0" fontId="20" fillId="33" borderId="10" xfId="0" applyNumberFormat="1" applyFont="1" applyFill="1" applyBorder="1" applyAlignment="1">
      <alignment horizontal="left" wrapText="1"/>
    </xf>
    <xf numFmtId="1" fontId="20" fillId="33" borderId="10" xfId="0" applyNumberFormat="1" applyFont="1" applyFill="1" applyBorder="1" applyAlignment="1">
      <alignment horizontal="center" wrapText="1"/>
    </xf>
    <xf numFmtId="0" fontId="20" fillId="33" borderId="10" xfId="0" applyNumberFormat="1" applyFont="1" applyFill="1" applyBorder="1" applyAlignment="1">
      <alignment horizontal="center" wrapText="1"/>
    </xf>
    <xf numFmtId="0" fontId="20" fillId="33" borderId="10" xfId="0" applyNumberFormat="1" applyFont="1" applyFill="1" applyBorder="1" applyAlignment="1">
      <alignment horizontal="center"/>
    </xf>
    <xf numFmtId="0" fontId="20" fillId="34" borderId="10" xfId="0" applyNumberFormat="1" applyFont="1" applyFill="1" applyBorder="1" applyAlignment="1">
      <alignment horizontal="center" wrapText="1"/>
    </xf>
    <xf numFmtId="2" fontId="20" fillId="33" borderId="10" xfId="0" applyNumberFormat="1" applyFont="1" applyFill="1" applyBorder="1" applyAlignment="1">
      <alignment horizontal="center" wrapText="1"/>
    </xf>
    <xf numFmtId="0" fontId="0" fillId="0" borderId="10" xfId="0" applyFill="1" applyBorder="1" applyAlignment="1">
      <alignment wrapText="1"/>
    </xf>
    <xf numFmtId="0" fontId="0" fillId="0" borderId="10" xfId="0" applyBorder="1" applyAlignment="1">
      <alignment wrapText="1"/>
    </xf>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2"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wrapText="1"/>
    </xf>
    <xf numFmtId="0" fontId="21" fillId="0" borderId="10" xfId="0" applyFont="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2" fontId="0" fillId="0" borderId="10" xfId="0" applyNumberFormat="1" applyFont="1" applyFill="1" applyBorder="1" applyAlignment="1" applyProtection="1">
      <alignment horizontal="center" vertical="center"/>
    </xf>
    <xf numFmtId="2" fontId="0" fillId="36" borderId="10" xfId="0" applyNumberFormat="1" applyFont="1" applyFill="1" applyBorder="1" applyAlignment="1">
      <alignment horizontal="center" vertical="center"/>
    </xf>
    <xf numFmtId="2" fontId="0" fillId="35" borderId="10" xfId="0" applyNumberFormat="1" applyFont="1" applyFill="1" applyBorder="1" applyAlignment="1">
      <alignment horizontal="center" vertical="center"/>
    </xf>
    <xf numFmtId="2" fontId="0" fillId="38" borderId="10" xfId="0" applyNumberFormat="1" applyFont="1" applyFill="1" applyBorder="1" applyAlignment="1">
      <alignment horizontal="center" vertical="center"/>
    </xf>
    <xf numFmtId="0" fontId="0" fillId="0" borderId="10" xfId="0" applyFill="1" applyBorder="1" applyAlignment="1">
      <alignment horizontal="center" vertical="center"/>
    </xf>
    <xf numFmtId="0" fontId="0" fillId="39" borderId="10" xfId="0" applyFill="1" applyBorder="1" applyAlignment="1">
      <alignment horizontal="center" vertical="center"/>
    </xf>
    <xf numFmtId="2" fontId="0" fillId="40" borderId="10" xfId="0" applyNumberFormat="1" applyFont="1" applyFill="1" applyBorder="1" applyAlignment="1">
      <alignment horizontal="center" vertical="center"/>
    </xf>
    <xf numFmtId="0" fontId="21" fillId="0" borderId="10"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10" xfId="0" applyNumberFormat="1" applyFont="1" applyFill="1" applyBorder="1" applyAlignment="1">
      <alignment horizontal="center" vertical="center"/>
    </xf>
    <xf numFmtId="1" fontId="22" fillId="0" borderId="10" xfId="0" applyNumberFormat="1" applyFont="1" applyFill="1" applyBorder="1" applyAlignment="1">
      <alignment horizontal="center" vertical="center"/>
    </xf>
    <xf numFmtId="2" fontId="22" fillId="0" borderId="10" xfId="0" applyNumberFormat="1" applyFont="1" applyFill="1" applyBorder="1" applyAlignment="1">
      <alignment horizontal="center" vertical="center"/>
    </xf>
    <xf numFmtId="0" fontId="0" fillId="0" borderId="10" xfId="0" applyBorder="1" applyAlignment="1">
      <alignment horizontal="center" vertical="center"/>
    </xf>
    <xf numFmtId="2" fontId="21" fillId="0" borderId="10" xfId="0" applyNumberFormat="1" applyFont="1" applyFill="1" applyBorder="1" applyAlignment="1">
      <alignment horizontal="center" vertical="center"/>
    </xf>
    <xf numFmtId="0" fontId="21" fillId="39" borderId="10" xfId="0" applyFont="1" applyFill="1" applyBorder="1" applyAlignment="1">
      <alignment horizontal="center" vertical="center"/>
    </xf>
    <xf numFmtId="2" fontId="21" fillId="39" borderId="10" xfId="0" applyNumberFormat="1" applyFont="1" applyFill="1" applyBorder="1" applyAlignment="1">
      <alignment horizontal="center" vertical="center"/>
    </xf>
    <xf numFmtId="0" fontId="0" fillId="0" borderId="10" xfId="0" applyFont="1" applyBorder="1" applyAlignment="1">
      <alignment horizontal="center"/>
    </xf>
    <xf numFmtId="0" fontId="0" fillId="0" borderId="10" xfId="0" applyFont="1" applyBorder="1" applyAlignment="1">
      <alignment horizontal="left"/>
    </xf>
    <xf numFmtId="1" fontId="0" fillId="0" borderId="10" xfId="0" applyNumberFormat="1" applyFont="1" applyBorder="1" applyAlignment="1">
      <alignment horizontal="center"/>
    </xf>
    <xf numFmtId="2" fontId="0" fillId="0" borderId="10" xfId="0" applyNumberFormat="1" applyFont="1" applyBorder="1" applyAlignment="1">
      <alignment horizontal="center"/>
    </xf>
    <xf numFmtId="0" fontId="0" fillId="0" borderId="10" xfId="0" applyFill="1" applyBorder="1" applyAlignment="1">
      <alignment horizontal="center"/>
    </xf>
    <xf numFmtId="0" fontId="0" fillId="0" borderId="10" xfId="0" applyBorder="1" applyAlignment="1">
      <alignment horizontal="center"/>
    </xf>
    <xf numFmtId="0" fontId="0" fillId="0" borderId="10" xfId="0" applyFill="1" applyBorder="1"/>
    <xf numFmtId="0" fontId="0" fillId="0" borderId="10" xfId="0" applyBorder="1"/>
    <xf numFmtId="0" fontId="23" fillId="39"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2" fillId="0" borderId="10" xfId="0" applyFont="1" applyFill="1" applyBorder="1" applyAlignment="1">
      <alignment horizontal="center" vertical="center" wrapText="1"/>
    </xf>
    <xf numFmtId="0" fontId="0" fillId="0" borderId="0" xfId="0" applyFont="1"/>
    <xf numFmtId="0" fontId="18" fillId="0" borderId="0" xfId="0" applyFont="1" applyAlignment="1">
      <alignment vertical="center"/>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xf>
    <xf numFmtId="0" fontId="28" fillId="0" borderId="0" xfId="0" applyFont="1" applyAlignment="1">
      <alignment horizontal="left" vertical="center"/>
    </xf>
    <xf numFmtId="0" fontId="30" fillId="0" borderId="0" xfId="0" applyFont="1" applyAlignment="1">
      <alignment vertical="center"/>
    </xf>
    <xf numFmtId="0" fontId="2" fillId="0" borderId="0" xfId="0" applyFont="1"/>
    <xf numFmtId="0" fontId="18" fillId="0" borderId="10" xfId="0" applyFont="1" applyBorder="1" applyAlignment="1">
      <alignment horizontal="center" vertical="center"/>
    </xf>
    <xf numFmtId="0" fontId="0" fillId="0" borderId="10" xfId="0" applyBorder="1" applyAlignment="1">
      <alignment horizontal="center" vertical="center" wrapText="1"/>
    </xf>
    <xf numFmtId="165" fontId="0" fillId="38" borderId="10" xfId="0" applyNumberFormat="1" applyFill="1" applyBorder="1" applyAlignment="1">
      <alignment horizontal="center" vertical="center"/>
    </xf>
    <xf numFmtId="165" fontId="0" fillId="36" borderId="10" xfId="0" applyNumberFormat="1" applyFill="1" applyBorder="1" applyAlignment="1">
      <alignment horizontal="center" vertical="center"/>
    </xf>
    <xf numFmtId="165" fontId="20" fillId="33" borderId="10" xfId="0" applyNumberFormat="1" applyFont="1" applyFill="1" applyBorder="1" applyAlignment="1">
      <alignment horizontal="center" wrapText="1"/>
    </xf>
    <xf numFmtId="165" fontId="0" fillId="0" borderId="10" xfId="0" applyNumberFormat="1" applyFont="1" applyBorder="1" applyAlignment="1">
      <alignment horizontal="center" vertical="center" wrapText="1"/>
    </xf>
    <xf numFmtId="165" fontId="0" fillId="0" borderId="10" xfId="0" applyNumberFormat="1" applyFont="1" applyBorder="1" applyAlignment="1">
      <alignment horizontal="center" vertical="center"/>
    </xf>
    <xf numFmtId="165" fontId="0" fillId="0" borderId="10" xfId="0" applyNumberFormat="1" applyFont="1" applyFill="1" applyBorder="1" applyAlignment="1" applyProtection="1">
      <alignment horizontal="center" vertical="center"/>
    </xf>
    <xf numFmtId="165" fontId="0" fillId="0" borderId="10" xfId="0" applyNumberFormat="1" applyFont="1" applyFill="1" applyBorder="1" applyAlignment="1">
      <alignment horizontal="center" vertical="center"/>
    </xf>
    <xf numFmtId="165" fontId="22" fillId="0" borderId="10" xfId="0" applyNumberFormat="1" applyFont="1" applyFill="1" applyBorder="1" applyAlignment="1">
      <alignment horizontal="center" vertical="center"/>
    </xf>
    <xf numFmtId="165" fontId="0" fillId="38" borderId="10" xfId="0" applyNumberFormat="1" applyFont="1" applyFill="1" applyBorder="1" applyAlignment="1">
      <alignment horizontal="center" vertical="center"/>
    </xf>
    <xf numFmtId="165" fontId="0" fillId="36" borderId="10" xfId="0" applyNumberFormat="1" applyFont="1" applyFill="1" applyBorder="1" applyAlignment="1">
      <alignment horizontal="center" vertical="center"/>
    </xf>
    <xf numFmtId="165" fontId="0" fillId="0" borderId="10" xfId="0" applyNumberFormat="1" applyFont="1" applyFill="1" applyBorder="1" applyAlignment="1">
      <alignment horizontal="center" vertical="center" wrapText="1"/>
    </xf>
    <xf numFmtId="165" fontId="22" fillId="0" borderId="10" xfId="0" applyNumberFormat="1" applyFont="1" applyFill="1" applyBorder="1" applyAlignment="1">
      <alignment horizontal="center" vertical="center" wrapText="1"/>
    </xf>
    <xf numFmtId="165" fontId="0" fillId="0" borderId="10" xfId="0" applyNumberFormat="1" applyFont="1" applyBorder="1" applyAlignment="1">
      <alignment horizontal="center"/>
    </xf>
    <xf numFmtId="165" fontId="27" fillId="0" borderId="10" xfId="0" applyNumberFormat="1" applyFont="1" applyFill="1" applyBorder="1" applyAlignment="1">
      <alignment horizontal="center" vertical="center" wrapText="1"/>
    </xf>
    <xf numFmtId="165" fontId="27" fillId="0" borderId="10" xfId="0" applyNumberFormat="1" applyFont="1" applyFill="1" applyBorder="1" applyAlignment="1">
      <alignment horizontal="center" vertical="center"/>
    </xf>
    <xf numFmtId="0" fontId="0" fillId="0" borderId="0" xfId="0" applyFont="1" applyAlignment="1">
      <alignment horizontal="center"/>
    </xf>
    <xf numFmtId="165" fontId="0" fillId="37" borderId="10" xfId="0" applyNumberFormat="1" applyFont="1" applyFill="1" applyBorder="1" applyAlignment="1">
      <alignment horizontal="center" vertical="center"/>
    </xf>
    <xf numFmtId="165" fontId="0" fillId="40" borderId="10" xfId="0" applyNumberFormat="1" applyFont="1" applyFill="1" applyBorder="1" applyAlignment="1">
      <alignment horizontal="center" vertical="center"/>
    </xf>
    <xf numFmtId="0" fontId="34" fillId="0" borderId="11" xfId="0" applyFont="1" applyBorder="1" applyAlignment="1">
      <alignment vertical="center"/>
    </xf>
    <xf numFmtId="0" fontId="18" fillId="0" borderId="0" xfId="0" applyFont="1"/>
    <xf numFmtId="0" fontId="37" fillId="0" borderId="0" xfId="0" applyFont="1" applyAlignment="1">
      <alignment vertical="center" wrapText="1"/>
    </xf>
    <xf numFmtId="0" fontId="39" fillId="0" borderId="0" xfId="0" applyFont="1" applyAlignment="1">
      <alignment horizontal="justify" vertical="center"/>
    </xf>
    <xf numFmtId="0" fontId="1" fillId="0" borderId="0" xfId="0" applyFont="1" applyAlignment="1">
      <alignment horizontal="justify" vertical="center"/>
    </xf>
    <xf numFmtId="0" fontId="38" fillId="0" borderId="0" xfId="0" applyFont="1" applyAlignment="1">
      <alignment horizontal="justify"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A12" sqref="A12"/>
    </sheetView>
  </sheetViews>
  <sheetFormatPr baseColWidth="10" defaultColWidth="8.83203125" defaultRowHeight="15"/>
  <cols>
    <col min="1" max="1" width="16" style="53" customWidth="1"/>
    <col min="2" max="2" width="13.33203125" style="53" customWidth="1"/>
    <col min="3" max="3" width="13" style="53" customWidth="1"/>
    <col min="4" max="4" width="15.5" style="53" customWidth="1"/>
    <col min="5" max="5" width="15.33203125" style="53" customWidth="1"/>
    <col min="6" max="6" width="13.83203125" style="53" customWidth="1"/>
    <col min="7" max="7" width="15.5" style="53" customWidth="1"/>
    <col min="8" max="8" width="14.5" style="53" customWidth="1"/>
    <col min="9" max="9" width="12.83203125" style="53" customWidth="1"/>
    <col min="10" max="10" width="12" style="77" customWidth="1"/>
    <col min="11" max="16384" width="8.83203125" style="53"/>
  </cols>
  <sheetData>
    <row r="1" spans="1:10" ht="17">
      <c r="A1" s="54" t="s">
        <v>136</v>
      </c>
    </row>
    <row r="2" spans="1:10" ht="75" customHeight="1">
      <c r="A2" s="60" t="s">
        <v>143</v>
      </c>
      <c r="B2" s="55" t="s">
        <v>126</v>
      </c>
      <c r="C2" s="55" t="s">
        <v>135</v>
      </c>
      <c r="D2" s="55" t="s">
        <v>130</v>
      </c>
      <c r="E2" s="55" t="s">
        <v>131</v>
      </c>
      <c r="F2" s="55" t="s">
        <v>132</v>
      </c>
      <c r="G2" s="55" t="s">
        <v>134</v>
      </c>
      <c r="H2" s="55" t="s">
        <v>133</v>
      </c>
      <c r="I2" s="55" t="s">
        <v>137</v>
      </c>
      <c r="J2" s="55" t="s">
        <v>129</v>
      </c>
    </row>
    <row r="3" spans="1:10" ht="17">
      <c r="A3" s="56" t="s">
        <v>144</v>
      </c>
      <c r="B3" s="75">
        <f>References!I8</f>
        <v>0.92376648841354725</v>
      </c>
      <c r="C3" s="75">
        <f>References!I15</f>
        <v>0.58923131170662901</v>
      </c>
      <c r="D3" s="75">
        <f>References!I33</f>
        <v>0.59832499154548535</v>
      </c>
      <c r="E3" s="75">
        <f>References!I52</f>
        <v>0.77609632535094963</v>
      </c>
      <c r="F3" s="75">
        <f>References!I68</f>
        <v>0.69923443579766542</v>
      </c>
      <c r="G3" s="75">
        <f>References!I79</f>
        <v>0.80825190839694661</v>
      </c>
      <c r="H3" s="75">
        <f>References!I88</f>
        <v>0.62788392857142861</v>
      </c>
      <c r="I3" s="75"/>
      <c r="J3" s="75">
        <f>References!I103</f>
        <v>0.92468253968253966</v>
      </c>
    </row>
    <row r="4" spans="1:10">
      <c r="A4" s="56" t="s">
        <v>140</v>
      </c>
      <c r="B4" s="75"/>
      <c r="C4" s="75"/>
      <c r="D4" s="75"/>
      <c r="E4" s="75"/>
      <c r="F4" s="75"/>
      <c r="G4" s="75"/>
      <c r="H4" s="75"/>
      <c r="I4" s="75"/>
      <c r="J4" s="75"/>
    </row>
    <row r="5" spans="1:10">
      <c r="A5" s="56" t="s">
        <v>124</v>
      </c>
      <c r="B5" s="75">
        <f>References!L8</f>
        <v>7.6233511586452765E-2</v>
      </c>
      <c r="C5" s="68">
        <f>References!L15</f>
        <v>0.41076868829337099</v>
      </c>
      <c r="D5" s="75">
        <f>References!L33</f>
        <v>0.4016750084545147</v>
      </c>
      <c r="E5" s="75">
        <f>References!L52</f>
        <v>0.22390367464905039</v>
      </c>
      <c r="F5" s="75">
        <f>References!L68</f>
        <v>0.30076556420233463</v>
      </c>
      <c r="G5" s="75">
        <f>References!L79</f>
        <v>0.19174809160305345</v>
      </c>
      <c r="H5" s="75">
        <f>References!L88</f>
        <v>0.37211607142857139</v>
      </c>
      <c r="I5" s="76"/>
      <c r="J5" s="74">
        <f>References!L103</f>
        <v>7.5317460317460311E-2</v>
      </c>
    </row>
    <row r="7" spans="1:10" ht="16">
      <c r="A7" s="59" t="s">
        <v>20</v>
      </c>
    </row>
    <row r="8" spans="1:10" ht="19">
      <c r="A8" s="57" t="s">
        <v>121</v>
      </c>
    </row>
    <row r="9" spans="1:10" ht="19">
      <c r="A9" s="58" t="s">
        <v>138</v>
      </c>
    </row>
    <row r="10" spans="1:10" ht="19">
      <c r="A10" s="80" t="s">
        <v>145</v>
      </c>
    </row>
    <row r="11" spans="1:10" ht="19">
      <c r="A11" s="58" t="s">
        <v>146</v>
      </c>
    </row>
  </sheetData>
  <phoneticPr fontId="3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3"/>
  <sheetViews>
    <sheetView workbookViewId="0">
      <selection activeCell="L68" sqref="L68"/>
    </sheetView>
  </sheetViews>
  <sheetFormatPr baseColWidth="10" defaultColWidth="8.83203125" defaultRowHeight="15"/>
  <cols>
    <col min="1" max="1" width="23.5" style="42" customWidth="1"/>
    <col min="2" max="2" width="10" style="43" customWidth="1"/>
    <col min="3" max="3" width="15.5" style="41" customWidth="1"/>
    <col min="4" max="4" width="26.33203125" style="41" bestFit="1" customWidth="1"/>
    <col min="5" max="5" width="54.6640625" style="41" bestFit="1" customWidth="1"/>
    <col min="6" max="6" width="43.6640625" style="41" bestFit="1" customWidth="1"/>
    <col min="7" max="7" width="38" style="41" customWidth="1"/>
    <col min="8" max="8" width="13.83203125" style="41" customWidth="1"/>
    <col min="9" max="9" width="6.6640625" style="74" bestFit="1" customWidth="1"/>
    <col min="10" max="10" width="7.83203125" style="74" bestFit="1" customWidth="1"/>
    <col min="11" max="11" width="5.6640625" style="44" customWidth="1"/>
    <col min="12" max="12" width="28.1640625" style="74" customWidth="1"/>
    <col min="13" max="20" width="46.83203125" style="47" customWidth="1"/>
    <col min="21" max="22" width="8.83203125" style="47"/>
    <col min="23" max="16384" width="8.83203125" style="48"/>
  </cols>
  <sheetData>
    <row r="1" spans="1:22" s="9" customFormat="1" ht="54" customHeight="1">
      <c r="A1" s="2" t="s">
        <v>0</v>
      </c>
      <c r="B1" s="3" t="s">
        <v>1</v>
      </c>
      <c r="C1" s="4" t="s">
        <v>2</v>
      </c>
      <c r="D1" s="4" t="s">
        <v>127</v>
      </c>
      <c r="E1" s="5" t="s">
        <v>3</v>
      </c>
      <c r="F1" s="5" t="s">
        <v>4</v>
      </c>
      <c r="G1" s="4" t="s">
        <v>5</v>
      </c>
      <c r="H1" s="6" t="s">
        <v>6</v>
      </c>
      <c r="I1" s="64" t="s">
        <v>139</v>
      </c>
      <c r="J1" s="64" t="s">
        <v>141</v>
      </c>
      <c r="K1" s="7" t="s">
        <v>140</v>
      </c>
      <c r="L1" s="64" t="s">
        <v>124</v>
      </c>
      <c r="M1" s="8"/>
      <c r="N1" s="8"/>
      <c r="O1" s="8"/>
      <c r="P1" s="8"/>
      <c r="Q1" s="8"/>
      <c r="R1" s="8"/>
      <c r="S1" s="8"/>
      <c r="T1" s="8"/>
      <c r="U1" s="8"/>
      <c r="V1" s="8"/>
    </row>
    <row r="2" spans="1:22" s="10" customFormat="1" ht="15" customHeight="1">
      <c r="D2" s="10" t="s">
        <v>126</v>
      </c>
      <c r="E2" s="11" t="s">
        <v>7</v>
      </c>
      <c r="F2" s="21" t="s">
        <v>9</v>
      </c>
      <c r="G2" s="21" t="s">
        <v>10</v>
      </c>
      <c r="H2" s="10">
        <v>61</v>
      </c>
      <c r="I2" s="68"/>
      <c r="J2" s="68"/>
      <c r="K2" s="12"/>
      <c r="L2" s="65">
        <v>0.09</v>
      </c>
    </row>
    <row r="3" spans="1:22" s="10" customFormat="1" ht="15" customHeight="1">
      <c r="A3" s="33" t="s">
        <v>81</v>
      </c>
      <c r="B3" s="33">
        <v>2011</v>
      </c>
      <c r="C3" s="33">
        <v>21084764</v>
      </c>
      <c r="D3" s="10" t="s">
        <v>126</v>
      </c>
      <c r="E3" s="11" t="s">
        <v>7</v>
      </c>
      <c r="H3" s="10">
        <v>50</v>
      </c>
      <c r="I3" s="68"/>
      <c r="J3" s="68"/>
      <c r="K3" s="12"/>
      <c r="L3" s="65">
        <v>0.08</v>
      </c>
    </row>
    <row r="4" spans="1:22" s="10" customFormat="1" ht="15" customHeight="1">
      <c r="A4" s="17" t="s">
        <v>95</v>
      </c>
      <c r="B4" s="17">
        <v>2016</v>
      </c>
      <c r="C4" s="19">
        <v>26877068</v>
      </c>
      <c r="D4" s="10" t="s">
        <v>126</v>
      </c>
      <c r="E4" s="10" t="s">
        <v>8</v>
      </c>
      <c r="G4" s="10" t="s">
        <v>97</v>
      </c>
      <c r="H4" s="10">
        <v>531</v>
      </c>
      <c r="I4" s="68"/>
      <c r="J4" s="68"/>
      <c r="K4" s="12"/>
      <c r="L4" s="65">
        <v>8.4000000000000005E-2</v>
      </c>
    </row>
    <row r="5" spans="1:22" s="10" customFormat="1" ht="15" customHeight="1">
      <c r="A5" s="10" t="s">
        <v>109</v>
      </c>
      <c r="B5" s="10">
        <v>2012</v>
      </c>
      <c r="C5" s="11">
        <v>23215885</v>
      </c>
      <c r="D5" s="10" t="s">
        <v>126</v>
      </c>
      <c r="E5" s="11" t="s">
        <v>7</v>
      </c>
      <c r="H5" s="10">
        <v>260</v>
      </c>
      <c r="I5" s="68"/>
      <c r="J5" s="68"/>
      <c r="K5" s="12"/>
      <c r="L5" s="65">
        <v>0.06</v>
      </c>
    </row>
    <row r="6" spans="1:22" s="10" customFormat="1" ht="15" customHeight="1">
      <c r="A6" s="14" t="s">
        <v>113</v>
      </c>
      <c r="B6" s="15">
        <v>2010</v>
      </c>
      <c r="C6" s="14">
        <v>20072124</v>
      </c>
      <c r="D6" s="10" t="s">
        <v>126</v>
      </c>
      <c r="E6" s="11" t="s">
        <v>7</v>
      </c>
      <c r="F6" s="16"/>
      <c r="G6" s="14" t="s">
        <v>97</v>
      </c>
      <c r="H6" s="14">
        <v>220</v>
      </c>
      <c r="I6" s="68"/>
      <c r="J6" s="68"/>
      <c r="K6" s="12"/>
      <c r="L6" s="66">
        <v>7.2000000000000008E-2</v>
      </c>
      <c r="N6" s="17"/>
      <c r="O6" s="17"/>
      <c r="P6" s="17"/>
      <c r="Q6" s="17"/>
      <c r="R6" s="17"/>
      <c r="S6" s="17"/>
      <c r="T6" s="17"/>
      <c r="U6" s="17"/>
      <c r="V6" s="17"/>
    </row>
    <row r="7" spans="1:22" s="10" customFormat="1" ht="15" customHeight="1">
      <c r="A7" s="21"/>
      <c r="B7" s="22"/>
      <c r="C7" s="23"/>
      <c r="D7" s="23"/>
      <c r="E7" s="24"/>
      <c r="F7" s="21"/>
      <c r="G7" s="21"/>
      <c r="H7" s="21"/>
      <c r="I7" s="67"/>
      <c r="J7" s="67"/>
      <c r="K7" s="25"/>
      <c r="L7" s="67"/>
      <c r="N7" s="17"/>
      <c r="O7" s="17"/>
      <c r="P7" s="17"/>
      <c r="Q7" s="17"/>
      <c r="R7" s="17"/>
      <c r="S7" s="17"/>
      <c r="T7" s="17"/>
      <c r="U7" s="17"/>
      <c r="V7" s="17"/>
    </row>
    <row r="8" spans="1:22" s="30" customFormat="1" ht="15" customHeight="1">
      <c r="A8" s="26" t="s">
        <v>11</v>
      </c>
      <c r="B8" s="27"/>
      <c r="C8" s="27"/>
      <c r="D8" s="27"/>
      <c r="E8" s="27"/>
      <c r="F8" s="27"/>
      <c r="G8" s="27"/>
      <c r="H8" s="27"/>
      <c r="I8" s="78">
        <f>1-J8</f>
        <v>0.92376648841354725</v>
      </c>
      <c r="J8" s="70">
        <f>SUM(K8:L8)</f>
        <v>7.6233511586452765E-2</v>
      </c>
      <c r="K8" s="62" t="str">
        <f>IFERROR(SUMPRODUCT(K2:K6,--(K2:K6&lt;&gt;""),$H$2:$H$6)/SUMPRODUCT($H$2:$H$6,--(K2:K6&lt;&gt;"")),"")</f>
        <v/>
      </c>
      <c r="L8" s="62">
        <f>IFERROR(SUMPRODUCT(L2:L6,--(L2:L6&lt;&gt;""),$H$2:$H$6)/SUMPRODUCT($H$2:$H$6,--(L2:L6&lt;&gt;"")),"")</f>
        <v>7.6233511586452765E-2</v>
      </c>
      <c r="M8" s="10"/>
      <c r="N8" s="29"/>
      <c r="O8" s="29"/>
      <c r="P8" s="29"/>
      <c r="Q8" s="29"/>
      <c r="R8" s="29"/>
      <c r="S8" s="29"/>
      <c r="T8" s="29"/>
      <c r="U8" s="29"/>
      <c r="V8" s="29"/>
    </row>
    <row r="9" spans="1:22" s="30" customFormat="1" ht="15" customHeight="1">
      <c r="A9" s="26" t="s">
        <v>12</v>
      </c>
      <c r="B9" s="27"/>
      <c r="C9" s="27"/>
      <c r="D9" s="27"/>
      <c r="E9" s="27"/>
      <c r="F9" s="27"/>
      <c r="G9" s="27"/>
      <c r="H9" s="27"/>
      <c r="I9" s="79"/>
      <c r="J9" s="71"/>
      <c r="K9" s="63" t="str">
        <f>IF(K8="","",MIN(K2:K6))</f>
        <v/>
      </c>
      <c r="L9" s="63">
        <f>IF(L8="","",MIN(L2:L6))</f>
        <v>0.06</v>
      </c>
      <c r="M9" s="10"/>
      <c r="N9" s="29"/>
      <c r="O9" s="29"/>
      <c r="P9" s="29"/>
      <c r="Q9" s="29"/>
      <c r="R9" s="29"/>
      <c r="S9" s="29"/>
      <c r="T9" s="29"/>
      <c r="U9" s="29"/>
      <c r="V9" s="29"/>
    </row>
    <row r="10" spans="1:22" s="30" customFormat="1" ht="15" customHeight="1">
      <c r="A10" s="26" t="s">
        <v>13</v>
      </c>
      <c r="B10" s="27"/>
      <c r="C10" s="27"/>
      <c r="D10" s="27"/>
      <c r="E10" s="27"/>
      <c r="F10" s="27"/>
      <c r="G10" s="27"/>
      <c r="H10" s="27"/>
      <c r="I10" s="71"/>
      <c r="J10" s="71"/>
      <c r="K10" s="63" t="str">
        <f>IF(K8="","",MAX(K2:K6))</f>
        <v/>
      </c>
      <c r="L10" s="63">
        <f>IF(L8="","",MAX(L2:L6))</f>
        <v>0.09</v>
      </c>
      <c r="M10" s="10"/>
      <c r="N10" s="29"/>
      <c r="O10" s="29"/>
      <c r="P10" s="29"/>
      <c r="Q10" s="29"/>
      <c r="R10" s="29"/>
      <c r="S10" s="29"/>
      <c r="T10" s="29"/>
      <c r="U10" s="29"/>
      <c r="V10" s="29"/>
    </row>
    <row r="11" spans="1:22" s="29" customFormat="1" ht="15" customHeight="1">
      <c r="A11" s="12"/>
      <c r="B11" s="12"/>
      <c r="C11" s="12"/>
      <c r="D11" s="12"/>
      <c r="E11" s="12"/>
      <c r="F11" s="12"/>
      <c r="G11" s="12"/>
      <c r="H11" s="12"/>
      <c r="I11" s="68"/>
      <c r="J11" s="68"/>
      <c r="K11" s="12"/>
      <c r="L11" s="68"/>
      <c r="M11" s="10"/>
    </row>
    <row r="12" spans="1:22" s="10" customFormat="1" ht="15" customHeight="1">
      <c r="A12" s="10" t="s">
        <v>87</v>
      </c>
      <c r="B12" s="10">
        <v>2015</v>
      </c>
      <c r="C12" s="11">
        <v>25946405</v>
      </c>
      <c r="D12" s="10" t="s">
        <v>135</v>
      </c>
      <c r="E12" s="11" t="s">
        <v>88</v>
      </c>
      <c r="F12" s="10" t="s">
        <v>89</v>
      </c>
      <c r="H12" s="10">
        <v>359</v>
      </c>
      <c r="I12" s="68"/>
      <c r="J12" s="68"/>
      <c r="K12" s="12"/>
      <c r="L12" s="65">
        <v>0.315</v>
      </c>
    </row>
    <row r="13" spans="1:22" s="10" customFormat="1" ht="15" customHeight="1">
      <c r="A13" s="10" t="s">
        <v>87</v>
      </c>
      <c r="B13" s="10">
        <v>2015</v>
      </c>
      <c r="C13" s="11">
        <v>25946405</v>
      </c>
      <c r="D13" s="10" t="s">
        <v>135</v>
      </c>
      <c r="E13" s="11" t="s">
        <v>88</v>
      </c>
      <c r="F13" s="10" t="s">
        <v>90</v>
      </c>
      <c r="H13" s="10">
        <v>350</v>
      </c>
      <c r="I13" s="68"/>
      <c r="J13" s="68"/>
      <c r="K13" s="12"/>
      <c r="L13" s="65">
        <v>0.50900000000000001</v>
      </c>
      <c r="N13" s="17"/>
      <c r="O13" s="17"/>
      <c r="P13" s="17"/>
      <c r="Q13" s="17"/>
      <c r="R13" s="17"/>
      <c r="S13" s="17"/>
      <c r="T13" s="17"/>
      <c r="U13" s="17"/>
      <c r="V13" s="17"/>
    </row>
    <row r="14" spans="1:22" s="33" customFormat="1" ht="15" customHeight="1">
      <c r="A14" s="34"/>
      <c r="B14" s="35"/>
      <c r="E14" s="34"/>
      <c r="F14" s="34"/>
      <c r="G14" s="34"/>
      <c r="H14" s="34"/>
      <c r="I14" s="69"/>
      <c r="J14" s="69"/>
      <c r="K14" s="36"/>
      <c r="L14" s="69"/>
      <c r="M14" s="10"/>
    </row>
    <row r="15" spans="1:22" s="30" customFormat="1" ht="15" customHeight="1">
      <c r="A15" s="26" t="s">
        <v>11</v>
      </c>
      <c r="B15" s="27"/>
      <c r="C15" s="27"/>
      <c r="D15" s="27"/>
      <c r="E15" s="27"/>
      <c r="F15" s="27"/>
      <c r="G15" s="27"/>
      <c r="H15" s="27"/>
      <c r="I15" s="78">
        <f>1-J15</f>
        <v>0.58923131170662901</v>
      </c>
      <c r="J15" s="70">
        <f>SUM(K15:L15)</f>
        <v>0.41076868829337099</v>
      </c>
      <c r="K15" s="62" t="str">
        <f>IFERROR(SUMPRODUCT(K12:K13,--(K12:K13&lt;&gt;""),$H$12:$H$13)/SUMPRODUCT($H$12:$H$13,--(K12:K13&lt;&gt;"")),"")</f>
        <v/>
      </c>
      <c r="L15" s="62">
        <f>IFERROR(SUMPRODUCT(L12:L13,--(L12:L13&lt;&gt;""),$H$12:$H$13)/SUMPRODUCT($H$12:$H$13,--(L12:L13&lt;&gt;"")),"")</f>
        <v>0.41076868829337099</v>
      </c>
      <c r="M15" s="10"/>
      <c r="N15" s="29"/>
      <c r="O15" s="29"/>
      <c r="P15" s="29"/>
      <c r="Q15" s="29"/>
      <c r="R15" s="29"/>
      <c r="S15" s="29"/>
      <c r="T15" s="29"/>
      <c r="U15" s="29"/>
      <c r="V15" s="29"/>
    </row>
    <row r="16" spans="1:22" s="30" customFormat="1" ht="15" customHeight="1">
      <c r="A16" s="26" t="s">
        <v>12</v>
      </c>
      <c r="B16" s="27"/>
      <c r="C16" s="27"/>
      <c r="D16" s="27"/>
      <c r="E16" s="27"/>
      <c r="F16" s="27"/>
      <c r="G16" s="27"/>
      <c r="H16" s="27"/>
      <c r="I16" s="79"/>
      <c r="J16" s="71"/>
      <c r="K16" s="63" t="str">
        <f>IF(K15="","",MIN(K12:K13))</f>
        <v/>
      </c>
      <c r="L16" s="63">
        <f>IF(L15="","",MIN(L12:L13))</f>
        <v>0.315</v>
      </c>
      <c r="M16" s="10"/>
      <c r="N16" s="29"/>
      <c r="O16" s="29"/>
      <c r="P16" s="29"/>
      <c r="Q16" s="29"/>
      <c r="R16" s="29"/>
      <c r="S16" s="29"/>
      <c r="T16" s="29"/>
      <c r="U16" s="29"/>
      <c r="V16" s="29"/>
    </row>
    <row r="17" spans="1:22" s="30" customFormat="1" ht="15" customHeight="1">
      <c r="A17" s="26" t="s">
        <v>13</v>
      </c>
      <c r="B17" s="27"/>
      <c r="C17" s="27"/>
      <c r="D17" s="27"/>
      <c r="E17" s="27"/>
      <c r="F17" s="27"/>
      <c r="G17" s="27"/>
      <c r="H17" s="27"/>
      <c r="I17" s="71"/>
      <c r="J17" s="71"/>
      <c r="K17" s="63" t="str">
        <f>IF(K15="","",MAX(K12:K13))</f>
        <v/>
      </c>
      <c r="L17" s="63">
        <f>IF(L15="","",MAX(L12:L13))</f>
        <v>0.50900000000000001</v>
      </c>
      <c r="M17" s="10"/>
      <c r="N17" s="29"/>
      <c r="O17" s="29"/>
      <c r="P17" s="29"/>
      <c r="Q17" s="29"/>
      <c r="R17" s="29"/>
      <c r="S17" s="29"/>
      <c r="T17" s="29"/>
      <c r="U17" s="29"/>
      <c r="V17" s="29"/>
    </row>
    <row r="18" spans="1:22" s="29" customFormat="1" ht="15" customHeight="1">
      <c r="A18" s="12"/>
      <c r="B18" s="12"/>
      <c r="C18" s="12"/>
      <c r="D18" s="12"/>
      <c r="E18" s="12"/>
      <c r="F18" s="12"/>
      <c r="G18" s="12"/>
      <c r="H18" s="12"/>
      <c r="I18" s="68"/>
      <c r="J18" s="68"/>
      <c r="K18" s="12"/>
      <c r="L18" s="68"/>
      <c r="M18" s="10"/>
    </row>
    <row r="19" spans="1:22" s="10" customFormat="1" ht="15" customHeight="1">
      <c r="A19" s="10" t="s">
        <v>21</v>
      </c>
      <c r="B19" s="10">
        <v>2014</v>
      </c>
      <c r="C19" s="11">
        <v>25155935</v>
      </c>
      <c r="D19" s="14" t="s">
        <v>130</v>
      </c>
      <c r="E19" s="11" t="s">
        <v>16</v>
      </c>
      <c r="F19" s="10" t="s">
        <v>22</v>
      </c>
      <c r="H19" s="10">
        <v>226</v>
      </c>
      <c r="I19" s="68"/>
      <c r="J19" s="68"/>
      <c r="K19" s="12"/>
      <c r="L19" s="65">
        <v>0.3</v>
      </c>
    </row>
    <row r="20" spans="1:22" s="10" customFormat="1" ht="15" customHeight="1">
      <c r="A20" s="10" t="s">
        <v>21</v>
      </c>
      <c r="B20" s="10">
        <v>2014</v>
      </c>
      <c r="C20" s="11">
        <v>25155935</v>
      </c>
      <c r="D20" s="14" t="s">
        <v>130</v>
      </c>
      <c r="E20" s="11" t="s">
        <v>16</v>
      </c>
      <c r="F20" s="10" t="s">
        <v>17</v>
      </c>
      <c r="H20" s="10">
        <v>108</v>
      </c>
      <c r="I20" s="68"/>
      <c r="J20" s="68"/>
      <c r="K20" s="12"/>
      <c r="L20" s="65">
        <v>0.44</v>
      </c>
    </row>
    <row r="21" spans="1:22" s="17" customFormat="1" ht="15" customHeight="1">
      <c r="A21" s="10" t="s">
        <v>21</v>
      </c>
      <c r="B21" s="10">
        <v>2014</v>
      </c>
      <c r="C21" s="11">
        <v>25155935</v>
      </c>
      <c r="D21" s="14" t="s">
        <v>130</v>
      </c>
      <c r="E21" s="11" t="s">
        <v>16</v>
      </c>
      <c r="F21" s="10" t="s">
        <v>23</v>
      </c>
      <c r="G21" s="10"/>
      <c r="H21" s="10">
        <v>213</v>
      </c>
      <c r="I21" s="68"/>
      <c r="J21" s="68"/>
      <c r="K21" s="12"/>
      <c r="L21" s="65">
        <v>0.4</v>
      </c>
      <c r="M21" s="10"/>
    </row>
    <row r="22" spans="1:22" s="17" customFormat="1" ht="15" customHeight="1">
      <c r="A22" s="10" t="s">
        <v>21</v>
      </c>
      <c r="B22" s="10">
        <v>2014</v>
      </c>
      <c r="C22" s="11">
        <v>25155935</v>
      </c>
      <c r="D22" s="14" t="s">
        <v>130</v>
      </c>
      <c r="E22" s="11" t="s">
        <v>16</v>
      </c>
      <c r="F22" s="10" t="s">
        <v>24</v>
      </c>
      <c r="G22" s="10"/>
      <c r="H22" s="10">
        <v>1101</v>
      </c>
      <c r="I22" s="68"/>
      <c r="J22" s="68"/>
      <c r="K22" s="12"/>
      <c r="L22" s="65">
        <v>0.41</v>
      </c>
      <c r="M22" s="10"/>
    </row>
    <row r="23" spans="1:22" s="10" customFormat="1" ht="15" customHeight="1">
      <c r="A23" s="10" t="s">
        <v>21</v>
      </c>
      <c r="B23" s="10">
        <v>2014</v>
      </c>
      <c r="C23" s="11">
        <v>25155935</v>
      </c>
      <c r="D23" s="14" t="s">
        <v>130</v>
      </c>
      <c r="E23" s="11" t="s">
        <v>16</v>
      </c>
      <c r="F23" s="10" t="s">
        <v>25</v>
      </c>
      <c r="H23" s="10">
        <v>267</v>
      </c>
      <c r="I23" s="68"/>
      <c r="J23" s="68"/>
      <c r="K23" s="12"/>
      <c r="L23" s="65">
        <v>0.43</v>
      </c>
    </row>
    <row r="24" spans="1:22" s="10" customFormat="1" ht="15" customHeight="1">
      <c r="A24" s="37" t="s">
        <v>128</v>
      </c>
      <c r="B24" s="37">
        <v>2015</v>
      </c>
      <c r="C24" s="61">
        <v>26432245</v>
      </c>
      <c r="D24" s="14" t="s">
        <v>130</v>
      </c>
      <c r="E24" s="12" t="s">
        <v>65</v>
      </c>
      <c r="F24" s="12" t="s">
        <v>66</v>
      </c>
      <c r="G24" s="12" t="s">
        <v>10</v>
      </c>
      <c r="H24" s="18">
        <v>103</v>
      </c>
      <c r="I24" s="68"/>
      <c r="J24" s="68"/>
      <c r="K24" s="12"/>
      <c r="L24" s="65">
        <v>0.43700000000000006</v>
      </c>
    </row>
    <row r="25" spans="1:22" s="10" customFormat="1" ht="15" customHeight="1">
      <c r="A25" s="37" t="s">
        <v>128</v>
      </c>
      <c r="B25" s="37">
        <v>2015</v>
      </c>
      <c r="C25" s="61">
        <v>26432245</v>
      </c>
      <c r="D25" s="14" t="s">
        <v>130</v>
      </c>
      <c r="E25" s="12" t="s">
        <v>67</v>
      </c>
      <c r="F25" s="12" t="s">
        <v>68</v>
      </c>
      <c r="G25" s="12" t="s">
        <v>10</v>
      </c>
      <c r="H25" s="18">
        <v>96</v>
      </c>
      <c r="I25" s="68"/>
      <c r="J25" s="68"/>
      <c r="K25" s="12"/>
      <c r="L25" s="65">
        <v>0.39100000000000001</v>
      </c>
    </row>
    <row r="26" spans="1:22" s="10" customFormat="1" ht="15" customHeight="1">
      <c r="A26" s="37" t="s">
        <v>128</v>
      </c>
      <c r="B26" s="37">
        <v>2015</v>
      </c>
      <c r="C26" s="61">
        <v>26432245</v>
      </c>
      <c r="D26" s="14" t="s">
        <v>130</v>
      </c>
      <c r="E26" s="12" t="s">
        <v>69</v>
      </c>
      <c r="F26" s="12" t="s">
        <v>70</v>
      </c>
      <c r="G26" s="12" t="s">
        <v>10</v>
      </c>
      <c r="H26" s="18">
        <v>86</v>
      </c>
      <c r="I26" s="68"/>
      <c r="J26" s="68"/>
      <c r="K26" s="12"/>
      <c r="L26" s="72">
        <v>0.41299999999999998</v>
      </c>
    </row>
    <row r="27" spans="1:22" s="10" customFormat="1" ht="15" customHeight="1">
      <c r="A27" s="37" t="s">
        <v>128</v>
      </c>
      <c r="B27" s="37">
        <v>2015</v>
      </c>
      <c r="C27" s="61">
        <v>26432245</v>
      </c>
      <c r="D27" s="14" t="s">
        <v>130</v>
      </c>
      <c r="E27" s="12" t="s">
        <v>71</v>
      </c>
      <c r="F27" s="12" t="s">
        <v>72</v>
      </c>
      <c r="G27" s="12" t="s">
        <v>10</v>
      </c>
      <c r="H27" s="18">
        <v>102</v>
      </c>
      <c r="I27" s="68"/>
      <c r="J27" s="68"/>
      <c r="K27" s="12"/>
      <c r="L27" s="65">
        <v>0.42200000000000004</v>
      </c>
    </row>
    <row r="28" spans="1:22" s="17" customFormat="1" ht="15" customHeight="1">
      <c r="A28" s="37" t="s">
        <v>128</v>
      </c>
      <c r="B28" s="37">
        <v>2015</v>
      </c>
      <c r="C28" s="61">
        <v>26432245</v>
      </c>
      <c r="D28" s="14" t="s">
        <v>130</v>
      </c>
      <c r="E28" s="11" t="s">
        <v>73</v>
      </c>
      <c r="F28" s="10" t="s">
        <v>74</v>
      </c>
      <c r="G28" s="12" t="s">
        <v>10</v>
      </c>
      <c r="H28" s="10">
        <v>102</v>
      </c>
      <c r="I28" s="68"/>
      <c r="J28" s="68"/>
      <c r="K28" s="12"/>
      <c r="L28" s="72">
        <v>0.40200000000000002</v>
      </c>
      <c r="M28" s="10"/>
      <c r="N28" s="10"/>
      <c r="O28" s="10"/>
      <c r="P28" s="10"/>
      <c r="Q28" s="10"/>
      <c r="R28" s="10"/>
      <c r="S28" s="10"/>
      <c r="T28" s="10"/>
      <c r="U28" s="10"/>
      <c r="V28" s="10"/>
    </row>
    <row r="29" spans="1:22" s="17" customFormat="1" ht="15" customHeight="1">
      <c r="A29" s="33" t="s">
        <v>81</v>
      </c>
      <c r="B29" s="33">
        <v>2011</v>
      </c>
      <c r="C29" s="33">
        <v>21084764</v>
      </c>
      <c r="D29" s="14" t="s">
        <v>130</v>
      </c>
      <c r="E29" s="52" t="s">
        <v>83</v>
      </c>
      <c r="F29" s="33"/>
      <c r="G29" s="33"/>
      <c r="H29" s="17">
        <v>88</v>
      </c>
      <c r="I29" s="68"/>
      <c r="J29" s="68"/>
      <c r="K29" s="12"/>
      <c r="L29" s="72">
        <v>0.44</v>
      </c>
      <c r="M29" s="10"/>
    </row>
    <row r="30" spans="1:22" s="10" customFormat="1" ht="15" customHeight="1">
      <c r="A30" s="17" t="s">
        <v>103</v>
      </c>
      <c r="B30" s="17">
        <v>2014</v>
      </c>
      <c r="C30" s="19">
        <v>24019055</v>
      </c>
      <c r="D30" s="14" t="s">
        <v>130</v>
      </c>
      <c r="E30" s="19" t="s">
        <v>104</v>
      </c>
      <c r="F30" s="17"/>
      <c r="G30" s="17"/>
      <c r="H30" s="17">
        <v>240</v>
      </c>
      <c r="I30" s="68"/>
      <c r="J30" s="68"/>
      <c r="K30" s="12"/>
      <c r="L30" s="65">
        <v>0.34200000000000003</v>
      </c>
    </row>
    <row r="31" spans="1:22" s="10" customFormat="1" ht="15" customHeight="1">
      <c r="A31" s="10" t="s">
        <v>105</v>
      </c>
      <c r="B31" s="10">
        <v>2012</v>
      </c>
      <c r="C31" s="10">
        <v>22629463</v>
      </c>
      <c r="D31" s="14" t="s">
        <v>130</v>
      </c>
      <c r="E31" s="10" t="s">
        <v>106</v>
      </c>
      <c r="H31" s="10">
        <v>225</v>
      </c>
      <c r="I31" s="68"/>
      <c r="J31" s="68"/>
      <c r="K31" s="12"/>
      <c r="L31" s="72">
        <v>0.436</v>
      </c>
    </row>
    <row r="32" spans="1:22" s="33" customFormat="1" ht="15" customHeight="1">
      <c r="A32" s="34"/>
      <c r="B32" s="35"/>
      <c r="E32" s="34"/>
      <c r="F32" s="34"/>
      <c r="H32" s="34"/>
      <c r="I32" s="69"/>
      <c r="J32" s="69"/>
      <c r="K32" s="36"/>
      <c r="L32" s="69"/>
      <c r="M32" s="10"/>
    </row>
    <row r="33" spans="1:22" s="30" customFormat="1" ht="15" customHeight="1">
      <c r="A33" s="26" t="s">
        <v>11</v>
      </c>
      <c r="B33" s="27"/>
      <c r="C33" s="27"/>
      <c r="D33" s="27"/>
      <c r="E33" s="27"/>
      <c r="F33" s="27"/>
      <c r="G33" s="27"/>
      <c r="H33" s="27"/>
      <c r="I33" s="78">
        <f>1-J33</f>
        <v>0.59832499154548535</v>
      </c>
      <c r="J33" s="70">
        <f>SUM(K33:L33)</f>
        <v>0.4016750084545147</v>
      </c>
      <c r="K33" s="62" t="str">
        <f>IFERROR(SUMPRODUCT(K19:K31,--(K19:K31&lt;&gt;""),$H$19:$H$31)/SUMPRODUCT($H$19:$H$31,--(K19:K31&lt;&gt;"")),"")</f>
        <v/>
      </c>
      <c r="L33" s="62">
        <f>IFERROR(SUMPRODUCT(L19:L31,--(L19:L31&lt;&gt;""),$H$19:$H$31)/SUMPRODUCT($H$19:$H$31,--(L19:L31&lt;&gt;"")),"")</f>
        <v>0.4016750084545147</v>
      </c>
      <c r="M33" s="10"/>
      <c r="N33" s="29"/>
      <c r="O33" s="29"/>
      <c r="P33" s="29"/>
      <c r="Q33" s="29"/>
      <c r="R33" s="29"/>
      <c r="S33" s="29"/>
      <c r="T33" s="29"/>
      <c r="U33" s="29"/>
      <c r="V33" s="29"/>
    </row>
    <row r="34" spans="1:22" s="30" customFormat="1" ht="15" customHeight="1">
      <c r="A34" s="26" t="s">
        <v>12</v>
      </c>
      <c r="B34" s="27"/>
      <c r="C34" s="27"/>
      <c r="D34" s="27"/>
      <c r="E34" s="27"/>
      <c r="F34" s="27"/>
      <c r="G34" s="27"/>
      <c r="H34" s="27"/>
      <c r="I34" s="79"/>
      <c r="J34" s="71"/>
      <c r="K34" s="63" t="str">
        <f>IF(K33="","",MIN(K19:K31))</f>
        <v/>
      </c>
      <c r="L34" s="63">
        <f>IF(L33="","",MIN(L19:L31))</f>
        <v>0.3</v>
      </c>
      <c r="M34" s="10"/>
      <c r="N34" s="29"/>
      <c r="O34" s="29"/>
      <c r="P34" s="29"/>
      <c r="Q34" s="29"/>
      <c r="R34" s="29"/>
      <c r="S34" s="29"/>
      <c r="T34" s="29"/>
      <c r="U34" s="29"/>
      <c r="V34" s="29"/>
    </row>
    <row r="35" spans="1:22" s="30" customFormat="1" ht="15" customHeight="1">
      <c r="A35" s="26" t="s">
        <v>13</v>
      </c>
      <c r="B35" s="27"/>
      <c r="C35" s="27"/>
      <c r="D35" s="27"/>
      <c r="E35" s="27"/>
      <c r="F35" s="27"/>
      <c r="G35" s="27"/>
      <c r="H35" s="27"/>
      <c r="I35" s="79"/>
      <c r="J35" s="79"/>
      <c r="K35" s="63" t="str">
        <f>IF(K33="","",MAX(K19:K31))</f>
        <v/>
      </c>
      <c r="L35" s="63">
        <f>IF(L33="","",MAX(L19:L31))</f>
        <v>0.44</v>
      </c>
      <c r="M35" s="10"/>
      <c r="N35" s="29"/>
      <c r="O35" s="29"/>
      <c r="P35" s="29"/>
      <c r="Q35" s="29"/>
      <c r="R35" s="29"/>
      <c r="S35" s="29"/>
      <c r="T35" s="29"/>
      <c r="U35" s="29"/>
      <c r="V35" s="29"/>
    </row>
    <row r="36" spans="1:22" s="29" customFormat="1" ht="15" customHeight="1">
      <c r="A36" s="12"/>
      <c r="B36" s="12"/>
      <c r="C36" s="12"/>
      <c r="D36" s="12"/>
      <c r="E36" s="12"/>
      <c r="F36" s="12"/>
      <c r="G36" s="12"/>
      <c r="H36" s="12"/>
      <c r="I36" s="68"/>
      <c r="J36" s="68"/>
      <c r="K36" s="12"/>
      <c r="L36" s="68"/>
      <c r="M36" s="10"/>
    </row>
    <row r="37" spans="1:22" s="10" customFormat="1" ht="15" customHeight="1">
      <c r="A37" s="37" t="s">
        <v>128</v>
      </c>
      <c r="B37" s="37">
        <v>2015</v>
      </c>
      <c r="C37" s="61">
        <v>26432245</v>
      </c>
      <c r="D37" s="10" t="s">
        <v>131</v>
      </c>
      <c r="E37" s="12" t="s">
        <v>45</v>
      </c>
      <c r="F37" s="12" t="s">
        <v>46</v>
      </c>
      <c r="G37" s="12" t="s">
        <v>10</v>
      </c>
      <c r="H37" s="18">
        <v>103</v>
      </c>
      <c r="I37" s="68"/>
      <c r="J37" s="68"/>
      <c r="K37" s="12"/>
      <c r="L37" s="65">
        <v>0.218</v>
      </c>
    </row>
    <row r="38" spans="1:22" s="20" customFormat="1" ht="15" customHeight="1">
      <c r="A38" s="37" t="s">
        <v>128</v>
      </c>
      <c r="B38" s="37">
        <v>2015</v>
      </c>
      <c r="C38" s="61">
        <v>26432245</v>
      </c>
      <c r="D38" s="10" t="s">
        <v>131</v>
      </c>
      <c r="E38" s="12" t="s">
        <v>47</v>
      </c>
      <c r="F38" s="12" t="s">
        <v>48</v>
      </c>
      <c r="G38" s="12" t="s">
        <v>10</v>
      </c>
      <c r="H38" s="18">
        <v>104</v>
      </c>
      <c r="I38" s="68"/>
      <c r="J38" s="68"/>
      <c r="K38" s="12"/>
      <c r="L38" s="66">
        <v>0.23100000000000001</v>
      </c>
      <c r="M38" s="10"/>
      <c r="N38" s="10"/>
      <c r="O38" s="10"/>
      <c r="P38" s="10"/>
      <c r="Q38" s="10"/>
      <c r="R38" s="10"/>
      <c r="S38" s="10"/>
      <c r="T38" s="10"/>
      <c r="U38" s="10"/>
      <c r="V38" s="10"/>
    </row>
    <row r="39" spans="1:22" s="10" customFormat="1" ht="15" customHeight="1">
      <c r="A39" s="37" t="s">
        <v>128</v>
      </c>
      <c r="B39" s="37">
        <v>2015</v>
      </c>
      <c r="C39" s="61">
        <v>26432245</v>
      </c>
      <c r="D39" s="10" t="s">
        <v>131</v>
      </c>
      <c r="E39" s="12" t="s">
        <v>49</v>
      </c>
      <c r="F39" s="12" t="s">
        <v>50</v>
      </c>
      <c r="G39" s="12" t="s">
        <v>10</v>
      </c>
      <c r="H39" s="18">
        <v>105</v>
      </c>
      <c r="I39" s="68"/>
      <c r="J39" s="68"/>
      <c r="K39" s="12"/>
      <c r="L39" s="66">
        <v>0.2</v>
      </c>
    </row>
    <row r="40" spans="1:22" s="10" customFormat="1" ht="15" customHeight="1">
      <c r="A40" s="37" t="s">
        <v>128</v>
      </c>
      <c r="B40" s="37">
        <v>2015</v>
      </c>
      <c r="C40" s="61">
        <v>26432245</v>
      </c>
      <c r="D40" s="10" t="s">
        <v>131</v>
      </c>
      <c r="E40" s="12" t="s">
        <v>51</v>
      </c>
      <c r="F40" s="12" t="s">
        <v>52</v>
      </c>
      <c r="G40" s="12" t="s">
        <v>10</v>
      </c>
      <c r="H40" s="18">
        <v>93</v>
      </c>
      <c r="I40" s="68"/>
      <c r="J40" s="68"/>
      <c r="K40" s="12"/>
      <c r="L40" s="65">
        <v>0.19899999999999998</v>
      </c>
    </row>
    <row r="41" spans="1:22" s="10" customFormat="1" ht="15" customHeight="1">
      <c r="A41" s="37" t="s">
        <v>128</v>
      </c>
      <c r="B41" s="37">
        <v>2015</v>
      </c>
      <c r="C41" s="61">
        <v>26432245</v>
      </c>
      <c r="D41" s="10" t="s">
        <v>131</v>
      </c>
      <c r="E41" s="10" t="s">
        <v>53</v>
      </c>
      <c r="F41" s="10" t="s">
        <v>54</v>
      </c>
      <c r="G41" s="12" t="s">
        <v>10</v>
      </c>
      <c r="H41" s="15">
        <v>99</v>
      </c>
      <c r="I41" s="68"/>
      <c r="J41" s="68"/>
      <c r="K41" s="12"/>
      <c r="L41" s="65">
        <v>0.222</v>
      </c>
    </row>
    <row r="42" spans="1:22" s="10" customFormat="1" ht="15" customHeight="1">
      <c r="A42" s="33" t="s">
        <v>81</v>
      </c>
      <c r="B42" s="33">
        <v>2011</v>
      </c>
      <c r="C42" s="33">
        <v>21084764</v>
      </c>
      <c r="D42" s="10" t="s">
        <v>131</v>
      </c>
      <c r="E42" s="11" t="s">
        <v>84</v>
      </c>
      <c r="H42" s="10">
        <v>88</v>
      </c>
      <c r="I42" s="68"/>
      <c r="J42" s="68"/>
      <c r="K42" s="12"/>
      <c r="L42" s="65">
        <v>0.19</v>
      </c>
    </row>
    <row r="43" spans="1:22" s="10" customFormat="1" ht="15" customHeight="1">
      <c r="A43" s="10" t="s">
        <v>98</v>
      </c>
      <c r="B43" s="10">
        <v>2014</v>
      </c>
      <c r="C43" s="10">
        <v>25126975</v>
      </c>
      <c r="D43" s="10" t="s">
        <v>131</v>
      </c>
      <c r="E43" s="10" t="s">
        <v>14</v>
      </c>
      <c r="H43" s="10">
        <v>551</v>
      </c>
      <c r="I43" s="68"/>
      <c r="J43" s="68"/>
      <c r="K43" s="12"/>
      <c r="L43" s="66">
        <v>0.28300000000000003</v>
      </c>
    </row>
    <row r="44" spans="1:22" s="10" customFormat="1" ht="15" customHeight="1">
      <c r="A44" s="10" t="s">
        <v>100</v>
      </c>
      <c r="B44" s="10">
        <v>2016</v>
      </c>
      <c r="C44" s="10">
        <v>27488389</v>
      </c>
      <c r="D44" s="10" t="s">
        <v>131</v>
      </c>
      <c r="E44" s="10" t="s">
        <v>14</v>
      </c>
      <c r="H44" s="10">
        <v>408</v>
      </c>
      <c r="I44" s="68"/>
      <c r="J44" s="68"/>
      <c r="K44" s="12"/>
      <c r="L44" s="66">
        <v>0.18140000000000001</v>
      </c>
    </row>
    <row r="45" spans="1:22" s="10" customFormat="1" ht="15" customHeight="1">
      <c r="A45" s="10" t="s">
        <v>111</v>
      </c>
      <c r="B45" s="10">
        <v>2015</v>
      </c>
      <c r="C45" s="11">
        <v>25594941</v>
      </c>
      <c r="D45" s="10" t="s">
        <v>131</v>
      </c>
      <c r="E45" s="11" t="s">
        <v>14</v>
      </c>
      <c r="H45" s="10">
        <v>220</v>
      </c>
      <c r="I45" s="68"/>
      <c r="J45" s="68"/>
      <c r="K45" s="12"/>
      <c r="L45" s="65">
        <v>0.21100000000000002</v>
      </c>
    </row>
    <row r="46" spans="1:22" s="10" customFormat="1" ht="15" customHeight="1">
      <c r="A46" s="10" t="s">
        <v>112</v>
      </c>
      <c r="B46" s="10">
        <v>2010</v>
      </c>
      <c r="C46" s="10">
        <v>20653676</v>
      </c>
      <c r="D46" s="10" t="s">
        <v>131</v>
      </c>
      <c r="E46" s="11" t="s">
        <v>84</v>
      </c>
      <c r="H46" s="10">
        <v>222</v>
      </c>
      <c r="I46" s="68"/>
      <c r="J46" s="68"/>
      <c r="K46" s="12"/>
      <c r="L46" s="65">
        <v>0.27</v>
      </c>
    </row>
    <row r="47" spans="1:22" s="10" customFormat="1" ht="15" customHeight="1">
      <c r="A47" s="10" t="s">
        <v>77</v>
      </c>
      <c r="B47" s="10">
        <v>2013</v>
      </c>
      <c r="C47" s="10">
        <v>22855348</v>
      </c>
      <c r="D47" s="10" t="s">
        <v>131</v>
      </c>
      <c r="E47" s="11" t="s">
        <v>78</v>
      </c>
      <c r="G47" s="10" t="s">
        <v>79</v>
      </c>
      <c r="H47" s="10">
        <v>103</v>
      </c>
      <c r="I47" s="68"/>
      <c r="J47" s="68"/>
      <c r="K47" s="12"/>
      <c r="L47" s="65">
        <v>0.17</v>
      </c>
    </row>
    <row r="48" spans="1:22" s="10" customFormat="1" ht="15" customHeight="1">
      <c r="A48" s="10" t="s">
        <v>77</v>
      </c>
      <c r="B48" s="10">
        <v>2013</v>
      </c>
      <c r="C48" s="10">
        <v>22855348</v>
      </c>
      <c r="D48" s="10" t="s">
        <v>131</v>
      </c>
      <c r="E48" s="11" t="s">
        <v>78</v>
      </c>
      <c r="G48" s="10" t="s">
        <v>80</v>
      </c>
      <c r="H48" s="10">
        <v>103</v>
      </c>
      <c r="I48" s="68"/>
      <c r="J48" s="68"/>
      <c r="K48" s="12"/>
      <c r="L48" s="65">
        <v>0.21</v>
      </c>
    </row>
    <row r="49" spans="1:22" s="33" customFormat="1" ht="15" customHeight="1">
      <c r="A49" s="33" t="s">
        <v>81</v>
      </c>
      <c r="B49" s="33">
        <v>2011</v>
      </c>
      <c r="C49" s="33">
        <v>21084764</v>
      </c>
      <c r="D49" s="10" t="s">
        <v>131</v>
      </c>
      <c r="E49" s="52" t="s">
        <v>82</v>
      </c>
      <c r="H49" s="33">
        <v>88</v>
      </c>
      <c r="I49" s="69"/>
      <c r="J49" s="69"/>
      <c r="K49" s="36"/>
      <c r="L49" s="73">
        <v>0.19</v>
      </c>
      <c r="M49" s="10"/>
    </row>
    <row r="50" spans="1:22" s="17" customFormat="1" ht="15" customHeight="1">
      <c r="A50" s="17" t="s">
        <v>86</v>
      </c>
      <c r="B50" s="17">
        <v>2011</v>
      </c>
      <c r="C50" s="17">
        <v>21639946</v>
      </c>
      <c r="D50" s="10" t="s">
        <v>131</v>
      </c>
      <c r="E50" s="19" t="s">
        <v>78</v>
      </c>
      <c r="H50" s="17">
        <v>135</v>
      </c>
      <c r="I50" s="68"/>
      <c r="J50" s="68"/>
      <c r="K50" s="12"/>
      <c r="L50" s="72">
        <v>0.1885</v>
      </c>
      <c r="M50" s="10"/>
    </row>
    <row r="51" spans="1:22" s="33" customFormat="1" ht="15" customHeight="1">
      <c r="B51" s="35"/>
      <c r="G51" s="34"/>
      <c r="I51" s="69"/>
      <c r="J51" s="69"/>
      <c r="K51" s="36"/>
      <c r="L51" s="69"/>
      <c r="M51" s="10"/>
    </row>
    <row r="52" spans="1:22" s="30" customFormat="1" ht="15" customHeight="1">
      <c r="A52" s="26" t="s">
        <v>11</v>
      </c>
      <c r="B52" s="27"/>
      <c r="C52" s="27"/>
      <c r="D52" s="27"/>
      <c r="E52" s="27"/>
      <c r="F52" s="27"/>
      <c r="G52" s="27"/>
      <c r="H52" s="27"/>
      <c r="I52" s="78">
        <f>1-J52</f>
        <v>0.77609632535094963</v>
      </c>
      <c r="J52" s="70">
        <f>SUM(K52:L52)</f>
        <v>0.22390367464905039</v>
      </c>
      <c r="K52" s="62" t="str">
        <f>IFERROR(SUMPRODUCT(K37:K50,--(K37:K50&lt;&gt;""),$H$37:$H$50)/SUMPRODUCT($H$37:$H$50,--(K37:K50&lt;&gt;"")),"")</f>
        <v/>
      </c>
      <c r="L52" s="62">
        <f>IFERROR(SUMPRODUCT(L37:L50,--(L37:L50&lt;&gt;""),$H$37:$H$50)/SUMPRODUCT($H$37:$H$50,--(L37:L50&lt;&gt;"")),"")</f>
        <v>0.22390367464905039</v>
      </c>
      <c r="M52" s="10"/>
      <c r="N52" s="29"/>
      <c r="O52" s="29"/>
      <c r="P52" s="29"/>
      <c r="Q52" s="29"/>
      <c r="R52" s="29"/>
      <c r="S52" s="29"/>
      <c r="T52" s="29"/>
      <c r="U52" s="29"/>
      <c r="V52" s="29"/>
    </row>
    <row r="53" spans="1:22" s="30" customFormat="1" ht="15" customHeight="1">
      <c r="A53" s="26" t="s">
        <v>12</v>
      </c>
      <c r="B53" s="27"/>
      <c r="C53" s="27"/>
      <c r="D53" s="27"/>
      <c r="E53" s="27"/>
      <c r="F53" s="27"/>
      <c r="G53" s="27"/>
      <c r="H53" s="27"/>
      <c r="I53" s="79"/>
      <c r="J53" s="71"/>
      <c r="K53" s="63" t="str">
        <f>IF(K52="","",MIN(K37:K50))</f>
        <v/>
      </c>
      <c r="L53" s="63">
        <f>IF(L52="","",MIN(L37:L50))</f>
        <v>0.17</v>
      </c>
      <c r="M53" s="10"/>
      <c r="N53" s="29"/>
      <c r="O53" s="29"/>
      <c r="P53" s="29"/>
      <c r="Q53" s="29"/>
      <c r="R53" s="29"/>
      <c r="S53" s="29"/>
      <c r="T53" s="29"/>
      <c r="U53" s="29"/>
      <c r="V53" s="29"/>
    </row>
    <row r="54" spans="1:22" s="30" customFormat="1" ht="15" customHeight="1">
      <c r="A54" s="26" t="s">
        <v>13</v>
      </c>
      <c r="B54" s="27"/>
      <c r="C54" s="27"/>
      <c r="D54" s="27"/>
      <c r="E54" s="27"/>
      <c r="F54" s="27"/>
      <c r="G54" s="27"/>
      <c r="H54" s="27"/>
      <c r="I54" s="79"/>
      <c r="J54" s="79"/>
      <c r="K54" s="63" t="str">
        <f>IF(K52="","",MAX(K37:K50))</f>
        <v/>
      </c>
      <c r="L54" s="63">
        <f>IF(L52="","",MAX(L37:L50))</f>
        <v>0.28300000000000003</v>
      </c>
      <c r="M54" s="10"/>
      <c r="N54" s="29"/>
      <c r="O54" s="29"/>
      <c r="P54" s="29"/>
      <c r="Q54" s="29"/>
      <c r="R54" s="29"/>
      <c r="S54" s="29"/>
      <c r="T54" s="29"/>
      <c r="U54" s="29"/>
      <c r="V54" s="29"/>
    </row>
    <row r="55" spans="1:22" s="29" customFormat="1" ht="15" customHeight="1">
      <c r="A55" s="12"/>
      <c r="B55" s="12"/>
      <c r="C55" s="12"/>
      <c r="D55" s="12"/>
      <c r="E55" s="12"/>
      <c r="F55" s="12"/>
      <c r="G55" s="12"/>
      <c r="H55" s="12"/>
      <c r="I55" s="68"/>
      <c r="J55" s="68"/>
      <c r="K55" s="12"/>
      <c r="L55" s="68"/>
      <c r="M55" s="10"/>
    </row>
    <row r="56" spans="1:22" s="10" customFormat="1" ht="15" customHeight="1">
      <c r="A56" s="37" t="s">
        <v>128</v>
      </c>
      <c r="B56" s="37">
        <v>2015</v>
      </c>
      <c r="C56" s="61">
        <v>26432245</v>
      </c>
      <c r="D56" s="17" t="s">
        <v>132</v>
      </c>
      <c r="E56" s="19" t="s">
        <v>55</v>
      </c>
      <c r="F56" s="17" t="s">
        <v>56</v>
      </c>
      <c r="G56" s="12" t="s">
        <v>10</v>
      </c>
      <c r="H56" s="17">
        <v>99</v>
      </c>
      <c r="I56" s="68"/>
      <c r="J56" s="68"/>
      <c r="K56" s="12"/>
      <c r="L56" s="72">
        <v>0.247</v>
      </c>
    </row>
    <row r="57" spans="1:22" s="10" customFormat="1" ht="15" customHeight="1">
      <c r="A57" s="37" t="s">
        <v>128</v>
      </c>
      <c r="B57" s="37">
        <v>2015</v>
      </c>
      <c r="C57" s="61">
        <v>26432245</v>
      </c>
      <c r="D57" s="17" t="s">
        <v>132</v>
      </c>
      <c r="E57" s="34" t="s">
        <v>57</v>
      </c>
      <c r="F57" s="33" t="s">
        <v>58</v>
      </c>
      <c r="G57" s="12" t="s">
        <v>10</v>
      </c>
      <c r="H57" s="33">
        <v>107</v>
      </c>
      <c r="I57" s="68"/>
      <c r="J57" s="68"/>
      <c r="K57" s="12"/>
      <c r="L57" s="72">
        <v>0.33600000000000002</v>
      </c>
    </row>
    <row r="58" spans="1:22" s="10" customFormat="1" ht="15" customHeight="1">
      <c r="A58" s="37" t="s">
        <v>128</v>
      </c>
      <c r="B58" s="37">
        <v>2015</v>
      </c>
      <c r="C58" s="61">
        <v>26432245</v>
      </c>
      <c r="D58" s="17" t="s">
        <v>132</v>
      </c>
      <c r="E58" s="34" t="s">
        <v>59</v>
      </c>
      <c r="F58" s="33" t="s">
        <v>60</v>
      </c>
      <c r="G58" s="12" t="s">
        <v>10</v>
      </c>
      <c r="H58" s="33">
        <v>99</v>
      </c>
      <c r="I58" s="68"/>
      <c r="J58" s="68"/>
      <c r="K58" s="12"/>
      <c r="L58" s="65">
        <v>0.217</v>
      </c>
    </row>
    <row r="59" spans="1:22" s="10" customFormat="1" ht="15" customHeight="1">
      <c r="A59" s="37" t="s">
        <v>128</v>
      </c>
      <c r="B59" s="37">
        <v>2015</v>
      </c>
      <c r="C59" s="61">
        <v>26432245</v>
      </c>
      <c r="D59" s="17" t="s">
        <v>132</v>
      </c>
      <c r="E59" s="34" t="s">
        <v>61</v>
      </c>
      <c r="F59" s="33" t="s">
        <v>62</v>
      </c>
      <c r="G59" s="12" t="s">
        <v>10</v>
      </c>
      <c r="H59" s="33">
        <v>91</v>
      </c>
      <c r="I59" s="68"/>
      <c r="J59" s="68"/>
      <c r="K59" s="12"/>
      <c r="L59" s="72">
        <v>0.28600000000000003</v>
      </c>
    </row>
    <row r="60" spans="1:22" s="10" customFormat="1" ht="15" customHeight="1">
      <c r="A60" s="37" t="s">
        <v>128</v>
      </c>
      <c r="B60" s="37">
        <v>2015</v>
      </c>
      <c r="C60" s="61">
        <v>26432245</v>
      </c>
      <c r="D60" s="17" t="s">
        <v>132</v>
      </c>
      <c r="E60" s="34" t="s">
        <v>63</v>
      </c>
      <c r="F60" s="33" t="s">
        <v>64</v>
      </c>
      <c r="G60" s="12" t="s">
        <v>10</v>
      </c>
      <c r="H60" s="33">
        <v>107</v>
      </c>
      <c r="I60" s="68"/>
      <c r="J60" s="68"/>
      <c r="K60" s="12"/>
      <c r="L60" s="65">
        <v>0.35299999999999998</v>
      </c>
    </row>
    <row r="61" spans="1:22" s="10" customFormat="1" ht="15" customHeight="1">
      <c r="A61" s="33" t="s">
        <v>81</v>
      </c>
      <c r="B61" s="33">
        <v>2011</v>
      </c>
      <c r="C61" s="33">
        <v>21084764</v>
      </c>
      <c r="D61" s="17" t="s">
        <v>132</v>
      </c>
      <c r="E61" s="11" t="s">
        <v>85</v>
      </c>
      <c r="H61" s="10">
        <v>141</v>
      </c>
      <c r="I61" s="68"/>
      <c r="J61" s="68"/>
      <c r="K61" s="12"/>
      <c r="L61" s="65">
        <v>0.32</v>
      </c>
    </row>
    <row r="62" spans="1:22" s="10" customFormat="1" ht="15" customHeight="1">
      <c r="A62" s="17" t="s">
        <v>93</v>
      </c>
      <c r="B62" s="17">
        <v>2010</v>
      </c>
      <c r="C62" s="17">
        <v>19794411</v>
      </c>
      <c r="D62" s="17" t="s">
        <v>132</v>
      </c>
      <c r="E62" s="19" t="s">
        <v>15</v>
      </c>
      <c r="F62" s="17"/>
      <c r="G62" s="17" t="s">
        <v>94</v>
      </c>
      <c r="H62" s="17">
        <v>283</v>
      </c>
      <c r="I62" s="68"/>
      <c r="J62" s="68"/>
      <c r="K62" s="12"/>
      <c r="L62" s="65">
        <v>0.29399999999999998</v>
      </c>
    </row>
    <row r="63" spans="1:22" s="10" customFormat="1" ht="15" customHeight="1">
      <c r="A63" s="17" t="s">
        <v>95</v>
      </c>
      <c r="B63" s="17">
        <v>2016</v>
      </c>
      <c r="C63" s="19">
        <v>26877068</v>
      </c>
      <c r="D63" s="17" t="s">
        <v>132</v>
      </c>
      <c r="E63" s="19" t="s">
        <v>96</v>
      </c>
      <c r="F63" s="17"/>
      <c r="G63" s="17" t="s">
        <v>94</v>
      </c>
      <c r="H63" s="17">
        <v>707</v>
      </c>
      <c r="I63" s="68"/>
      <c r="J63" s="68"/>
      <c r="K63" s="12"/>
      <c r="L63" s="72">
        <v>0.30399999999999999</v>
      </c>
    </row>
    <row r="64" spans="1:22" s="10" customFormat="1" ht="15" customHeight="1">
      <c r="A64" s="17" t="s">
        <v>99</v>
      </c>
      <c r="B64" s="17">
        <v>2008</v>
      </c>
      <c r="C64" s="19">
        <v>18250228</v>
      </c>
      <c r="D64" s="17" t="s">
        <v>132</v>
      </c>
      <c r="E64" s="19" t="s">
        <v>85</v>
      </c>
      <c r="F64" s="17"/>
      <c r="G64" s="17" t="s">
        <v>94</v>
      </c>
      <c r="H64" s="17">
        <v>429</v>
      </c>
      <c r="I64" s="68"/>
      <c r="J64" s="68"/>
      <c r="K64" s="12"/>
      <c r="L64" s="72">
        <v>0.29100000000000004</v>
      </c>
    </row>
    <row r="65" spans="1:22" s="17" customFormat="1" ht="15" customHeight="1">
      <c r="A65" s="10" t="s">
        <v>101</v>
      </c>
      <c r="B65" s="15">
        <v>2013</v>
      </c>
      <c r="C65" s="10">
        <v>23990957</v>
      </c>
      <c r="D65" s="17" t="s">
        <v>132</v>
      </c>
      <c r="E65" s="10" t="s">
        <v>102</v>
      </c>
      <c r="F65" s="10"/>
      <c r="G65" s="17" t="s">
        <v>94</v>
      </c>
      <c r="H65" s="10">
        <v>266</v>
      </c>
      <c r="I65" s="68"/>
      <c r="J65" s="68"/>
      <c r="K65" s="12"/>
      <c r="L65" s="72">
        <v>0.309</v>
      </c>
      <c r="M65" s="10"/>
    </row>
    <row r="66" spans="1:22" s="10" customFormat="1" ht="15" customHeight="1">
      <c r="A66" s="10" t="s">
        <v>115</v>
      </c>
      <c r="B66" s="15">
        <v>2012</v>
      </c>
      <c r="C66" s="10">
        <v>22417713</v>
      </c>
      <c r="D66" s="17" t="s">
        <v>132</v>
      </c>
      <c r="E66" s="10" t="s">
        <v>116</v>
      </c>
      <c r="G66" s="17" t="s">
        <v>94</v>
      </c>
      <c r="H66" s="10">
        <v>241</v>
      </c>
      <c r="I66" s="68"/>
      <c r="J66" s="68"/>
      <c r="K66" s="12"/>
      <c r="L66" s="65">
        <v>0.31950000000000001</v>
      </c>
    </row>
    <row r="67" spans="1:22" s="10" customFormat="1" ht="15" customHeight="1">
      <c r="A67" s="17"/>
      <c r="B67" s="17"/>
      <c r="C67" s="19"/>
      <c r="D67" s="17"/>
      <c r="E67" s="19"/>
      <c r="F67" s="17"/>
      <c r="G67" s="17"/>
      <c r="H67" s="17"/>
      <c r="I67" s="68"/>
      <c r="J67" s="68"/>
      <c r="K67" s="12"/>
      <c r="L67" s="72"/>
    </row>
    <row r="68" spans="1:22" s="30" customFormat="1" ht="15" customHeight="1">
      <c r="A68" s="26" t="s">
        <v>11</v>
      </c>
      <c r="B68" s="27"/>
      <c r="C68" s="27"/>
      <c r="D68" s="27"/>
      <c r="E68" s="27"/>
      <c r="F68" s="27"/>
      <c r="G68" s="27"/>
      <c r="H68" s="27"/>
      <c r="I68" s="78">
        <f>1-J68</f>
        <v>0.69923443579766542</v>
      </c>
      <c r="J68" s="70">
        <f>SUM(K68:L68)</f>
        <v>0.30076556420233463</v>
      </c>
      <c r="K68" s="62" t="str">
        <f>IFERROR(SUMPRODUCT(K56:K66,--(K56:K66&lt;&gt;""),$H$56:$H$66)/SUMPRODUCT($H$56:$H$66,--(K56:K66&lt;&gt;"")),"")</f>
        <v/>
      </c>
      <c r="L68" s="62">
        <f>IFERROR(SUMPRODUCT(L56:L66,--(L56:L66&lt;&gt;""),$H$56:$H$66)/SUMPRODUCT($H$56:$H$66,--(L56:L66&lt;&gt;"")),"")</f>
        <v>0.30076556420233463</v>
      </c>
      <c r="M68" s="10"/>
      <c r="N68" s="29"/>
      <c r="O68" s="29"/>
      <c r="P68" s="29"/>
      <c r="Q68" s="29"/>
      <c r="R68" s="29"/>
      <c r="S68" s="29"/>
      <c r="T68" s="29"/>
      <c r="U68" s="29"/>
      <c r="V68" s="29"/>
    </row>
    <row r="69" spans="1:22" s="30" customFormat="1" ht="15" customHeight="1">
      <c r="A69" s="26" t="s">
        <v>12</v>
      </c>
      <c r="B69" s="27"/>
      <c r="C69" s="27"/>
      <c r="D69" s="27"/>
      <c r="E69" s="27"/>
      <c r="F69" s="27"/>
      <c r="G69" s="27"/>
      <c r="H69" s="27"/>
      <c r="I69" s="79"/>
      <c r="J69" s="71"/>
      <c r="K69" s="63" t="str">
        <f>IF(K68="","",MIN(K56:K66))</f>
        <v/>
      </c>
      <c r="L69" s="63">
        <f>IF(L68="","",MIN(L56:L66))</f>
        <v>0.217</v>
      </c>
      <c r="M69" s="10"/>
      <c r="N69" s="29"/>
      <c r="O69" s="29"/>
      <c r="P69" s="29"/>
      <c r="Q69" s="29"/>
      <c r="R69" s="29"/>
      <c r="S69" s="29"/>
      <c r="T69" s="29"/>
      <c r="U69" s="29"/>
      <c r="V69" s="29"/>
    </row>
    <row r="70" spans="1:22" s="30" customFormat="1" ht="15" customHeight="1">
      <c r="A70" s="26" t="s">
        <v>13</v>
      </c>
      <c r="B70" s="27"/>
      <c r="C70" s="27"/>
      <c r="D70" s="27"/>
      <c r="E70" s="27"/>
      <c r="F70" s="27"/>
      <c r="G70" s="27"/>
      <c r="H70" s="27"/>
      <c r="I70" s="79"/>
      <c r="J70" s="79"/>
      <c r="K70" s="63" t="str">
        <f>IF(K68="","",MAX(K56:K66))</f>
        <v/>
      </c>
      <c r="L70" s="63">
        <f>IF(L68="","",MAX(L56:L66))</f>
        <v>0.35299999999999998</v>
      </c>
      <c r="M70" s="10"/>
      <c r="N70" s="29"/>
      <c r="O70" s="29"/>
      <c r="P70" s="29"/>
      <c r="Q70" s="29"/>
      <c r="R70" s="29"/>
      <c r="S70" s="29"/>
      <c r="T70" s="29"/>
      <c r="U70" s="29"/>
      <c r="V70" s="29"/>
    </row>
    <row r="71" spans="1:22" s="29" customFormat="1" ht="15" customHeight="1">
      <c r="A71" s="12"/>
      <c r="B71" s="12"/>
      <c r="C71" s="12"/>
      <c r="D71" s="12"/>
      <c r="E71" s="12"/>
      <c r="F71" s="12"/>
      <c r="G71" s="12"/>
      <c r="H71" s="12"/>
      <c r="I71" s="68"/>
      <c r="J71" s="68"/>
      <c r="K71" s="12"/>
      <c r="L71" s="68"/>
      <c r="M71" s="10"/>
    </row>
    <row r="72" spans="1:22" s="10" customFormat="1" ht="15" customHeight="1">
      <c r="A72" s="37" t="s">
        <v>128</v>
      </c>
      <c r="B72" s="37">
        <v>2015</v>
      </c>
      <c r="C72" s="61">
        <v>26432245</v>
      </c>
      <c r="D72" s="10" t="s">
        <v>134</v>
      </c>
      <c r="E72" s="10" t="s">
        <v>37</v>
      </c>
      <c r="F72" s="11" t="s">
        <v>38</v>
      </c>
      <c r="G72" s="10" t="s">
        <v>10</v>
      </c>
      <c r="H72" s="10">
        <v>64</v>
      </c>
      <c r="I72" s="68"/>
      <c r="J72" s="68"/>
      <c r="K72" s="12"/>
      <c r="L72" s="66">
        <v>0.25</v>
      </c>
      <c r="N72" s="11"/>
      <c r="O72" s="11"/>
    </row>
    <row r="73" spans="1:22" s="10" customFormat="1" ht="15" customHeight="1">
      <c r="A73" s="37" t="s">
        <v>128</v>
      </c>
      <c r="B73" s="37">
        <v>2015</v>
      </c>
      <c r="C73" s="61">
        <v>26432245</v>
      </c>
      <c r="D73" s="10" t="s">
        <v>134</v>
      </c>
      <c r="E73" s="10" t="s">
        <v>39</v>
      </c>
      <c r="F73" s="11" t="s">
        <v>40</v>
      </c>
      <c r="G73" s="10" t="s">
        <v>10</v>
      </c>
      <c r="H73" s="10">
        <v>104</v>
      </c>
      <c r="I73" s="68"/>
      <c r="J73" s="68"/>
      <c r="K73" s="12"/>
      <c r="L73" s="66">
        <v>0.28800000000000003</v>
      </c>
    </row>
    <row r="74" spans="1:22" s="10" customFormat="1" ht="15" customHeight="1">
      <c r="A74" s="37" t="s">
        <v>128</v>
      </c>
      <c r="B74" s="37">
        <v>2015</v>
      </c>
      <c r="C74" s="61">
        <v>26432245</v>
      </c>
      <c r="D74" s="10" t="s">
        <v>134</v>
      </c>
      <c r="E74" s="10" t="s">
        <v>41</v>
      </c>
      <c r="F74" s="11" t="s">
        <v>42</v>
      </c>
      <c r="G74" s="10" t="s">
        <v>10</v>
      </c>
      <c r="H74" s="10">
        <v>94</v>
      </c>
      <c r="I74" s="68"/>
      <c r="J74" s="68"/>
      <c r="K74" s="12"/>
      <c r="L74" s="66">
        <v>0.28199999999999997</v>
      </c>
    </row>
    <row r="75" spans="1:22" s="37" customFormat="1" ht="15" customHeight="1">
      <c r="A75" s="37" t="s">
        <v>128</v>
      </c>
      <c r="B75" s="37">
        <v>2015</v>
      </c>
      <c r="C75" s="61">
        <v>26432245</v>
      </c>
      <c r="D75" s="10" t="s">
        <v>134</v>
      </c>
      <c r="E75" s="10" t="s">
        <v>43</v>
      </c>
      <c r="F75" s="11" t="s">
        <v>44</v>
      </c>
      <c r="G75" s="10" t="s">
        <v>10</v>
      </c>
      <c r="H75" s="10">
        <v>85</v>
      </c>
      <c r="I75" s="68"/>
      <c r="J75" s="68"/>
      <c r="K75" s="12"/>
      <c r="L75" s="66">
        <v>0.11800000000000001</v>
      </c>
      <c r="M75" s="10"/>
      <c r="N75" s="10"/>
      <c r="O75" s="10"/>
      <c r="P75" s="10"/>
      <c r="Q75" s="10"/>
      <c r="R75" s="10"/>
      <c r="S75" s="10"/>
      <c r="T75" s="10"/>
      <c r="U75" s="10"/>
      <c r="V75" s="10"/>
    </row>
    <row r="76" spans="1:22" s="10" customFormat="1" ht="15" customHeight="1">
      <c r="A76" s="10" t="s">
        <v>91</v>
      </c>
      <c r="B76" s="10">
        <v>2016</v>
      </c>
      <c r="C76" s="11">
        <v>26745506</v>
      </c>
      <c r="D76" s="10" t="s">
        <v>134</v>
      </c>
      <c r="E76" s="10" t="s">
        <v>92</v>
      </c>
      <c r="G76" s="10" t="s">
        <v>79</v>
      </c>
      <c r="H76" s="10">
        <v>255</v>
      </c>
      <c r="I76" s="68"/>
      <c r="J76" s="68"/>
      <c r="K76" s="12"/>
      <c r="L76" s="66">
        <v>0.115</v>
      </c>
    </row>
    <row r="77" spans="1:22" s="10" customFormat="1" ht="15" customHeight="1">
      <c r="A77" s="10" t="s">
        <v>109</v>
      </c>
      <c r="B77" s="10">
        <v>2012</v>
      </c>
      <c r="C77" s="11">
        <v>23215885</v>
      </c>
      <c r="D77" s="10" t="s">
        <v>134</v>
      </c>
      <c r="E77" s="11" t="s">
        <v>110</v>
      </c>
      <c r="H77" s="10">
        <v>53</v>
      </c>
      <c r="I77" s="68"/>
      <c r="J77" s="68"/>
      <c r="K77" s="12"/>
      <c r="L77" s="66">
        <v>0.26</v>
      </c>
    </row>
    <row r="78" spans="1:22" s="20" customFormat="1" ht="15" customHeight="1">
      <c r="A78" s="14"/>
      <c r="B78" s="15"/>
      <c r="C78" s="10"/>
      <c r="D78" s="10"/>
      <c r="E78" s="14"/>
      <c r="F78" s="14"/>
      <c r="G78" s="14"/>
      <c r="H78" s="14"/>
      <c r="I78" s="68"/>
      <c r="J78" s="68"/>
      <c r="K78" s="12"/>
      <c r="L78" s="66"/>
      <c r="M78" s="10"/>
      <c r="N78" s="32"/>
      <c r="O78" s="32"/>
      <c r="P78" s="32"/>
      <c r="Q78" s="32"/>
      <c r="R78" s="32"/>
      <c r="S78" s="32"/>
      <c r="T78" s="32"/>
      <c r="U78" s="32"/>
      <c r="V78" s="32"/>
    </row>
    <row r="79" spans="1:22" s="30" customFormat="1" ht="15" customHeight="1">
      <c r="A79" s="26" t="s">
        <v>11</v>
      </c>
      <c r="B79" s="27"/>
      <c r="C79" s="27"/>
      <c r="D79" s="27"/>
      <c r="E79" s="27"/>
      <c r="F79" s="27"/>
      <c r="G79" s="27"/>
      <c r="H79" s="27"/>
      <c r="I79" s="78">
        <f>1-J79</f>
        <v>0.80825190839694661</v>
      </c>
      <c r="J79" s="70">
        <f>SUM(K79:L79)</f>
        <v>0.19174809160305345</v>
      </c>
      <c r="K79" s="62" t="str">
        <f>IFERROR(SUMPRODUCT(K72:K77,--(K72:K77&lt;&gt;""),$H$72:$H$77)/SUMPRODUCT($H$72:$H$77,--(K72:K77&lt;&gt;"")),"")</f>
        <v/>
      </c>
      <c r="L79" s="62">
        <f>IFERROR(SUMPRODUCT(L72:L77,--(L72:L77&lt;&gt;""),$H$72:$H$77)/SUMPRODUCT($H$72:$H$77,--(L72:L77&lt;&gt;"")),"")</f>
        <v>0.19174809160305345</v>
      </c>
      <c r="M79" s="10"/>
      <c r="N79" s="29"/>
      <c r="O79" s="29"/>
      <c r="P79" s="29"/>
      <c r="Q79" s="29"/>
      <c r="R79" s="29"/>
      <c r="S79" s="29"/>
      <c r="T79" s="29"/>
      <c r="U79" s="29"/>
      <c r="V79" s="29"/>
    </row>
    <row r="80" spans="1:22" s="30" customFormat="1" ht="15" customHeight="1">
      <c r="A80" s="26" t="s">
        <v>12</v>
      </c>
      <c r="B80" s="27"/>
      <c r="C80" s="27"/>
      <c r="D80" s="27"/>
      <c r="E80" s="27"/>
      <c r="F80" s="27"/>
      <c r="G80" s="27"/>
      <c r="H80" s="27"/>
      <c r="I80" s="79"/>
      <c r="J80" s="71"/>
      <c r="K80" s="63" t="str">
        <f>IF(K79="","",MIN(K72:K77))</f>
        <v/>
      </c>
      <c r="L80" s="63">
        <f>IF(L79="","",MIN(L72:L77))</f>
        <v>0.115</v>
      </c>
      <c r="M80" s="10"/>
      <c r="N80" s="29"/>
      <c r="O80" s="29"/>
      <c r="P80" s="29"/>
      <c r="Q80" s="29"/>
      <c r="R80" s="29"/>
      <c r="S80" s="29"/>
      <c r="T80" s="29"/>
      <c r="U80" s="29"/>
      <c r="V80" s="29"/>
    </row>
    <row r="81" spans="1:22" s="30" customFormat="1" ht="15" customHeight="1">
      <c r="A81" s="26" t="s">
        <v>13</v>
      </c>
      <c r="B81" s="27"/>
      <c r="C81" s="27"/>
      <c r="D81" s="27"/>
      <c r="E81" s="27"/>
      <c r="F81" s="27"/>
      <c r="G81" s="27"/>
      <c r="H81" s="27"/>
      <c r="I81" s="79"/>
      <c r="J81" s="79"/>
      <c r="K81" s="63" t="str">
        <f>IF(K79="","",MAX(K72:K77))</f>
        <v/>
      </c>
      <c r="L81" s="63">
        <f>IF(L79="","",MAX(L72:L77))</f>
        <v>0.28800000000000003</v>
      </c>
      <c r="M81" s="10"/>
      <c r="N81" s="29"/>
      <c r="O81" s="29"/>
      <c r="P81" s="29"/>
      <c r="Q81" s="29"/>
      <c r="R81" s="29"/>
      <c r="S81" s="29"/>
      <c r="T81" s="29"/>
      <c r="U81" s="29"/>
      <c r="V81" s="29"/>
    </row>
    <row r="82" spans="1:22" s="29" customFormat="1" ht="15" customHeight="1">
      <c r="A82" s="12"/>
      <c r="B82" s="12"/>
      <c r="C82" s="12"/>
      <c r="D82" s="12"/>
      <c r="E82" s="12"/>
      <c r="F82" s="12"/>
      <c r="G82" s="12"/>
      <c r="H82" s="12"/>
      <c r="I82" s="68"/>
      <c r="J82" s="68"/>
      <c r="K82" s="12"/>
      <c r="L82" s="68"/>
      <c r="M82" s="10"/>
    </row>
    <row r="83" spans="1:22" s="17" customFormat="1" ht="15" customHeight="1">
      <c r="A83" s="17" t="s">
        <v>75</v>
      </c>
      <c r="B83" s="17">
        <v>2012</v>
      </c>
      <c r="C83" s="17">
        <v>22452429</v>
      </c>
      <c r="D83" s="17" t="s">
        <v>133</v>
      </c>
      <c r="E83" s="17" t="s">
        <v>76</v>
      </c>
      <c r="H83" s="17">
        <v>192</v>
      </c>
      <c r="I83" s="68"/>
      <c r="J83" s="68"/>
      <c r="K83" s="12"/>
      <c r="L83" s="66">
        <v>0.35</v>
      </c>
      <c r="M83" s="10"/>
    </row>
    <row r="84" spans="1:22" s="10" customFormat="1" ht="15" customHeight="1">
      <c r="A84" s="10" t="s">
        <v>119</v>
      </c>
      <c r="B84" s="10">
        <v>2012</v>
      </c>
      <c r="C84" s="10">
        <v>22486182</v>
      </c>
      <c r="D84" s="17" t="s">
        <v>133</v>
      </c>
      <c r="E84" s="10" t="s">
        <v>107</v>
      </c>
      <c r="G84" s="10" t="s">
        <v>108</v>
      </c>
      <c r="H84" s="10">
        <v>114</v>
      </c>
      <c r="I84" s="68"/>
      <c r="J84" s="68"/>
      <c r="K84" s="12"/>
      <c r="L84" s="66">
        <v>0.41</v>
      </c>
    </row>
    <row r="85" spans="1:22" s="10" customFormat="1" ht="15" customHeight="1">
      <c r="A85" s="17" t="s">
        <v>114</v>
      </c>
      <c r="B85" s="17">
        <v>2012</v>
      </c>
      <c r="C85" s="17">
        <v>22871975</v>
      </c>
      <c r="D85" s="17" t="s">
        <v>132</v>
      </c>
      <c r="E85" s="19" t="s">
        <v>142</v>
      </c>
      <c r="F85" s="17"/>
      <c r="G85" s="17" t="s">
        <v>94</v>
      </c>
      <c r="H85" s="17">
        <v>191</v>
      </c>
      <c r="I85" s="68"/>
      <c r="J85" s="68"/>
      <c r="K85" s="12"/>
      <c r="L85" s="72">
        <v>0.31900000000000001</v>
      </c>
    </row>
    <row r="86" spans="1:22" s="17" customFormat="1" ht="15" customHeight="1">
      <c r="A86" s="17" t="s">
        <v>117</v>
      </c>
      <c r="B86" s="17">
        <v>2014</v>
      </c>
      <c r="C86" s="17">
        <v>24896259</v>
      </c>
      <c r="D86" s="17" t="s">
        <v>133</v>
      </c>
      <c r="E86" s="17" t="s">
        <v>118</v>
      </c>
      <c r="H86" s="17">
        <v>63</v>
      </c>
      <c r="I86" s="68"/>
      <c r="J86" s="68"/>
      <c r="K86" s="12"/>
      <c r="L86" s="68">
        <v>0.53200000000000003</v>
      </c>
      <c r="M86" s="10"/>
    </row>
    <row r="87" spans="1:22" s="20" customFormat="1" ht="15" customHeight="1">
      <c r="A87" s="14"/>
      <c r="B87" s="15"/>
      <c r="C87" s="10"/>
      <c r="D87" s="10"/>
      <c r="E87" s="14"/>
      <c r="F87" s="14"/>
      <c r="G87" s="14"/>
      <c r="H87" s="14"/>
      <c r="I87" s="68"/>
      <c r="J87" s="68"/>
      <c r="K87" s="12"/>
      <c r="L87" s="66"/>
      <c r="M87" s="10"/>
      <c r="N87" s="32"/>
      <c r="O87" s="32"/>
      <c r="P87" s="32"/>
      <c r="Q87" s="32"/>
      <c r="R87" s="32"/>
      <c r="S87" s="32"/>
      <c r="T87" s="32"/>
      <c r="U87" s="32"/>
      <c r="V87" s="32"/>
    </row>
    <row r="88" spans="1:22" s="39" customFormat="1" ht="15" customHeight="1">
      <c r="A88" s="26" t="s">
        <v>11</v>
      </c>
      <c r="B88" s="27"/>
      <c r="C88" s="27"/>
      <c r="D88" s="27"/>
      <c r="E88" s="27"/>
      <c r="F88" s="27"/>
      <c r="G88" s="27"/>
      <c r="H88" s="27"/>
      <c r="I88" s="78">
        <f>1-J88</f>
        <v>0.62788392857142861</v>
      </c>
      <c r="J88" s="70">
        <f>SUM(K88:L88)</f>
        <v>0.37211607142857139</v>
      </c>
      <c r="K88" s="62" t="str">
        <f>IFERROR(SUMPRODUCT(K83:K86,--(K83:K86&lt;&gt;""),$H$83:$H$86)/SUMPRODUCT($H$83:$H$86,--(K83:K86&lt;&gt;"")),"")</f>
        <v/>
      </c>
      <c r="L88" s="62">
        <f>IFERROR(SUMPRODUCT(L83:L86,--(L83:L86&lt;&gt;""),$H$83:$H$86)/SUMPRODUCT($H$83:$H$86,--(L83:L86&lt;&gt;"")),"")</f>
        <v>0.37211607142857139</v>
      </c>
      <c r="M88" s="10"/>
      <c r="N88" s="32"/>
      <c r="O88" s="32"/>
      <c r="P88" s="32"/>
      <c r="Q88" s="32"/>
      <c r="R88" s="32"/>
      <c r="S88" s="32"/>
      <c r="T88" s="32"/>
      <c r="U88" s="32"/>
      <c r="V88" s="32"/>
    </row>
    <row r="89" spans="1:22" s="39" customFormat="1" ht="15" customHeight="1">
      <c r="A89" s="26" t="s">
        <v>12</v>
      </c>
      <c r="B89" s="27"/>
      <c r="C89" s="27"/>
      <c r="D89" s="27"/>
      <c r="E89" s="27"/>
      <c r="F89" s="27"/>
      <c r="G89" s="27"/>
      <c r="H89" s="27"/>
      <c r="I89" s="79"/>
      <c r="J89" s="71"/>
      <c r="K89" s="63" t="str">
        <f>IF(K88="","",MIN(K83:K86))</f>
        <v/>
      </c>
      <c r="L89" s="63">
        <f>IF(L88="","",MIN(L83:L86))</f>
        <v>0.31900000000000001</v>
      </c>
      <c r="M89" s="10"/>
      <c r="N89" s="32"/>
      <c r="O89" s="32"/>
      <c r="P89" s="32"/>
      <c r="Q89" s="32"/>
      <c r="R89" s="32"/>
      <c r="S89" s="32"/>
      <c r="T89" s="32"/>
      <c r="U89" s="32"/>
      <c r="V89" s="32"/>
    </row>
    <row r="90" spans="1:22" s="39" customFormat="1" ht="15" customHeight="1">
      <c r="A90" s="26" t="s">
        <v>13</v>
      </c>
      <c r="B90" s="27"/>
      <c r="C90" s="27"/>
      <c r="D90" s="27"/>
      <c r="E90" s="27"/>
      <c r="F90" s="27"/>
      <c r="G90" s="27"/>
      <c r="H90" s="27"/>
      <c r="I90" s="79"/>
      <c r="J90" s="79"/>
      <c r="K90" s="63" t="str">
        <f>IF(K88="","",MAX(K83:K86))</f>
        <v/>
      </c>
      <c r="L90" s="63">
        <f>IF(L88="","",MAX(L83:L86))</f>
        <v>0.53200000000000003</v>
      </c>
      <c r="M90" s="10"/>
      <c r="N90" s="32"/>
      <c r="O90" s="32"/>
      <c r="P90" s="32"/>
      <c r="Q90" s="32"/>
      <c r="R90" s="32"/>
      <c r="S90" s="32"/>
      <c r="T90" s="32"/>
      <c r="U90" s="32"/>
      <c r="V90" s="32"/>
    </row>
    <row r="91" spans="1:22" s="32" customFormat="1" ht="15" customHeight="1">
      <c r="A91" s="12"/>
      <c r="B91" s="12"/>
      <c r="C91" s="12"/>
      <c r="D91" s="12"/>
      <c r="E91" s="12"/>
      <c r="F91" s="12"/>
      <c r="G91" s="12"/>
      <c r="H91" s="12"/>
      <c r="I91" s="68"/>
      <c r="J91" s="68"/>
      <c r="K91" s="12"/>
      <c r="L91" s="68"/>
      <c r="M91" s="10"/>
    </row>
    <row r="92" spans="1:22" s="20" customFormat="1" ht="15" customHeight="1">
      <c r="A92" s="14"/>
      <c r="B92" s="15"/>
      <c r="C92" s="10"/>
      <c r="D92" s="14"/>
      <c r="E92" s="14"/>
      <c r="F92" s="14"/>
      <c r="G92" s="14"/>
      <c r="H92" s="14"/>
      <c r="I92" s="68"/>
      <c r="J92" s="68"/>
      <c r="K92" s="12"/>
      <c r="L92" s="66"/>
      <c r="M92" s="10"/>
      <c r="N92" s="32"/>
      <c r="O92" s="32"/>
      <c r="P92" s="32"/>
      <c r="Q92" s="32"/>
      <c r="R92" s="32"/>
      <c r="S92" s="32"/>
      <c r="T92" s="32"/>
      <c r="U92" s="32"/>
      <c r="V92" s="32"/>
    </row>
    <row r="93" spans="1:22" s="40" customFormat="1" ht="15" customHeight="1">
      <c r="A93" s="26" t="s">
        <v>11</v>
      </c>
      <c r="B93" s="27"/>
      <c r="C93" s="27"/>
      <c r="D93" s="27"/>
      <c r="E93" s="27"/>
      <c r="F93" s="27"/>
      <c r="G93" s="27"/>
      <c r="H93" s="27"/>
      <c r="I93" s="78"/>
      <c r="J93" s="70"/>
      <c r="K93" s="28"/>
      <c r="L93" s="70"/>
      <c r="M93" s="10"/>
      <c r="N93" s="38"/>
      <c r="O93" s="38"/>
      <c r="P93" s="38"/>
      <c r="Q93" s="38"/>
      <c r="R93" s="38"/>
      <c r="S93" s="38"/>
      <c r="T93" s="38"/>
      <c r="U93" s="38"/>
      <c r="V93" s="38"/>
    </row>
    <row r="94" spans="1:22" s="30" customFormat="1" ht="15" customHeight="1">
      <c r="A94" s="26" t="s">
        <v>12</v>
      </c>
      <c r="B94" s="27"/>
      <c r="C94" s="27"/>
      <c r="D94" s="27"/>
      <c r="E94" s="27"/>
      <c r="F94" s="27"/>
      <c r="G94" s="27"/>
      <c r="H94" s="27"/>
      <c r="I94" s="79"/>
      <c r="J94" s="71"/>
      <c r="K94" s="26"/>
      <c r="L94" s="71"/>
      <c r="M94" s="10"/>
      <c r="N94" s="29"/>
      <c r="O94" s="29"/>
      <c r="P94" s="29"/>
      <c r="Q94" s="29"/>
      <c r="R94" s="29"/>
      <c r="S94" s="29"/>
      <c r="T94" s="29"/>
      <c r="U94" s="29"/>
      <c r="V94" s="29"/>
    </row>
    <row r="95" spans="1:22" s="30" customFormat="1" ht="15" customHeight="1">
      <c r="A95" s="26" t="s">
        <v>13</v>
      </c>
      <c r="B95" s="27"/>
      <c r="C95" s="27"/>
      <c r="D95" s="27"/>
      <c r="E95" s="27"/>
      <c r="F95" s="27"/>
      <c r="G95" s="27"/>
      <c r="H95" s="27"/>
      <c r="I95" s="79"/>
      <c r="J95" s="79"/>
      <c r="K95" s="31"/>
      <c r="L95" s="71"/>
      <c r="M95" s="10"/>
      <c r="N95" s="29"/>
      <c r="O95" s="29"/>
      <c r="P95" s="29"/>
      <c r="Q95" s="29"/>
      <c r="R95" s="29"/>
      <c r="S95" s="29"/>
      <c r="T95" s="29"/>
      <c r="U95" s="29"/>
      <c r="V95" s="29"/>
    </row>
    <row r="96" spans="1:22" s="29" customFormat="1" ht="15" customHeight="1">
      <c r="A96" s="12"/>
      <c r="B96" s="12"/>
      <c r="C96" s="12"/>
      <c r="D96" s="12"/>
      <c r="E96" s="12"/>
      <c r="F96" s="12"/>
      <c r="G96" s="12"/>
      <c r="H96" s="12"/>
      <c r="I96" s="68"/>
      <c r="J96" s="68"/>
      <c r="K96" s="12"/>
      <c r="L96" s="68"/>
      <c r="M96" s="10"/>
    </row>
    <row r="97" spans="1:22" s="10" customFormat="1" ht="15" customHeight="1">
      <c r="A97" s="37" t="s">
        <v>128</v>
      </c>
      <c r="B97" s="37">
        <v>2015</v>
      </c>
      <c r="C97" s="61">
        <v>26432245</v>
      </c>
      <c r="D97" s="10" t="s">
        <v>129</v>
      </c>
      <c r="E97" s="11" t="s">
        <v>26</v>
      </c>
      <c r="F97" s="10" t="s">
        <v>27</v>
      </c>
      <c r="G97" s="10" t="s">
        <v>28</v>
      </c>
      <c r="H97" s="10">
        <v>108</v>
      </c>
      <c r="I97" s="68"/>
      <c r="J97" s="68"/>
      <c r="K97" s="12"/>
      <c r="L97" s="65">
        <v>5.5999999999999994E-2</v>
      </c>
    </row>
    <row r="98" spans="1:22" s="10" customFormat="1" ht="15" customHeight="1">
      <c r="A98" s="37" t="s">
        <v>128</v>
      </c>
      <c r="B98" s="37">
        <v>2015</v>
      </c>
      <c r="C98" s="61">
        <v>26432245</v>
      </c>
      <c r="D98" s="10" t="s">
        <v>129</v>
      </c>
      <c r="E98" s="11" t="s">
        <v>29</v>
      </c>
      <c r="F98" s="10" t="s">
        <v>30</v>
      </c>
      <c r="G98" s="10" t="s">
        <v>28</v>
      </c>
      <c r="H98" s="10">
        <v>99</v>
      </c>
      <c r="I98" s="68"/>
      <c r="J98" s="68"/>
      <c r="K98" s="12"/>
      <c r="L98" s="65">
        <v>0.111</v>
      </c>
    </row>
    <row r="99" spans="1:22" s="10" customFormat="1" ht="15" customHeight="1">
      <c r="A99" s="37" t="s">
        <v>128</v>
      </c>
      <c r="B99" s="37">
        <v>2015</v>
      </c>
      <c r="C99" s="61">
        <v>26432245</v>
      </c>
      <c r="D99" s="10" t="s">
        <v>129</v>
      </c>
      <c r="E99" s="11" t="s">
        <v>31</v>
      </c>
      <c r="F99" s="10" t="s">
        <v>32</v>
      </c>
      <c r="G99" s="10" t="s">
        <v>28</v>
      </c>
      <c r="H99" s="10">
        <v>113</v>
      </c>
      <c r="I99" s="68"/>
      <c r="J99" s="68"/>
      <c r="K99" s="12"/>
      <c r="L99" s="65">
        <v>6.6000000000000003E-2</v>
      </c>
    </row>
    <row r="100" spans="1:22" s="10" customFormat="1" ht="15" customHeight="1">
      <c r="A100" s="37" t="s">
        <v>128</v>
      </c>
      <c r="B100" s="37">
        <v>2015</v>
      </c>
      <c r="C100" s="61">
        <v>26432245</v>
      </c>
      <c r="D100" s="10" t="s">
        <v>129</v>
      </c>
      <c r="E100" s="34" t="s">
        <v>33</v>
      </c>
      <c r="F100" s="34" t="s">
        <v>34</v>
      </c>
      <c r="G100" s="10" t="s">
        <v>28</v>
      </c>
      <c r="H100" s="34">
        <v>85</v>
      </c>
      <c r="I100" s="68"/>
      <c r="J100" s="68"/>
      <c r="K100" s="12"/>
      <c r="L100" s="65">
        <v>0.106</v>
      </c>
    </row>
    <row r="101" spans="1:22" s="10" customFormat="1" ht="15" customHeight="1">
      <c r="A101" s="37" t="s">
        <v>128</v>
      </c>
      <c r="B101" s="37">
        <v>2015</v>
      </c>
      <c r="C101" s="61">
        <v>26432245</v>
      </c>
      <c r="D101" s="10" t="s">
        <v>129</v>
      </c>
      <c r="E101" s="34" t="s">
        <v>35</v>
      </c>
      <c r="F101" s="34" t="s">
        <v>36</v>
      </c>
      <c r="G101" s="10" t="s">
        <v>28</v>
      </c>
      <c r="H101" s="34">
        <v>99</v>
      </c>
      <c r="I101" s="68"/>
      <c r="J101" s="68"/>
      <c r="K101" s="12"/>
      <c r="L101" s="65">
        <v>4.4999999999999998E-2</v>
      </c>
    </row>
    <row r="102" spans="1:22" s="37" customFormat="1">
      <c r="A102" s="10"/>
      <c r="B102" s="15"/>
      <c r="C102" s="10"/>
      <c r="D102" s="10"/>
      <c r="E102" s="10"/>
      <c r="F102" s="10"/>
      <c r="G102" s="10"/>
      <c r="H102" s="10"/>
      <c r="I102" s="66"/>
      <c r="J102" s="66"/>
      <c r="K102" s="13"/>
      <c r="L102" s="66"/>
      <c r="M102" s="29"/>
      <c r="N102" s="29"/>
      <c r="O102" s="29"/>
      <c r="P102" s="29"/>
      <c r="Q102" s="29"/>
      <c r="R102" s="29"/>
      <c r="S102" s="29"/>
      <c r="T102" s="29"/>
      <c r="U102" s="29"/>
      <c r="V102" s="29"/>
    </row>
    <row r="103" spans="1:22" s="40" customFormat="1" ht="15" customHeight="1">
      <c r="A103" s="26" t="s">
        <v>11</v>
      </c>
      <c r="B103" s="27"/>
      <c r="C103" s="27"/>
      <c r="D103" s="27"/>
      <c r="E103" s="27"/>
      <c r="F103" s="27"/>
      <c r="G103" s="27"/>
      <c r="H103" s="27"/>
      <c r="I103" s="78">
        <f>1-J103</f>
        <v>0.92468253968253966</v>
      </c>
      <c r="J103" s="70">
        <f>SUM(K103:L103)</f>
        <v>7.5317460317460311E-2</v>
      </c>
      <c r="K103" s="62" t="str">
        <f>IFERROR(SUMPRODUCT(K97:K101,--(K97:K101&lt;&gt;""),$H$97:$H$101)/SUMPRODUCT($H$97:$H$101,--(K97:K101&lt;&gt;"")),"")</f>
        <v/>
      </c>
      <c r="L103" s="62">
        <f>IFERROR(SUMPRODUCT(L97:L101,--(L97:L101&lt;&gt;""),$H$97:$H$101)/SUMPRODUCT($H$97:$H$101,--(L97:L101&lt;&gt;"")),"")</f>
        <v>7.5317460317460311E-2</v>
      </c>
      <c r="M103" s="38"/>
      <c r="N103" s="38"/>
      <c r="O103" s="38"/>
      <c r="P103" s="38"/>
      <c r="Q103" s="38"/>
      <c r="R103" s="38"/>
      <c r="S103" s="38"/>
      <c r="T103" s="38"/>
      <c r="U103" s="38"/>
      <c r="V103" s="38"/>
    </row>
    <row r="104" spans="1:22" s="30" customFormat="1" ht="15" customHeight="1">
      <c r="A104" s="26" t="s">
        <v>12</v>
      </c>
      <c r="B104" s="27"/>
      <c r="C104" s="27"/>
      <c r="D104" s="27"/>
      <c r="E104" s="27"/>
      <c r="F104" s="27"/>
      <c r="G104" s="27"/>
      <c r="H104" s="27"/>
      <c r="I104" s="79"/>
      <c r="J104" s="71"/>
      <c r="K104" s="63" t="str">
        <f>IF(K103="","",MIN(K97:K101))</f>
        <v/>
      </c>
      <c r="L104" s="63">
        <f>IF(L103="","",MIN(L97:L101))</f>
        <v>4.4999999999999998E-2</v>
      </c>
      <c r="M104" s="29"/>
      <c r="N104" s="29"/>
      <c r="O104" s="29"/>
      <c r="P104" s="29"/>
      <c r="Q104" s="29"/>
      <c r="R104" s="29"/>
      <c r="S104" s="29"/>
      <c r="T104" s="29"/>
      <c r="U104" s="29"/>
      <c r="V104" s="29"/>
    </row>
    <row r="105" spans="1:22" s="30" customFormat="1" ht="15" customHeight="1">
      <c r="A105" s="26" t="s">
        <v>13</v>
      </c>
      <c r="B105" s="27"/>
      <c r="C105" s="27"/>
      <c r="D105" s="27"/>
      <c r="E105" s="27"/>
      <c r="F105" s="27"/>
      <c r="G105" s="27"/>
      <c r="H105" s="27"/>
      <c r="I105" s="79"/>
      <c r="J105" s="79"/>
      <c r="K105" s="63" t="str">
        <f>IF(K103="","",MAX(K97:K101))</f>
        <v/>
      </c>
      <c r="L105" s="63">
        <f>IF(L103="","",MAX(L97:L101))</f>
        <v>0.111</v>
      </c>
      <c r="M105" s="29"/>
      <c r="N105" s="29"/>
      <c r="O105" s="29"/>
      <c r="P105" s="29"/>
      <c r="Q105" s="29"/>
      <c r="R105" s="29"/>
      <c r="S105" s="29"/>
      <c r="T105" s="29"/>
      <c r="U105" s="29"/>
      <c r="V105" s="29"/>
    </row>
    <row r="106" spans="1:22" s="37" customFormat="1" ht="15" customHeight="1">
      <c r="A106" s="10"/>
      <c r="B106" s="15"/>
      <c r="C106" s="10"/>
      <c r="D106" s="10"/>
      <c r="E106" s="10"/>
      <c r="F106" s="10"/>
      <c r="G106" s="10"/>
      <c r="H106" s="10"/>
      <c r="I106" s="66"/>
      <c r="J106" s="66"/>
      <c r="K106" s="13"/>
      <c r="L106" s="66"/>
      <c r="M106" s="29"/>
      <c r="N106" s="29"/>
      <c r="O106" s="29"/>
      <c r="P106" s="29"/>
      <c r="Q106" s="29"/>
      <c r="R106" s="29"/>
      <c r="S106" s="29"/>
      <c r="T106" s="29"/>
      <c r="U106" s="29"/>
      <c r="V106" s="29"/>
    </row>
    <row r="107" spans="1:22" s="37" customFormat="1" ht="15" customHeight="1">
      <c r="A107" s="10"/>
      <c r="B107" s="15"/>
      <c r="C107" s="10"/>
      <c r="D107" s="10"/>
      <c r="E107" s="10"/>
      <c r="F107" s="10"/>
      <c r="G107" s="10"/>
      <c r="H107" s="10"/>
      <c r="I107" s="66"/>
      <c r="J107" s="66"/>
      <c r="K107" s="13"/>
      <c r="L107" s="66"/>
      <c r="M107" s="29"/>
      <c r="N107" s="29"/>
      <c r="O107" s="29"/>
      <c r="P107" s="29"/>
      <c r="Q107" s="29"/>
      <c r="R107" s="29"/>
      <c r="S107" s="29"/>
      <c r="T107" s="29"/>
      <c r="U107" s="29"/>
      <c r="V107" s="29"/>
    </row>
    <row r="108" spans="1:22" s="37" customFormat="1" ht="15" customHeight="1">
      <c r="A108" s="10"/>
      <c r="B108" s="15"/>
      <c r="C108" s="10"/>
      <c r="D108" s="10"/>
      <c r="E108" s="10"/>
      <c r="F108" s="10"/>
      <c r="G108" s="10"/>
      <c r="H108" s="10"/>
      <c r="I108" s="66"/>
      <c r="J108" s="66"/>
      <c r="K108" s="13"/>
      <c r="L108" s="66"/>
      <c r="M108" s="29"/>
      <c r="N108" s="29"/>
      <c r="O108" s="29"/>
      <c r="P108" s="29"/>
      <c r="Q108" s="29"/>
      <c r="R108" s="29"/>
      <c r="S108" s="29"/>
      <c r="T108" s="29"/>
      <c r="U108" s="29"/>
      <c r="V108" s="29"/>
    </row>
    <row r="109" spans="1:22" s="37" customFormat="1" ht="15" customHeight="1">
      <c r="A109" s="10"/>
      <c r="B109" s="15"/>
      <c r="C109" s="10"/>
      <c r="D109" s="10"/>
      <c r="E109" s="10"/>
      <c r="F109" s="10"/>
      <c r="G109" s="10"/>
      <c r="H109" s="10"/>
      <c r="I109" s="66"/>
      <c r="J109" s="66"/>
      <c r="K109" s="13"/>
      <c r="L109" s="66"/>
      <c r="M109" s="29"/>
      <c r="N109" s="29"/>
      <c r="O109" s="29"/>
      <c r="P109" s="29"/>
      <c r="Q109" s="29"/>
      <c r="R109" s="29"/>
      <c r="S109" s="29"/>
      <c r="T109" s="29"/>
      <c r="U109" s="29"/>
      <c r="V109" s="29"/>
    </row>
    <row r="110" spans="1:22" s="37" customFormat="1" ht="15" customHeight="1">
      <c r="A110" s="10"/>
      <c r="B110" s="15"/>
      <c r="C110" s="10"/>
      <c r="D110" s="10"/>
      <c r="E110" s="10"/>
      <c r="F110" s="10"/>
      <c r="G110" s="10"/>
      <c r="H110" s="10"/>
      <c r="I110" s="66"/>
      <c r="J110" s="66"/>
      <c r="K110" s="13"/>
      <c r="L110" s="66"/>
      <c r="M110" s="29"/>
      <c r="N110" s="29"/>
      <c r="O110" s="29"/>
      <c r="P110" s="29"/>
      <c r="Q110" s="29"/>
      <c r="R110" s="29"/>
      <c r="S110" s="29"/>
      <c r="T110" s="29"/>
      <c r="U110" s="29"/>
      <c r="V110" s="29"/>
    </row>
    <row r="111" spans="1:22" s="37" customFormat="1" ht="15" customHeight="1">
      <c r="A111" s="10"/>
      <c r="B111" s="15"/>
      <c r="C111" s="10"/>
      <c r="D111" s="10"/>
      <c r="E111" s="10"/>
      <c r="F111" s="10"/>
      <c r="G111" s="10"/>
      <c r="H111" s="10"/>
      <c r="I111" s="66"/>
      <c r="J111" s="66"/>
      <c r="K111" s="13"/>
      <c r="L111" s="66"/>
      <c r="M111" s="29"/>
      <c r="N111" s="29"/>
      <c r="O111" s="29"/>
      <c r="P111" s="29"/>
      <c r="Q111" s="29"/>
      <c r="R111" s="29"/>
      <c r="S111" s="29"/>
      <c r="T111" s="29"/>
      <c r="U111" s="29"/>
      <c r="V111" s="29"/>
    </row>
    <row r="112" spans="1:22" s="37" customFormat="1" ht="15" customHeight="1">
      <c r="A112" s="10"/>
      <c r="B112" s="15"/>
      <c r="C112" s="10"/>
      <c r="D112" s="10"/>
      <c r="E112" s="10"/>
      <c r="F112" s="10"/>
      <c r="G112" s="10"/>
      <c r="H112" s="10"/>
      <c r="I112" s="66"/>
      <c r="J112" s="66"/>
      <c r="K112" s="13"/>
      <c r="L112" s="66"/>
      <c r="M112" s="29"/>
      <c r="N112" s="29"/>
      <c r="O112" s="29"/>
      <c r="P112" s="29"/>
      <c r="Q112" s="29"/>
      <c r="R112" s="29"/>
      <c r="S112" s="29"/>
      <c r="T112" s="29"/>
      <c r="U112" s="29"/>
      <c r="V112" s="29"/>
    </row>
    <row r="113" spans="1:22" s="37" customFormat="1" ht="15" customHeight="1">
      <c r="A113" s="10"/>
      <c r="B113" s="15"/>
      <c r="C113" s="10"/>
      <c r="D113" s="10"/>
      <c r="E113" s="10"/>
      <c r="F113" s="10"/>
      <c r="G113" s="10"/>
      <c r="H113" s="10"/>
      <c r="I113" s="66"/>
      <c r="J113" s="66"/>
      <c r="K113" s="13"/>
      <c r="L113" s="66"/>
      <c r="M113" s="29"/>
      <c r="N113" s="29"/>
      <c r="O113" s="29"/>
      <c r="P113" s="29"/>
      <c r="Q113" s="29"/>
      <c r="R113" s="29"/>
      <c r="S113" s="29"/>
      <c r="T113" s="29"/>
      <c r="U113" s="29"/>
      <c r="V113" s="29"/>
    </row>
    <row r="114" spans="1:22" s="37" customFormat="1" ht="15" customHeight="1">
      <c r="A114" s="10"/>
      <c r="B114" s="15"/>
      <c r="C114" s="10"/>
      <c r="D114" s="10"/>
      <c r="E114" s="10"/>
      <c r="F114" s="10"/>
      <c r="G114" s="10"/>
      <c r="H114" s="10"/>
      <c r="I114" s="66"/>
      <c r="J114" s="66"/>
      <c r="K114" s="13"/>
      <c r="L114" s="66"/>
      <c r="M114" s="29"/>
      <c r="N114" s="29"/>
      <c r="O114" s="29"/>
      <c r="P114" s="29"/>
      <c r="Q114" s="29"/>
      <c r="R114" s="29"/>
      <c r="S114" s="29"/>
      <c r="T114" s="29"/>
      <c r="U114" s="29"/>
      <c r="V114" s="29"/>
    </row>
    <row r="115" spans="1:22" s="37" customFormat="1" ht="15" customHeight="1">
      <c r="A115" s="10"/>
      <c r="B115" s="15"/>
      <c r="C115" s="10"/>
      <c r="D115" s="10"/>
      <c r="E115" s="10"/>
      <c r="F115" s="10"/>
      <c r="G115" s="10"/>
      <c r="H115" s="10"/>
      <c r="I115" s="66"/>
      <c r="J115" s="66"/>
      <c r="K115" s="13"/>
      <c r="L115" s="66"/>
      <c r="M115" s="29"/>
      <c r="N115" s="29"/>
      <c r="O115" s="29"/>
      <c r="P115" s="29"/>
      <c r="Q115" s="29"/>
      <c r="R115" s="29"/>
      <c r="S115" s="29"/>
      <c r="T115" s="29"/>
      <c r="U115" s="29"/>
      <c r="V115" s="29"/>
    </row>
    <row r="116" spans="1:22" s="37" customFormat="1" ht="15" customHeight="1">
      <c r="A116" s="10"/>
      <c r="B116" s="15"/>
      <c r="C116" s="10"/>
      <c r="D116" s="10"/>
      <c r="E116" s="10"/>
      <c r="F116" s="10"/>
      <c r="G116" s="10"/>
      <c r="H116" s="10"/>
      <c r="I116" s="66"/>
      <c r="J116" s="66"/>
      <c r="K116" s="13"/>
      <c r="L116" s="66"/>
      <c r="M116" s="29"/>
      <c r="N116" s="29"/>
      <c r="O116" s="29"/>
      <c r="P116" s="29"/>
      <c r="Q116" s="29"/>
      <c r="R116" s="29"/>
      <c r="S116" s="29"/>
      <c r="T116" s="29"/>
      <c r="U116" s="29"/>
      <c r="V116" s="29"/>
    </row>
    <row r="117" spans="1:22" s="37" customFormat="1" ht="15" customHeight="1">
      <c r="A117" s="10"/>
      <c r="B117" s="15"/>
      <c r="C117" s="10"/>
      <c r="D117" s="10"/>
      <c r="E117" s="10"/>
      <c r="F117" s="10"/>
      <c r="G117" s="10"/>
      <c r="H117" s="10"/>
      <c r="I117" s="66"/>
      <c r="J117" s="66"/>
      <c r="K117" s="13"/>
      <c r="L117" s="66"/>
      <c r="M117" s="29"/>
      <c r="N117" s="29"/>
      <c r="O117" s="29"/>
      <c r="P117" s="29"/>
      <c r="Q117" s="29"/>
      <c r="R117" s="29"/>
      <c r="S117" s="29"/>
      <c r="T117" s="29"/>
      <c r="U117" s="29"/>
      <c r="V117" s="29"/>
    </row>
    <row r="118" spans="1:22" s="37" customFormat="1" ht="15" customHeight="1">
      <c r="A118" s="10"/>
      <c r="B118" s="15"/>
      <c r="C118" s="10"/>
      <c r="D118" s="10"/>
      <c r="E118" s="10"/>
      <c r="F118" s="10"/>
      <c r="G118" s="10"/>
      <c r="H118" s="10"/>
      <c r="I118" s="66"/>
      <c r="J118" s="66"/>
      <c r="K118" s="13"/>
      <c r="L118" s="66"/>
      <c r="M118" s="29"/>
      <c r="N118" s="29"/>
      <c r="O118" s="29"/>
      <c r="P118" s="29"/>
      <c r="Q118" s="29"/>
      <c r="R118" s="29"/>
      <c r="S118" s="29"/>
      <c r="T118" s="29"/>
      <c r="U118" s="29"/>
      <c r="V118" s="29"/>
    </row>
    <row r="119" spans="1:22" s="37" customFormat="1" ht="15" customHeight="1">
      <c r="A119" s="10"/>
      <c r="B119" s="15"/>
      <c r="C119" s="10"/>
      <c r="D119" s="10"/>
      <c r="E119" s="10"/>
      <c r="F119" s="10"/>
      <c r="G119" s="10"/>
      <c r="H119" s="10"/>
      <c r="I119" s="66"/>
      <c r="J119" s="66"/>
      <c r="K119" s="13"/>
      <c r="L119" s="66"/>
      <c r="M119" s="29"/>
      <c r="N119" s="29"/>
      <c r="O119" s="29"/>
      <c r="P119" s="29"/>
      <c r="Q119" s="29"/>
      <c r="R119" s="29"/>
      <c r="S119" s="29"/>
      <c r="T119" s="29"/>
      <c r="U119" s="29"/>
      <c r="V119" s="29"/>
    </row>
    <row r="120" spans="1:22" s="37" customFormat="1" ht="15" customHeight="1">
      <c r="A120" s="10"/>
      <c r="B120" s="15"/>
      <c r="C120" s="10"/>
      <c r="D120" s="10"/>
      <c r="E120" s="10"/>
      <c r="F120" s="10"/>
      <c r="G120" s="10"/>
      <c r="H120" s="10"/>
      <c r="I120" s="66"/>
      <c r="J120" s="66"/>
      <c r="K120" s="13"/>
      <c r="L120" s="66"/>
      <c r="M120" s="29"/>
      <c r="N120" s="29"/>
      <c r="O120" s="29"/>
      <c r="P120" s="29"/>
      <c r="Q120" s="29"/>
      <c r="R120" s="29"/>
      <c r="S120" s="29"/>
      <c r="T120" s="29"/>
      <c r="U120" s="29"/>
      <c r="V120" s="29"/>
    </row>
    <row r="121" spans="1:22" s="37" customFormat="1" ht="15" customHeight="1">
      <c r="A121" s="10"/>
      <c r="B121" s="15"/>
      <c r="C121" s="10"/>
      <c r="D121" s="10"/>
      <c r="E121" s="10"/>
      <c r="F121" s="10"/>
      <c r="G121" s="10"/>
      <c r="H121" s="10"/>
      <c r="I121" s="66"/>
      <c r="J121" s="66"/>
      <c r="K121" s="13"/>
      <c r="L121" s="66"/>
      <c r="M121" s="29"/>
      <c r="N121" s="29"/>
      <c r="O121" s="29"/>
      <c r="P121" s="29"/>
      <c r="Q121" s="29"/>
      <c r="R121" s="29"/>
      <c r="S121" s="29"/>
      <c r="T121" s="29"/>
      <c r="U121" s="29"/>
      <c r="V121" s="29"/>
    </row>
    <row r="122" spans="1:22" s="37" customFormat="1" ht="15" customHeight="1">
      <c r="A122" s="10"/>
      <c r="B122" s="15"/>
      <c r="C122" s="10"/>
      <c r="D122" s="10"/>
      <c r="E122" s="10"/>
      <c r="F122" s="10"/>
      <c r="G122" s="10"/>
      <c r="H122" s="10"/>
      <c r="I122" s="66"/>
      <c r="J122" s="66"/>
      <c r="K122" s="13"/>
      <c r="L122" s="66"/>
      <c r="M122" s="29"/>
      <c r="N122" s="29"/>
      <c r="O122" s="29"/>
      <c r="P122" s="29"/>
      <c r="Q122" s="29"/>
      <c r="R122" s="29"/>
      <c r="S122" s="29"/>
      <c r="T122" s="29"/>
      <c r="U122" s="29"/>
      <c r="V122" s="29"/>
    </row>
    <row r="123" spans="1:22" s="37" customFormat="1" ht="15" customHeight="1">
      <c r="A123" s="10"/>
      <c r="B123" s="15"/>
      <c r="C123" s="10"/>
      <c r="D123" s="10"/>
      <c r="E123" s="10"/>
      <c r="F123" s="10"/>
      <c r="G123" s="10"/>
      <c r="H123" s="10"/>
      <c r="I123" s="66"/>
      <c r="J123" s="66"/>
      <c r="K123" s="13"/>
      <c r="L123" s="66"/>
      <c r="M123" s="29"/>
      <c r="N123" s="29"/>
      <c r="O123" s="29"/>
      <c r="P123" s="29"/>
      <c r="Q123" s="29"/>
      <c r="R123" s="29"/>
      <c r="S123" s="29"/>
      <c r="T123" s="29"/>
      <c r="U123" s="29"/>
      <c r="V123" s="29"/>
    </row>
    <row r="124" spans="1:22" s="37" customFormat="1" ht="15" customHeight="1">
      <c r="A124" s="10"/>
      <c r="B124" s="15"/>
      <c r="C124" s="10"/>
      <c r="D124" s="10"/>
      <c r="E124" s="10"/>
      <c r="F124" s="10"/>
      <c r="G124" s="10"/>
      <c r="H124" s="10"/>
      <c r="I124" s="66"/>
      <c r="J124" s="66"/>
      <c r="K124" s="13"/>
      <c r="L124" s="66"/>
      <c r="M124" s="29"/>
      <c r="N124" s="29"/>
      <c r="O124" s="29"/>
      <c r="P124" s="29"/>
      <c r="Q124" s="29"/>
      <c r="R124" s="29"/>
      <c r="S124" s="29"/>
      <c r="T124" s="29"/>
      <c r="U124" s="29"/>
      <c r="V124" s="29"/>
    </row>
    <row r="125" spans="1:22" s="37" customFormat="1" ht="15" customHeight="1">
      <c r="A125" s="10"/>
      <c r="B125" s="15"/>
      <c r="C125" s="10"/>
      <c r="D125" s="10"/>
      <c r="E125" s="10"/>
      <c r="F125" s="10"/>
      <c r="G125" s="10"/>
      <c r="H125" s="10"/>
      <c r="I125" s="66"/>
      <c r="J125" s="66"/>
      <c r="K125" s="13"/>
      <c r="L125" s="66"/>
      <c r="M125" s="29"/>
      <c r="N125" s="29"/>
      <c r="O125" s="29"/>
      <c r="P125" s="29"/>
      <c r="Q125" s="29"/>
      <c r="R125" s="29"/>
      <c r="S125" s="29"/>
      <c r="T125" s="29"/>
      <c r="U125" s="29"/>
      <c r="V125" s="29"/>
    </row>
    <row r="126" spans="1:22" s="37" customFormat="1" ht="15" customHeight="1">
      <c r="A126" s="10"/>
      <c r="B126" s="15"/>
      <c r="C126" s="10"/>
      <c r="D126" s="10"/>
      <c r="E126" s="10"/>
      <c r="F126" s="10"/>
      <c r="G126" s="10"/>
      <c r="H126" s="10"/>
      <c r="I126" s="66"/>
      <c r="J126" s="66"/>
      <c r="K126" s="13"/>
      <c r="L126" s="66"/>
      <c r="M126" s="29"/>
      <c r="N126" s="29"/>
      <c r="O126" s="29"/>
      <c r="P126" s="29"/>
      <c r="Q126" s="29"/>
      <c r="R126" s="29"/>
      <c r="S126" s="29"/>
      <c r="T126" s="29"/>
      <c r="U126" s="29"/>
      <c r="V126" s="29"/>
    </row>
    <row r="130" spans="1:22" s="46" customFormat="1">
      <c r="A130" s="42"/>
      <c r="B130" s="43"/>
      <c r="C130" s="41"/>
      <c r="D130" s="41"/>
      <c r="E130" s="41"/>
      <c r="F130" s="41"/>
      <c r="G130" s="41"/>
      <c r="H130" s="41"/>
      <c r="I130" s="74"/>
      <c r="J130" s="74"/>
      <c r="K130" s="44"/>
      <c r="L130" s="74"/>
      <c r="M130" s="45"/>
      <c r="N130" s="45"/>
      <c r="O130" s="45"/>
      <c r="P130" s="45"/>
      <c r="Q130" s="45"/>
      <c r="R130" s="45"/>
      <c r="S130" s="45"/>
      <c r="T130" s="45"/>
      <c r="U130" s="45"/>
      <c r="V130" s="45"/>
    </row>
    <row r="131" spans="1:22" s="46" customFormat="1">
      <c r="A131" s="42"/>
      <c r="B131" s="43"/>
      <c r="C131" s="41"/>
      <c r="D131" s="41"/>
      <c r="E131" s="41"/>
      <c r="F131" s="41"/>
      <c r="G131" s="41"/>
      <c r="H131" s="41"/>
      <c r="I131" s="74"/>
      <c r="J131" s="74"/>
      <c r="K131" s="44"/>
      <c r="L131" s="74"/>
      <c r="M131" s="45"/>
      <c r="N131" s="45"/>
      <c r="O131" s="45"/>
      <c r="P131" s="45"/>
      <c r="Q131" s="45"/>
      <c r="R131" s="45"/>
      <c r="S131" s="45"/>
      <c r="T131" s="45"/>
      <c r="U131" s="45"/>
      <c r="V131" s="45"/>
    </row>
    <row r="132" spans="1:22" s="46" customFormat="1">
      <c r="A132" s="42"/>
      <c r="B132" s="43"/>
      <c r="C132" s="41"/>
      <c r="D132" s="41"/>
      <c r="E132" s="41"/>
      <c r="F132" s="41"/>
      <c r="G132" s="41"/>
      <c r="H132" s="41"/>
      <c r="I132" s="74"/>
      <c r="J132" s="74"/>
      <c r="K132" s="44"/>
      <c r="L132" s="74"/>
      <c r="M132" s="45"/>
      <c r="N132" s="45"/>
      <c r="O132" s="45"/>
      <c r="P132" s="45"/>
      <c r="Q132" s="45"/>
      <c r="R132" s="45"/>
      <c r="S132" s="45"/>
      <c r="T132" s="45"/>
      <c r="U132" s="45"/>
      <c r="V132" s="45"/>
    </row>
    <row r="134" spans="1:22" s="46" customFormat="1">
      <c r="A134" s="42"/>
      <c r="B134" s="43"/>
      <c r="C134" s="41"/>
      <c r="D134" s="41"/>
      <c r="E134" s="41"/>
      <c r="F134" s="41"/>
      <c r="G134" s="41"/>
      <c r="H134" s="41"/>
      <c r="I134" s="74"/>
      <c r="J134" s="74"/>
      <c r="K134" s="44"/>
      <c r="L134" s="74"/>
      <c r="M134" s="45"/>
      <c r="N134" s="45"/>
      <c r="O134" s="45"/>
      <c r="P134" s="45"/>
      <c r="Q134" s="45"/>
      <c r="R134" s="45"/>
      <c r="S134" s="45"/>
      <c r="T134" s="45"/>
      <c r="U134" s="45"/>
      <c r="V134" s="45"/>
    </row>
    <row r="135" spans="1:22" s="46" customFormat="1">
      <c r="A135" s="42"/>
      <c r="B135" s="43"/>
      <c r="C135" s="41"/>
      <c r="D135" s="41"/>
      <c r="E135" s="41"/>
      <c r="F135" s="41"/>
      <c r="G135" s="41"/>
      <c r="H135" s="41"/>
      <c r="I135" s="74"/>
      <c r="J135" s="74"/>
      <c r="K135" s="44"/>
      <c r="L135" s="74"/>
      <c r="M135" s="45"/>
      <c r="N135" s="45"/>
      <c r="O135" s="45"/>
      <c r="P135" s="45"/>
      <c r="Q135" s="45"/>
      <c r="R135" s="45"/>
      <c r="S135" s="45"/>
      <c r="T135" s="45"/>
      <c r="U135" s="45"/>
      <c r="V135" s="45"/>
    </row>
    <row r="136" spans="1:22" s="46" customFormat="1">
      <c r="A136" s="42"/>
      <c r="B136" s="43"/>
      <c r="C136" s="41"/>
      <c r="D136" s="41"/>
      <c r="E136" s="41"/>
      <c r="F136" s="41"/>
      <c r="G136" s="41"/>
      <c r="H136" s="41"/>
      <c r="I136" s="74"/>
      <c r="J136" s="74"/>
      <c r="K136" s="44"/>
      <c r="L136" s="74"/>
      <c r="M136" s="45"/>
      <c r="N136" s="45"/>
      <c r="O136" s="45"/>
      <c r="P136" s="45"/>
      <c r="Q136" s="45"/>
      <c r="R136" s="45"/>
      <c r="S136" s="45"/>
      <c r="T136" s="45"/>
      <c r="U136" s="45"/>
      <c r="V136" s="45"/>
    </row>
    <row r="137" spans="1:22" s="46" customFormat="1">
      <c r="A137" s="42"/>
      <c r="B137" s="43"/>
      <c r="C137" s="41"/>
      <c r="D137" s="41"/>
      <c r="E137" s="41"/>
      <c r="F137" s="41"/>
      <c r="G137" s="41"/>
      <c r="H137" s="41"/>
      <c r="I137" s="74"/>
      <c r="J137" s="74"/>
      <c r="K137" s="44"/>
      <c r="L137" s="74"/>
      <c r="M137" s="45"/>
      <c r="N137" s="45"/>
      <c r="O137" s="45"/>
      <c r="P137" s="45"/>
      <c r="Q137" s="45"/>
      <c r="R137" s="45"/>
      <c r="S137" s="45"/>
      <c r="T137" s="45"/>
      <c r="U137" s="45"/>
      <c r="V137" s="45"/>
    </row>
    <row r="138" spans="1:22" s="46" customFormat="1">
      <c r="A138" s="42"/>
      <c r="B138" s="43"/>
      <c r="C138" s="41"/>
      <c r="D138" s="41"/>
      <c r="E138" s="41"/>
      <c r="F138" s="41"/>
      <c r="G138" s="41"/>
      <c r="H138" s="41"/>
      <c r="I138" s="74"/>
      <c r="J138" s="74"/>
      <c r="K138" s="44"/>
      <c r="L138" s="74"/>
      <c r="M138" s="45"/>
      <c r="N138" s="45"/>
      <c r="O138" s="45"/>
      <c r="P138" s="45"/>
      <c r="Q138" s="45"/>
      <c r="R138" s="45"/>
      <c r="S138" s="45"/>
      <c r="T138" s="45"/>
      <c r="U138" s="45"/>
      <c r="V138" s="45"/>
    </row>
    <row r="139" spans="1:22" s="46" customFormat="1">
      <c r="A139" s="42"/>
      <c r="B139" s="43"/>
      <c r="C139" s="41"/>
      <c r="D139" s="41"/>
      <c r="E139" s="41"/>
      <c r="F139" s="41"/>
      <c r="G139" s="41"/>
      <c r="H139" s="41"/>
      <c r="I139" s="74"/>
      <c r="J139" s="74"/>
      <c r="K139" s="44"/>
      <c r="L139" s="74"/>
      <c r="M139" s="45"/>
      <c r="N139" s="45"/>
      <c r="O139" s="45"/>
      <c r="P139" s="45"/>
      <c r="Q139" s="45"/>
      <c r="R139" s="45"/>
      <c r="S139" s="45"/>
      <c r="T139" s="45"/>
      <c r="U139" s="45"/>
      <c r="V139" s="45"/>
    </row>
    <row r="140" spans="1:22" s="46" customFormat="1">
      <c r="A140" s="42"/>
      <c r="B140" s="43"/>
      <c r="C140" s="41"/>
      <c r="D140" s="41"/>
      <c r="E140" s="41"/>
      <c r="F140" s="41"/>
      <c r="G140" s="41"/>
      <c r="H140" s="41"/>
      <c r="I140" s="74"/>
      <c r="J140" s="74"/>
      <c r="K140" s="44"/>
      <c r="L140" s="74"/>
      <c r="M140" s="45"/>
      <c r="N140" s="45"/>
      <c r="O140" s="45"/>
      <c r="P140" s="45"/>
      <c r="Q140" s="45"/>
      <c r="R140" s="45"/>
      <c r="S140" s="45"/>
      <c r="T140" s="45"/>
      <c r="U140" s="45"/>
      <c r="V140" s="45"/>
    </row>
    <row r="141" spans="1:22" s="46" customFormat="1">
      <c r="A141" s="42"/>
      <c r="B141" s="43"/>
      <c r="C141" s="41"/>
      <c r="D141" s="41"/>
      <c r="E141" s="41"/>
      <c r="F141" s="41"/>
      <c r="G141" s="41"/>
      <c r="H141" s="41"/>
      <c r="I141" s="74"/>
      <c r="J141" s="74"/>
      <c r="K141" s="44"/>
      <c r="L141" s="74"/>
      <c r="M141" s="45"/>
      <c r="N141" s="45"/>
      <c r="O141" s="45"/>
      <c r="P141" s="45"/>
      <c r="Q141" s="45"/>
      <c r="R141" s="45"/>
      <c r="S141" s="45"/>
      <c r="T141" s="45"/>
      <c r="U141" s="45"/>
      <c r="V141" s="45"/>
    </row>
    <row r="142" spans="1:22" s="46" customFormat="1">
      <c r="A142" s="42"/>
      <c r="B142" s="43"/>
      <c r="C142" s="41"/>
      <c r="D142" s="41"/>
      <c r="E142" s="41"/>
      <c r="F142" s="41"/>
      <c r="G142" s="41"/>
      <c r="H142" s="41"/>
      <c r="I142" s="74"/>
      <c r="J142" s="74"/>
      <c r="K142" s="44"/>
      <c r="L142" s="74"/>
      <c r="M142" s="45"/>
      <c r="N142" s="45"/>
      <c r="O142" s="45"/>
      <c r="P142" s="45"/>
      <c r="Q142" s="45"/>
      <c r="R142" s="45"/>
      <c r="S142" s="45"/>
      <c r="T142" s="45"/>
      <c r="U142" s="45"/>
      <c r="V142" s="45"/>
    </row>
    <row r="143" spans="1:22" s="46" customFormat="1">
      <c r="A143" s="42"/>
      <c r="B143" s="43"/>
      <c r="C143" s="41"/>
      <c r="D143" s="41"/>
      <c r="E143" s="41"/>
      <c r="F143" s="41"/>
      <c r="G143" s="41"/>
      <c r="H143" s="41"/>
      <c r="I143" s="74"/>
      <c r="J143" s="74"/>
      <c r="K143" s="44"/>
      <c r="L143" s="74"/>
      <c r="M143" s="45"/>
      <c r="N143" s="45"/>
      <c r="O143" s="45"/>
      <c r="P143" s="45"/>
      <c r="Q143" s="45"/>
      <c r="R143" s="45"/>
      <c r="S143" s="45"/>
      <c r="T143" s="45"/>
      <c r="U143" s="45"/>
      <c r="V143" s="45"/>
    </row>
    <row r="144" spans="1:22" s="46" customFormat="1">
      <c r="A144" s="42"/>
      <c r="B144" s="43"/>
      <c r="C144" s="41"/>
      <c r="D144" s="41"/>
      <c r="E144" s="41"/>
      <c r="F144" s="41"/>
      <c r="G144" s="41"/>
      <c r="H144" s="41"/>
      <c r="I144" s="74"/>
      <c r="J144" s="74"/>
      <c r="K144" s="44"/>
      <c r="L144" s="74"/>
      <c r="M144" s="45"/>
      <c r="N144" s="45"/>
      <c r="O144" s="45"/>
      <c r="P144" s="45"/>
      <c r="Q144" s="45"/>
      <c r="R144" s="45"/>
      <c r="S144" s="45"/>
      <c r="T144" s="45"/>
      <c r="U144" s="45"/>
      <c r="V144" s="45"/>
    </row>
    <row r="145" spans="1:22" s="46" customFormat="1">
      <c r="A145" s="42"/>
      <c r="B145" s="43"/>
      <c r="C145" s="41"/>
      <c r="D145" s="41"/>
      <c r="E145" s="41"/>
      <c r="F145" s="41"/>
      <c r="G145" s="41"/>
      <c r="H145" s="41"/>
      <c r="I145" s="74"/>
      <c r="J145" s="74"/>
      <c r="K145" s="44"/>
      <c r="L145" s="74"/>
      <c r="M145" s="45"/>
      <c r="N145" s="45"/>
      <c r="O145" s="45"/>
      <c r="P145" s="45"/>
      <c r="Q145" s="45"/>
      <c r="R145" s="45"/>
      <c r="S145" s="45"/>
      <c r="T145" s="45"/>
      <c r="U145" s="45"/>
      <c r="V145" s="45"/>
    </row>
    <row r="146" spans="1:22" s="46" customFormat="1">
      <c r="A146" s="42"/>
      <c r="B146" s="43"/>
      <c r="C146" s="41"/>
      <c r="D146" s="41"/>
      <c r="E146" s="41"/>
      <c r="F146" s="41"/>
      <c r="G146" s="41"/>
      <c r="H146" s="41"/>
      <c r="I146" s="74"/>
      <c r="J146" s="74"/>
      <c r="K146" s="44"/>
      <c r="L146" s="74"/>
      <c r="M146" s="45"/>
      <c r="N146" s="45"/>
      <c r="O146" s="45"/>
      <c r="P146" s="45"/>
      <c r="Q146" s="45"/>
      <c r="R146" s="45"/>
      <c r="S146" s="45"/>
      <c r="T146" s="45"/>
      <c r="U146" s="45"/>
      <c r="V146" s="45"/>
    </row>
    <row r="147" spans="1:22" s="46" customFormat="1">
      <c r="A147" s="42"/>
      <c r="B147" s="43"/>
      <c r="C147" s="41"/>
      <c r="D147" s="41"/>
      <c r="E147" s="41"/>
      <c r="F147" s="41"/>
      <c r="G147" s="41"/>
      <c r="H147" s="41"/>
      <c r="I147" s="74"/>
      <c r="J147" s="74"/>
      <c r="K147" s="44"/>
      <c r="L147" s="74"/>
      <c r="M147" s="45"/>
      <c r="N147" s="45"/>
      <c r="O147" s="45"/>
      <c r="P147" s="45"/>
      <c r="Q147" s="45"/>
      <c r="R147" s="45"/>
      <c r="S147" s="45"/>
      <c r="T147" s="45"/>
      <c r="U147" s="45"/>
      <c r="V147" s="45"/>
    </row>
    <row r="148" spans="1:22" s="46" customFormat="1">
      <c r="A148" s="42"/>
      <c r="B148" s="43"/>
      <c r="C148" s="41"/>
      <c r="D148" s="41"/>
      <c r="E148" s="41"/>
      <c r="F148" s="41"/>
      <c r="G148" s="41"/>
      <c r="H148" s="41"/>
      <c r="I148" s="74"/>
      <c r="J148" s="74"/>
      <c r="K148" s="44"/>
      <c r="L148" s="74"/>
      <c r="M148" s="45"/>
      <c r="N148" s="45"/>
      <c r="O148" s="45"/>
      <c r="P148" s="45"/>
      <c r="Q148" s="45"/>
      <c r="R148" s="45"/>
      <c r="S148" s="45"/>
      <c r="T148" s="45"/>
      <c r="U148" s="45"/>
      <c r="V148" s="45"/>
    </row>
    <row r="149" spans="1:22" s="46" customFormat="1">
      <c r="A149" s="42"/>
      <c r="B149" s="43"/>
      <c r="C149" s="41"/>
      <c r="D149" s="41"/>
      <c r="E149" s="41"/>
      <c r="F149" s="41"/>
      <c r="G149" s="41"/>
      <c r="H149" s="41"/>
      <c r="I149" s="74"/>
      <c r="J149" s="74"/>
      <c r="K149" s="44"/>
      <c r="L149" s="74"/>
      <c r="M149" s="45"/>
      <c r="N149" s="45"/>
      <c r="O149" s="45"/>
      <c r="P149" s="45"/>
      <c r="Q149" s="45"/>
      <c r="R149" s="45"/>
      <c r="S149" s="45"/>
      <c r="T149" s="45"/>
      <c r="U149" s="45"/>
      <c r="V149" s="45"/>
    </row>
    <row r="150" spans="1:22" s="46" customFormat="1">
      <c r="A150" s="42"/>
      <c r="B150" s="43"/>
      <c r="C150" s="41"/>
      <c r="D150" s="41"/>
      <c r="E150" s="41"/>
      <c r="F150" s="41"/>
      <c r="G150" s="41"/>
      <c r="H150" s="41"/>
      <c r="I150" s="74"/>
      <c r="J150" s="74"/>
      <c r="K150" s="44"/>
      <c r="L150" s="74"/>
      <c r="M150" s="45"/>
      <c r="N150" s="45"/>
      <c r="O150" s="45"/>
      <c r="P150" s="45"/>
      <c r="Q150" s="45"/>
      <c r="R150" s="45"/>
      <c r="S150" s="45"/>
      <c r="T150" s="45"/>
      <c r="U150" s="45"/>
      <c r="V150" s="45"/>
    </row>
    <row r="151" spans="1:22" s="46" customFormat="1">
      <c r="A151" s="42"/>
      <c r="B151" s="43"/>
      <c r="C151" s="41"/>
      <c r="D151" s="41"/>
      <c r="E151" s="41"/>
      <c r="F151" s="41"/>
      <c r="G151" s="41"/>
      <c r="H151" s="41"/>
      <c r="I151" s="74"/>
      <c r="J151" s="74"/>
      <c r="K151" s="44"/>
      <c r="L151" s="74"/>
      <c r="M151" s="45"/>
      <c r="N151" s="45"/>
      <c r="O151" s="45"/>
      <c r="P151" s="45"/>
      <c r="Q151" s="45"/>
      <c r="R151" s="45"/>
      <c r="S151" s="45"/>
      <c r="T151" s="45"/>
      <c r="U151" s="45"/>
      <c r="V151" s="45"/>
    </row>
    <row r="152" spans="1:22" s="46" customFormat="1">
      <c r="A152" s="42"/>
      <c r="B152" s="43"/>
      <c r="C152" s="41"/>
      <c r="D152" s="41"/>
      <c r="E152" s="41"/>
      <c r="F152" s="41"/>
      <c r="G152" s="41"/>
      <c r="H152" s="41"/>
      <c r="I152" s="74"/>
      <c r="J152" s="74"/>
      <c r="K152" s="44"/>
      <c r="L152" s="74"/>
      <c r="M152" s="45"/>
      <c r="N152" s="45"/>
      <c r="O152" s="45"/>
      <c r="P152" s="45"/>
      <c r="Q152" s="45"/>
      <c r="R152" s="45"/>
      <c r="S152" s="45"/>
      <c r="T152" s="45"/>
      <c r="U152" s="45"/>
      <c r="V152" s="45"/>
    </row>
    <row r="153" spans="1:22" s="46" customFormat="1">
      <c r="A153" s="42"/>
      <c r="B153" s="43"/>
      <c r="C153" s="41"/>
      <c r="D153" s="41"/>
      <c r="E153" s="41"/>
      <c r="F153" s="41"/>
      <c r="G153" s="41"/>
      <c r="H153" s="41"/>
      <c r="I153" s="74"/>
      <c r="J153" s="74"/>
      <c r="K153" s="44"/>
      <c r="L153" s="74"/>
      <c r="M153" s="45"/>
      <c r="N153" s="45"/>
      <c r="O153" s="45"/>
      <c r="P153" s="45"/>
      <c r="Q153" s="45"/>
      <c r="R153" s="45"/>
      <c r="S153" s="45"/>
      <c r="T153" s="45"/>
      <c r="U153" s="45"/>
      <c r="V153" s="45"/>
    </row>
  </sheetData>
  <phoneticPr fontId="3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BBDCB-736F-9446-8266-D3698C3ADE35}">
  <dimension ref="A1:A11"/>
  <sheetViews>
    <sheetView workbookViewId="0">
      <selection activeCell="A21" sqref="A21"/>
    </sheetView>
  </sheetViews>
  <sheetFormatPr baseColWidth="10" defaultRowHeight="15"/>
  <cols>
    <col min="1" max="1" width="119.5" customWidth="1"/>
  </cols>
  <sheetData>
    <row r="1" spans="1:1">
      <c r="A1" s="81" t="s">
        <v>147</v>
      </c>
    </row>
    <row r="2" spans="1:1">
      <c r="A2" s="1"/>
    </row>
    <row r="3" spans="1:1" ht="34">
      <c r="A3" s="82" t="s">
        <v>151</v>
      </c>
    </row>
    <row r="4" spans="1:1">
      <c r="A4" s="1"/>
    </row>
    <row r="5" spans="1:1" ht="17">
      <c r="A5" s="83" t="s">
        <v>148</v>
      </c>
    </row>
    <row r="6" spans="1:1" ht="16">
      <c r="A6" s="84"/>
    </row>
    <row r="7" spans="1:1" ht="119">
      <c r="A7" s="85" t="s">
        <v>149</v>
      </c>
    </row>
    <row r="8" spans="1:1" ht="16">
      <c r="A8" s="84"/>
    </row>
    <row r="9" spans="1:1" ht="102">
      <c r="A9" s="85" t="s">
        <v>152</v>
      </c>
    </row>
    <row r="10" spans="1:1" ht="16">
      <c r="A10" s="84"/>
    </row>
    <row r="11" spans="1:1" ht="68">
      <c r="A11" s="85"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1" workbookViewId="0">
      <selection activeCell="B7" sqref="B7"/>
    </sheetView>
  </sheetViews>
  <sheetFormatPr baseColWidth="10" defaultColWidth="8.83203125" defaultRowHeight="15"/>
  <cols>
    <col min="1" max="1" width="12.5" style="51" customWidth="1"/>
    <col min="2" max="2" width="88.5" style="51" customWidth="1"/>
    <col min="3" max="16384" width="8.83203125" style="1"/>
  </cols>
  <sheetData>
    <row r="1" spans="1:2">
      <c r="A1" s="49" t="s">
        <v>18</v>
      </c>
      <c r="B1" s="49" t="s">
        <v>19</v>
      </c>
    </row>
    <row r="2" spans="1:2">
      <c r="A2" s="50">
        <v>42621</v>
      </c>
      <c r="B2" s="51" t="s">
        <v>120</v>
      </c>
    </row>
    <row r="3" spans="1:2">
      <c r="A3" s="50">
        <v>42779</v>
      </c>
      <c r="B3" s="51" t="s">
        <v>122</v>
      </c>
    </row>
    <row r="4" spans="1:2">
      <c r="A4" s="50">
        <v>42788</v>
      </c>
      <c r="B4" s="51" t="s">
        <v>123</v>
      </c>
    </row>
    <row r="5" spans="1:2">
      <c r="A5" s="50">
        <v>43756</v>
      </c>
      <c r="B5" s="51" t="s">
        <v>125</v>
      </c>
    </row>
    <row r="6" spans="1:2">
      <c r="A6" s="50">
        <v>43763</v>
      </c>
      <c r="B6" s="51" t="s">
        <v>153</v>
      </c>
    </row>
    <row r="7" spans="1:2">
      <c r="A7" s="50"/>
    </row>
    <row r="8" spans="1:2">
      <c r="A8" s="50"/>
    </row>
    <row r="10" spans="1:2">
      <c r="A10" s="50"/>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2019-10-25T17:00:22Z</dcterms:modified>
</cp:coreProperties>
</file>