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3A5BF66F-4EA9-C847-A1AA-A9E8AB9BB7D9}" xr6:coauthVersionLast="45" xr6:coauthVersionMax="45" xr10:uidLastSave="{00000000-0000-0000-0000-000000000000}"/>
  <bookViews>
    <workbookView xWindow="16500" yWindow="700" windowWidth="28800" windowHeight="16140" tabRatio="500" xr2:uid="{00000000-000D-0000-FFFF-FFFF00000000}"/>
  </bookViews>
  <sheets>
    <sheet name="Allele frequency" sheetId="5" r:id="rId1"/>
    <sheet name="References" sheetId="7" r:id="rId2"/>
    <sheet name="Methods and caveats" sheetId="4" r:id="rId3"/>
    <sheet name="Change log" sheetId="3" r:id="rId4"/>
  </sheets>
  <definedNames>
    <definedName name="_xlnm._FilterDatabase" localSheetId="1" hidden="1">References!$H$242:$H$305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333" i="7" l="1"/>
  <c r="L334" i="7" s="1"/>
  <c r="P333" i="7"/>
  <c r="P334" i="7" s="1"/>
  <c r="U333" i="7"/>
  <c r="U334" i="7" s="1"/>
  <c r="W333" i="7"/>
  <c r="W334" i="7" s="1"/>
  <c r="V333" i="7"/>
  <c r="V334" i="7" s="1"/>
  <c r="J333" i="7"/>
  <c r="J334" i="7" s="1"/>
  <c r="K333" i="7"/>
  <c r="K335" i="7" s="1"/>
  <c r="M333" i="7"/>
  <c r="M335" i="7" s="1"/>
  <c r="N333" i="7"/>
  <c r="N334" i="7" s="1"/>
  <c r="O333" i="7"/>
  <c r="O334" i="7" s="1"/>
  <c r="R333" i="7"/>
  <c r="R334" i="7" s="1"/>
  <c r="S333" i="7"/>
  <c r="S334" i="7" s="1"/>
  <c r="T333" i="7"/>
  <c r="T334" i="7" s="1"/>
  <c r="Q333" i="7"/>
  <c r="Q334" i="7" s="1"/>
  <c r="X333" i="7"/>
  <c r="X334" i="7" s="1"/>
  <c r="Y333" i="7"/>
  <c r="Y335" i="7" s="1"/>
  <c r="Z333" i="7"/>
  <c r="Z334" i="7" s="1"/>
  <c r="AA333" i="7"/>
  <c r="AA335" i="7" s="1"/>
  <c r="AB333" i="7"/>
  <c r="AB335" i="7" s="1"/>
  <c r="AC333" i="7"/>
  <c r="AC334" i="7" s="1"/>
  <c r="AD333" i="7"/>
  <c r="AD334" i="7" s="1"/>
  <c r="AE333" i="7"/>
  <c r="AE335" i="7" s="1"/>
  <c r="AF333" i="7"/>
  <c r="AF334" i="7" s="1"/>
  <c r="AG333" i="7"/>
  <c r="AG334" i="7" s="1"/>
  <c r="AH333" i="7"/>
  <c r="AH335" i="7" s="1"/>
  <c r="AI333" i="7"/>
  <c r="AI334" i="7" s="1"/>
  <c r="AJ333" i="7"/>
  <c r="AJ335" i="7" s="1"/>
  <c r="AK333" i="7"/>
  <c r="AK334" i="7" s="1"/>
  <c r="AL333" i="7"/>
  <c r="AL335" i="7" s="1"/>
  <c r="AM333" i="7"/>
  <c r="AM334" i="7" s="1"/>
  <c r="AN333" i="7"/>
  <c r="AN335" i="7" s="1"/>
  <c r="AO333" i="7"/>
  <c r="AO335" i="7" s="1"/>
  <c r="AP333" i="7"/>
  <c r="AP334" i="7" s="1"/>
  <c r="AQ333" i="7"/>
  <c r="AQ334" i="7" s="1"/>
  <c r="AR333" i="7"/>
  <c r="AR335" i="7" s="1"/>
  <c r="AS333" i="7"/>
  <c r="AS335" i="7" s="1"/>
  <c r="AT333" i="7"/>
  <c r="AT335" i="7" s="1"/>
  <c r="AU333" i="7"/>
  <c r="AU334" i="7" s="1"/>
  <c r="AV333" i="7"/>
  <c r="AV334" i="7" s="1"/>
  <c r="AW333" i="7"/>
  <c r="AW335" i="7" s="1"/>
  <c r="AX333" i="7"/>
  <c r="AX334" i="7" s="1"/>
  <c r="AY333" i="7"/>
  <c r="AY334" i="7" s="1"/>
  <c r="AZ333" i="7"/>
  <c r="AZ334" i="7" s="1"/>
  <c r="BA333" i="7"/>
  <c r="BA335" i="7" s="1"/>
  <c r="BB333" i="7"/>
  <c r="BB334" i="7" s="1"/>
  <c r="BC333" i="7"/>
  <c r="BC335" i="7" s="1"/>
  <c r="BD333" i="7"/>
  <c r="BD335" i="7" s="1"/>
  <c r="BE333" i="7"/>
  <c r="BE335" i="7" s="1"/>
  <c r="BF333" i="7"/>
  <c r="BF334" i="7" s="1"/>
  <c r="BG333" i="7"/>
  <c r="BG334" i="7" s="1"/>
  <c r="BH333" i="7"/>
  <c r="BH334" i="7" s="1"/>
  <c r="BI333" i="7"/>
  <c r="BI335" i="7" s="1"/>
  <c r="BJ333" i="7"/>
  <c r="BJ335" i="7" s="1"/>
  <c r="BK333" i="7"/>
  <c r="BK334" i="7" s="1"/>
  <c r="BL333" i="7"/>
  <c r="BL334" i="7" s="1"/>
  <c r="BM333" i="7"/>
  <c r="BM335" i="7" s="1"/>
  <c r="BN333" i="7"/>
  <c r="BN334" i="7" s="1"/>
  <c r="BO333" i="7"/>
  <c r="BO334" i="7" s="1"/>
  <c r="BP333" i="7"/>
  <c r="BP335" i="7" s="1"/>
  <c r="BQ333" i="7"/>
  <c r="BQ334" i="7" s="1"/>
  <c r="BR333" i="7"/>
  <c r="BR335" i="7" s="1"/>
  <c r="BS333" i="7"/>
  <c r="BS335" i="7" s="1"/>
  <c r="BT333" i="7"/>
  <c r="BT335" i="7" s="1"/>
  <c r="BU333" i="7"/>
  <c r="BU334" i="7" s="1"/>
  <c r="BV333" i="7"/>
  <c r="BV334" i="7" s="1"/>
  <c r="BW333" i="7"/>
  <c r="BW334" i="7" s="1"/>
  <c r="BX333" i="7"/>
  <c r="BX335" i="7" s="1"/>
  <c r="BY333" i="7"/>
  <c r="BY334" i="7" s="1"/>
  <c r="BZ333" i="7"/>
  <c r="BZ335" i="7" s="1"/>
  <c r="CA333" i="7"/>
  <c r="CA334" i="7" s="1"/>
  <c r="CB333" i="7"/>
  <c r="CB334" i="7" s="1"/>
  <c r="CC333" i="7"/>
  <c r="CC334" i="7" s="1"/>
  <c r="CD333" i="7"/>
  <c r="CD335" i="7" s="1"/>
  <c r="CE333" i="7"/>
  <c r="CE334" i="7" s="1"/>
  <c r="CF333" i="7"/>
  <c r="CF334" i="7" s="1"/>
  <c r="CG333" i="7"/>
  <c r="CG335" i="7" s="1"/>
  <c r="CH333" i="7"/>
  <c r="CH334" i="7" s="1"/>
  <c r="CI333" i="7"/>
  <c r="CI335" i="7" s="1"/>
  <c r="CJ333" i="7"/>
  <c r="CJ334" i="7" s="1"/>
  <c r="CK333" i="7"/>
  <c r="CK334" i="7" s="1"/>
  <c r="CL333" i="7"/>
  <c r="CL334" i="7" s="1"/>
  <c r="AK335" i="7"/>
  <c r="I333" i="7"/>
  <c r="I334" i="7" s="1"/>
  <c r="L311" i="7"/>
  <c r="L312" i="7" s="1"/>
  <c r="P311" i="7"/>
  <c r="P313" i="7" s="1"/>
  <c r="U311" i="7"/>
  <c r="U313" i="7" s="1"/>
  <c r="W311" i="7"/>
  <c r="W313" i="7" s="1"/>
  <c r="V311" i="7"/>
  <c r="V313" i="7" s="1"/>
  <c r="J311" i="7"/>
  <c r="J312" i="7" s="1"/>
  <c r="K311" i="7"/>
  <c r="K313" i="7" s="1"/>
  <c r="M311" i="7"/>
  <c r="M313" i="7" s="1"/>
  <c r="N311" i="7"/>
  <c r="N313" i="7" s="1"/>
  <c r="O311" i="7"/>
  <c r="O312" i="7" s="1"/>
  <c r="R311" i="7"/>
  <c r="R312" i="7" s="1"/>
  <c r="S311" i="7"/>
  <c r="S313" i="7" s="1"/>
  <c r="T311" i="7"/>
  <c r="T313" i="7" s="1"/>
  <c r="Q311" i="7"/>
  <c r="Q312" i="7" s="1"/>
  <c r="X311" i="7"/>
  <c r="X312" i="7" s="1"/>
  <c r="Y311" i="7"/>
  <c r="Y313" i="7" s="1"/>
  <c r="Z311" i="7"/>
  <c r="Z313" i="7" s="1"/>
  <c r="AA311" i="7"/>
  <c r="AA313" i="7" s="1"/>
  <c r="AB311" i="7"/>
  <c r="AB312" i="7" s="1"/>
  <c r="AC311" i="7"/>
  <c r="AC313" i="7" s="1"/>
  <c r="AD311" i="7"/>
  <c r="AD312" i="7" s="1"/>
  <c r="AE311" i="7"/>
  <c r="AE312" i="7" s="1"/>
  <c r="AF311" i="7"/>
  <c r="AF313" i="7" s="1"/>
  <c r="AG311" i="7"/>
  <c r="AG312" i="7" s="1"/>
  <c r="AH311" i="7"/>
  <c r="AH313" i="7" s="1"/>
  <c r="AI311" i="7"/>
  <c r="AI313" i="7" s="1"/>
  <c r="AJ311" i="7"/>
  <c r="AJ312" i="7" s="1"/>
  <c r="AK311" i="7"/>
  <c r="AK313" i="7" s="1"/>
  <c r="AL311" i="7"/>
  <c r="AL313" i="7" s="1"/>
  <c r="AM311" i="7"/>
  <c r="AM313" i="7" s="1"/>
  <c r="AN311" i="7"/>
  <c r="AN312" i="7" s="1"/>
  <c r="AO311" i="7"/>
  <c r="AO313" i="7" s="1"/>
  <c r="AP311" i="7"/>
  <c r="AP312" i="7" s="1"/>
  <c r="AQ311" i="7"/>
  <c r="AQ313" i="7" s="1"/>
  <c r="AR311" i="7"/>
  <c r="AR313" i="7" s="1"/>
  <c r="AS311" i="7"/>
  <c r="AS312" i="7" s="1"/>
  <c r="AT311" i="7"/>
  <c r="AT312" i="7" s="1"/>
  <c r="AU311" i="7"/>
  <c r="AU313" i="7" s="1"/>
  <c r="AV311" i="7"/>
  <c r="AV312" i="7" s="1"/>
  <c r="AW311" i="7"/>
  <c r="AW312" i="7" s="1"/>
  <c r="AX311" i="7"/>
  <c r="AX313" i="7" s="1"/>
  <c r="AY311" i="7"/>
  <c r="AY312" i="7" s="1"/>
  <c r="AZ311" i="7"/>
  <c r="AZ312" i="7" s="1"/>
  <c r="BA311" i="7"/>
  <c r="BA313" i="7" s="1"/>
  <c r="BB311" i="7"/>
  <c r="BB313" i="7" s="1"/>
  <c r="BC311" i="7"/>
  <c r="BC312" i="7" s="1"/>
  <c r="BD311" i="7"/>
  <c r="BD312" i="7" s="1"/>
  <c r="BE311" i="7"/>
  <c r="BE312" i="7" s="1"/>
  <c r="BF311" i="7"/>
  <c r="BF313" i="7" s="1"/>
  <c r="BG311" i="7"/>
  <c r="BG312" i="7" s="1"/>
  <c r="BH311" i="7"/>
  <c r="BH313" i="7" s="1"/>
  <c r="BI311" i="7"/>
  <c r="BI313" i="7" s="1"/>
  <c r="BJ311" i="7"/>
  <c r="BJ312" i="7" s="1"/>
  <c r="BK311" i="7"/>
  <c r="BK312" i="7" s="1"/>
  <c r="BL311" i="7"/>
  <c r="BL313" i="7" s="1"/>
  <c r="BM311" i="7"/>
  <c r="BM313" i="7" s="1"/>
  <c r="BN311" i="7"/>
  <c r="BN313" i="7" s="1"/>
  <c r="BO311" i="7"/>
  <c r="BO312" i="7" s="1"/>
  <c r="BP311" i="7"/>
  <c r="BP313" i="7" s="1"/>
  <c r="BQ311" i="7"/>
  <c r="BQ312" i="7" s="1"/>
  <c r="BR311" i="7"/>
  <c r="BR312" i="7" s="1"/>
  <c r="BS311" i="7"/>
  <c r="BS313" i="7" s="1"/>
  <c r="BT311" i="7"/>
  <c r="BT312" i="7" s="1"/>
  <c r="BU311" i="7"/>
  <c r="BU312" i="7" s="1"/>
  <c r="BV311" i="7"/>
  <c r="BV313" i="7" s="1"/>
  <c r="BW311" i="7"/>
  <c r="BW312" i="7" s="1"/>
  <c r="BX311" i="7"/>
  <c r="BX313" i="7" s="1"/>
  <c r="BY311" i="7"/>
  <c r="BY312" i="7" s="1"/>
  <c r="BZ311" i="7"/>
  <c r="BZ313" i="7" s="1"/>
  <c r="CA311" i="7"/>
  <c r="CA313" i="7" s="1"/>
  <c r="CB311" i="7"/>
  <c r="CB312" i="7" s="1"/>
  <c r="CC311" i="7"/>
  <c r="CC312" i="7" s="1"/>
  <c r="CD311" i="7"/>
  <c r="CD313" i="7" s="1"/>
  <c r="CE311" i="7"/>
  <c r="CE312" i="7" s="1"/>
  <c r="CF311" i="7"/>
  <c r="CF313" i="7" s="1"/>
  <c r="CG311" i="7"/>
  <c r="CG312" i="7" s="1"/>
  <c r="CH311" i="7"/>
  <c r="CH312" i="7" s="1"/>
  <c r="CI311" i="7"/>
  <c r="CI313" i="7" s="1"/>
  <c r="CJ311" i="7"/>
  <c r="CJ313" i="7" s="1"/>
  <c r="CK311" i="7"/>
  <c r="CK313" i="7" s="1"/>
  <c r="CL311" i="7"/>
  <c r="CL312" i="7" s="1"/>
  <c r="AJ313" i="7"/>
  <c r="AZ313" i="7"/>
  <c r="I311" i="7"/>
  <c r="I313" i="7" s="1"/>
  <c r="I317" i="7"/>
  <c r="I318" i="7" s="1"/>
  <c r="I323" i="7"/>
  <c r="I325" i="7" s="1"/>
  <c r="CL6" i="7"/>
  <c r="CL7" i="7" s="1"/>
  <c r="L6" i="7"/>
  <c r="L8" i="7" s="1"/>
  <c r="P6" i="7"/>
  <c r="P7" i="7" s="1"/>
  <c r="U6" i="7"/>
  <c r="U7" i="7" s="1"/>
  <c r="W6" i="7"/>
  <c r="W7" i="7" s="1"/>
  <c r="V6" i="7"/>
  <c r="V7" i="7" s="1"/>
  <c r="J6" i="7"/>
  <c r="J8" i="7" s="1"/>
  <c r="K6" i="7"/>
  <c r="K7" i="7" s="1"/>
  <c r="M6" i="7"/>
  <c r="M8" i="7" s="1"/>
  <c r="N6" i="7"/>
  <c r="N7" i="7" s="1"/>
  <c r="O6" i="7"/>
  <c r="O7" i="7" s="1"/>
  <c r="R6" i="7"/>
  <c r="R8" i="7" s="1"/>
  <c r="S6" i="7"/>
  <c r="S7" i="7" s="1"/>
  <c r="T6" i="7"/>
  <c r="T7" i="7" s="1"/>
  <c r="Q6" i="7"/>
  <c r="Q8" i="7" s="1"/>
  <c r="X6" i="7"/>
  <c r="X7" i="7" s="1"/>
  <c r="Y6" i="7"/>
  <c r="Y7" i="7" s="1"/>
  <c r="Z6" i="7"/>
  <c r="Z7" i="7" s="1"/>
  <c r="AA6" i="7"/>
  <c r="AA8" i="7" s="1"/>
  <c r="AB6" i="7"/>
  <c r="AB8" i="7" s="1"/>
  <c r="AC6" i="7"/>
  <c r="AC8" i="7" s="1"/>
  <c r="AD6" i="7"/>
  <c r="AD7" i="7" s="1"/>
  <c r="AE6" i="7"/>
  <c r="AE7" i="7" s="1"/>
  <c r="AF6" i="7"/>
  <c r="AF7" i="7" s="1"/>
  <c r="AG6" i="7"/>
  <c r="AG8" i="7" s="1"/>
  <c r="AH6" i="7"/>
  <c r="AH7" i="7" s="1"/>
  <c r="AI6" i="7"/>
  <c r="AI8" i="7" s="1"/>
  <c r="AJ6" i="7"/>
  <c r="AJ8" i="7" s="1"/>
  <c r="AK6" i="7"/>
  <c r="AK7" i="7" s="1"/>
  <c r="AL6" i="7"/>
  <c r="AL8" i="7" s="1"/>
  <c r="AM6" i="7"/>
  <c r="AM7" i="7" s="1"/>
  <c r="AN6" i="7"/>
  <c r="AN8" i="7" s="1"/>
  <c r="AO6" i="7"/>
  <c r="AO7" i="7" s="1"/>
  <c r="AP6" i="7"/>
  <c r="AP7" i="7" s="1"/>
  <c r="AQ6" i="7"/>
  <c r="AQ8" i="7" s="1"/>
  <c r="AR6" i="7"/>
  <c r="AR7" i="7" s="1"/>
  <c r="AS6" i="7"/>
  <c r="AS8" i="7" s="1"/>
  <c r="AT6" i="7"/>
  <c r="AT8" i="7" s="1"/>
  <c r="AU6" i="7"/>
  <c r="AU7" i="7" s="1"/>
  <c r="AV6" i="7"/>
  <c r="AV7" i="7" s="1"/>
  <c r="AW6" i="7"/>
  <c r="AW7" i="7" s="1"/>
  <c r="AX6" i="7"/>
  <c r="AX7" i="7" s="1"/>
  <c r="AY6" i="7"/>
  <c r="AY8" i="7" s="1"/>
  <c r="AZ6" i="7"/>
  <c r="AZ8" i="7" s="1"/>
  <c r="BA6" i="7"/>
  <c r="BA7" i="7" s="1"/>
  <c r="BB6" i="7"/>
  <c r="BB7" i="7" s="1"/>
  <c r="BC6" i="7"/>
  <c r="BC8" i="7" s="1"/>
  <c r="BD6" i="7"/>
  <c r="BD7" i="7" s="1"/>
  <c r="BE6" i="7"/>
  <c r="BE8" i="7" s="1"/>
  <c r="BF6" i="7"/>
  <c r="BF8" i="7" s="1"/>
  <c r="BG6" i="7"/>
  <c r="BG8" i="7" s="1"/>
  <c r="BH6" i="7"/>
  <c r="BH7" i="7" s="1"/>
  <c r="BI6" i="7"/>
  <c r="BI7" i="7" s="1"/>
  <c r="BJ6" i="7"/>
  <c r="BJ7" i="7" s="1"/>
  <c r="BK6" i="7"/>
  <c r="BK7" i="7" s="1"/>
  <c r="BL6" i="7"/>
  <c r="BL8" i="7" s="1"/>
  <c r="BM6" i="7"/>
  <c r="BM7" i="7" s="1"/>
  <c r="BN6" i="7"/>
  <c r="BN8" i="7" s="1"/>
  <c r="BO6" i="7"/>
  <c r="BO8" i="7" s="1"/>
  <c r="BP6" i="7"/>
  <c r="BP8" i="7" s="1"/>
  <c r="BQ6" i="7"/>
  <c r="BQ7" i="7" s="1"/>
  <c r="BR6" i="7"/>
  <c r="BR7" i="7" s="1"/>
  <c r="BS6" i="7"/>
  <c r="BS7" i="7" s="1"/>
  <c r="BT6" i="7"/>
  <c r="BT7" i="7" s="1"/>
  <c r="BU6" i="7"/>
  <c r="BU7" i="7" s="1"/>
  <c r="BV6" i="7"/>
  <c r="BV7" i="7" s="1"/>
  <c r="BW6" i="7"/>
  <c r="BW8" i="7" s="1"/>
  <c r="BX6" i="7"/>
  <c r="BX8" i="7" s="1"/>
  <c r="BY6" i="7"/>
  <c r="BY8" i="7" s="1"/>
  <c r="BZ6" i="7"/>
  <c r="BZ7" i="7" s="1"/>
  <c r="CA6" i="7"/>
  <c r="CA7" i="7" s="1"/>
  <c r="CB6" i="7"/>
  <c r="CB8" i="7" s="1"/>
  <c r="CC6" i="7"/>
  <c r="CC7" i="7" s="1"/>
  <c r="CD6" i="7"/>
  <c r="CD7" i="7" s="1"/>
  <c r="CE6" i="7"/>
  <c r="CE8" i="7" s="1"/>
  <c r="CF6" i="7"/>
  <c r="CF8" i="7" s="1"/>
  <c r="CG6" i="7"/>
  <c r="CG7" i="7" s="1"/>
  <c r="CH6" i="7"/>
  <c r="CH8" i="7" s="1"/>
  <c r="CI6" i="7"/>
  <c r="CI7" i="7" s="1"/>
  <c r="CJ6" i="7"/>
  <c r="CJ7" i="7" s="1"/>
  <c r="CK6" i="7"/>
  <c r="CK7" i="7" s="1"/>
  <c r="I6" i="7"/>
  <c r="I8" i="7" s="1"/>
  <c r="L121" i="7"/>
  <c r="L122" i="7" s="1"/>
  <c r="P121" i="7"/>
  <c r="P122" i="7" s="1"/>
  <c r="U121" i="7"/>
  <c r="U122" i="7" s="1"/>
  <c r="W121" i="7"/>
  <c r="W123" i="7" s="1"/>
  <c r="V121" i="7"/>
  <c r="V123" i="7" s="1"/>
  <c r="J121" i="7"/>
  <c r="J122" i="7" s="1"/>
  <c r="K121" i="7"/>
  <c r="K122" i="7" s="1"/>
  <c r="M121" i="7"/>
  <c r="M122" i="7" s="1"/>
  <c r="N121" i="7"/>
  <c r="N123" i="7" s="1"/>
  <c r="O121" i="7"/>
  <c r="O122" i="7" s="1"/>
  <c r="R121" i="7"/>
  <c r="R123" i="7" s="1"/>
  <c r="S121" i="7"/>
  <c r="S122" i="7" s="1"/>
  <c r="T121" i="7"/>
  <c r="T123" i="7" s="1"/>
  <c r="Q121" i="7"/>
  <c r="Q122" i="7" s="1"/>
  <c r="X121" i="7"/>
  <c r="X123" i="7" s="1"/>
  <c r="Y121" i="7"/>
  <c r="Y122" i="7" s="1"/>
  <c r="Z121" i="7"/>
  <c r="Z122" i="7" s="1"/>
  <c r="AA121" i="7"/>
  <c r="AA122" i="7" s="1"/>
  <c r="AB121" i="7"/>
  <c r="AB123" i="7" s="1"/>
  <c r="AC121" i="7"/>
  <c r="AC122" i="7" s="1"/>
  <c r="AD121" i="7"/>
  <c r="AD122" i="7" s="1"/>
  <c r="AE121" i="7"/>
  <c r="AE122" i="7" s="1"/>
  <c r="AF121" i="7"/>
  <c r="AF123" i="7" s="1"/>
  <c r="AG121" i="7"/>
  <c r="AG123" i="7" s="1"/>
  <c r="AH121" i="7"/>
  <c r="AH122" i="7" s="1"/>
  <c r="AI121" i="7"/>
  <c r="AI122" i="7" s="1"/>
  <c r="AJ121" i="7"/>
  <c r="AJ123" i="7" s="1"/>
  <c r="AK121" i="7"/>
  <c r="AK123" i="7" s="1"/>
  <c r="AL121" i="7"/>
  <c r="AL123" i="7" s="1"/>
  <c r="AM121" i="7"/>
  <c r="AM122" i="7" s="1"/>
  <c r="AN121" i="7"/>
  <c r="AN123" i="7" s="1"/>
  <c r="AO121" i="7"/>
  <c r="AO123" i="7" s="1"/>
  <c r="AP121" i="7"/>
  <c r="AP123" i="7" s="1"/>
  <c r="AQ121" i="7"/>
  <c r="AQ122" i="7" s="1"/>
  <c r="AR121" i="7"/>
  <c r="AR122" i="7" s="1"/>
  <c r="AS121" i="7"/>
  <c r="AS123" i="7" s="1"/>
  <c r="AT121" i="7"/>
  <c r="AT122" i="7" s="1"/>
  <c r="AU121" i="7"/>
  <c r="AU123" i="7" s="1"/>
  <c r="AV121" i="7"/>
  <c r="AV123" i="7" s="1"/>
  <c r="AW121" i="7"/>
  <c r="AW123" i="7" s="1"/>
  <c r="AX121" i="7"/>
  <c r="AX122" i="7" s="1"/>
  <c r="AY121" i="7"/>
  <c r="AY122" i="7" s="1"/>
  <c r="AZ121" i="7"/>
  <c r="AZ123" i="7" s="1"/>
  <c r="BA121" i="7"/>
  <c r="BA123" i="7" s="1"/>
  <c r="BB121" i="7"/>
  <c r="BB123" i="7" s="1"/>
  <c r="BC121" i="7"/>
  <c r="BC122" i="7" s="1"/>
  <c r="BD121" i="7"/>
  <c r="BD123" i="7" s="1"/>
  <c r="BE121" i="7"/>
  <c r="BE122" i="7" s="1"/>
  <c r="BF121" i="7"/>
  <c r="BF122" i="7" s="1"/>
  <c r="BG121" i="7"/>
  <c r="BG122" i="7" s="1"/>
  <c r="BH121" i="7"/>
  <c r="BH122" i="7" s="1"/>
  <c r="BI121" i="7"/>
  <c r="BI123" i="7" s="1"/>
  <c r="BJ121" i="7"/>
  <c r="BJ122" i="7" s="1"/>
  <c r="BK121" i="7"/>
  <c r="BK122" i="7" s="1"/>
  <c r="BL121" i="7"/>
  <c r="BL123" i="7" s="1"/>
  <c r="BM121" i="7"/>
  <c r="BM122" i="7" s="1"/>
  <c r="BN121" i="7"/>
  <c r="BN122" i="7" s="1"/>
  <c r="BO121" i="7"/>
  <c r="BO122" i="7" s="1"/>
  <c r="BP121" i="7"/>
  <c r="BP122" i="7" s="1"/>
  <c r="BQ121" i="7"/>
  <c r="BQ123" i="7" s="1"/>
  <c r="BR121" i="7"/>
  <c r="BR122" i="7" s="1"/>
  <c r="BS121" i="7"/>
  <c r="BS122" i="7" s="1"/>
  <c r="BT121" i="7"/>
  <c r="BT123" i="7" s="1"/>
  <c r="BU121" i="7"/>
  <c r="BU122" i="7" s="1"/>
  <c r="BV121" i="7"/>
  <c r="BV122" i="7" s="1"/>
  <c r="BW121" i="7"/>
  <c r="BW122" i="7" s="1"/>
  <c r="BX121" i="7"/>
  <c r="BX123" i="7" s="1"/>
  <c r="BY121" i="7"/>
  <c r="BY123" i="7" s="1"/>
  <c r="BZ121" i="7"/>
  <c r="BZ123" i="7" s="1"/>
  <c r="CA121" i="7"/>
  <c r="CA122" i="7" s="1"/>
  <c r="CB121" i="7"/>
  <c r="CB123" i="7" s="1"/>
  <c r="CC121" i="7"/>
  <c r="CC122" i="7" s="1"/>
  <c r="CD121" i="7"/>
  <c r="CD123" i="7" s="1"/>
  <c r="CE121" i="7"/>
  <c r="CE122" i="7" s="1"/>
  <c r="CF121" i="7"/>
  <c r="CF122" i="7" s="1"/>
  <c r="CG121" i="7"/>
  <c r="CG123" i="7" s="1"/>
  <c r="CH121" i="7"/>
  <c r="CH122" i="7" s="1"/>
  <c r="CI121" i="7"/>
  <c r="CI122" i="7" s="1"/>
  <c r="CJ121" i="7"/>
  <c r="CJ123" i="7" s="1"/>
  <c r="CK121" i="7"/>
  <c r="CK122" i="7" s="1"/>
  <c r="CL121" i="7"/>
  <c r="CL122" i="7" s="1"/>
  <c r="I121" i="7"/>
  <c r="I123" i="7" s="1"/>
  <c r="L239" i="7"/>
  <c r="L240" i="7" s="1"/>
  <c r="P239" i="7"/>
  <c r="P241" i="7" s="1"/>
  <c r="U239" i="7"/>
  <c r="U241" i="7" s="1"/>
  <c r="W239" i="7"/>
  <c r="W240" i="7" s="1"/>
  <c r="V239" i="7"/>
  <c r="V240" i="7" s="1"/>
  <c r="J239" i="7"/>
  <c r="J240" i="7" s="1"/>
  <c r="K239" i="7"/>
  <c r="K240" i="7" s="1"/>
  <c r="M239" i="7"/>
  <c r="M240" i="7" s="1"/>
  <c r="N239" i="7"/>
  <c r="N240" i="7" s="1"/>
  <c r="O239" i="7"/>
  <c r="O241" i="7" s="1"/>
  <c r="R239" i="7"/>
  <c r="R241" i="7" s="1"/>
  <c r="S239" i="7"/>
  <c r="S240" i="7" s="1"/>
  <c r="T239" i="7"/>
  <c r="T240" i="7" s="1"/>
  <c r="Q239" i="7"/>
  <c r="Q240" i="7" s="1"/>
  <c r="X239" i="7"/>
  <c r="X240" i="7" s="1"/>
  <c r="Y239" i="7"/>
  <c r="Y241" i="7" s="1"/>
  <c r="Z239" i="7"/>
  <c r="Z240" i="7" s="1"/>
  <c r="AA239" i="7"/>
  <c r="AA241" i="7" s="1"/>
  <c r="AB239" i="7"/>
  <c r="AB240" i="7" s="1"/>
  <c r="AC239" i="7"/>
  <c r="AC241" i="7" s="1"/>
  <c r="AD239" i="7"/>
  <c r="AD241" i="7" s="1"/>
  <c r="AE239" i="7"/>
  <c r="AE241" i="7" s="1"/>
  <c r="AF239" i="7"/>
  <c r="AF240" i="7" s="1"/>
  <c r="AG239" i="7"/>
  <c r="AG240" i="7" s="1"/>
  <c r="AH239" i="7"/>
  <c r="AH241" i="7" s="1"/>
  <c r="AI239" i="7"/>
  <c r="AI240" i="7" s="1"/>
  <c r="AJ239" i="7"/>
  <c r="AJ240" i="7" s="1"/>
  <c r="AK239" i="7"/>
  <c r="AK240" i="7" s="1"/>
  <c r="AL239" i="7"/>
  <c r="AL241" i="7" s="1"/>
  <c r="AM239" i="7"/>
  <c r="AM240" i="7" s="1"/>
  <c r="AN239" i="7"/>
  <c r="AN241" i="7" s="1"/>
  <c r="AO239" i="7"/>
  <c r="AO240" i="7" s="1"/>
  <c r="AP239" i="7"/>
  <c r="AP241" i="7" s="1"/>
  <c r="AQ239" i="7"/>
  <c r="AQ240" i="7" s="1"/>
  <c r="AR239" i="7"/>
  <c r="AR240" i="7" s="1"/>
  <c r="AS239" i="7"/>
  <c r="AS240" i="7" s="1"/>
  <c r="AT239" i="7"/>
  <c r="AT240" i="7" s="1"/>
  <c r="AU239" i="7"/>
  <c r="AU241" i="7" s="1"/>
  <c r="AV239" i="7"/>
  <c r="AV241" i="7" s="1"/>
  <c r="AW239" i="7"/>
  <c r="AW241" i="7" s="1"/>
  <c r="AX239" i="7"/>
  <c r="AX241" i="7" s="1"/>
  <c r="AY239" i="7"/>
  <c r="AY240" i="7" s="1"/>
  <c r="AZ239" i="7"/>
  <c r="AZ240" i="7" s="1"/>
  <c r="BA239" i="7"/>
  <c r="BA241" i="7" s="1"/>
  <c r="BB239" i="7"/>
  <c r="BB240" i="7" s="1"/>
  <c r="BC239" i="7"/>
  <c r="BC240" i="7" s="1"/>
  <c r="BD239" i="7"/>
  <c r="BD241" i="7" s="1"/>
  <c r="BE239" i="7"/>
  <c r="BE241" i="7" s="1"/>
  <c r="BF239" i="7"/>
  <c r="BF240" i="7" s="1"/>
  <c r="BG239" i="7"/>
  <c r="BG240" i="7" s="1"/>
  <c r="BH239" i="7"/>
  <c r="BH240" i="7" s="1"/>
  <c r="BI239" i="7"/>
  <c r="BI240" i="7" s="1"/>
  <c r="BJ239" i="7"/>
  <c r="BJ241" i="7" s="1"/>
  <c r="BK239" i="7"/>
  <c r="BK240" i="7" s="1"/>
  <c r="BL239" i="7"/>
  <c r="BL240" i="7" s="1"/>
  <c r="BM239" i="7"/>
  <c r="BM240" i="7" s="1"/>
  <c r="BN239" i="7"/>
  <c r="BN241" i="7" s="1"/>
  <c r="BO239" i="7"/>
  <c r="BO240" i="7" s="1"/>
  <c r="BP239" i="7"/>
  <c r="BP240" i="7" s="1"/>
  <c r="BQ239" i="7"/>
  <c r="BQ240" i="7" s="1"/>
  <c r="BR239" i="7"/>
  <c r="BR240" i="7" s="1"/>
  <c r="BS239" i="7"/>
  <c r="BS241" i="7" s="1"/>
  <c r="BT239" i="7"/>
  <c r="BT241" i="7" s="1"/>
  <c r="BU239" i="7"/>
  <c r="BU240" i="7" s="1"/>
  <c r="BV239" i="7"/>
  <c r="BV241" i="7" s="1"/>
  <c r="BW239" i="7"/>
  <c r="BW240" i="7" s="1"/>
  <c r="BX239" i="7"/>
  <c r="BX241" i="7" s="1"/>
  <c r="BY239" i="7"/>
  <c r="BY240" i="7" s="1"/>
  <c r="BZ239" i="7"/>
  <c r="BZ241" i="7" s="1"/>
  <c r="CA239" i="7"/>
  <c r="CA240" i="7" s="1"/>
  <c r="CB239" i="7"/>
  <c r="CB241" i="7" s="1"/>
  <c r="CC239" i="7"/>
  <c r="CC240" i="7" s="1"/>
  <c r="CD239" i="7"/>
  <c r="CD240" i="7" s="1"/>
  <c r="CE239" i="7"/>
  <c r="CE240" i="7" s="1"/>
  <c r="CF239" i="7"/>
  <c r="CF241" i="7" s="1"/>
  <c r="CG239" i="7"/>
  <c r="CG241" i="7" s="1"/>
  <c r="CH239" i="7"/>
  <c r="CH240" i="7" s="1"/>
  <c r="CI239" i="7"/>
  <c r="CI241" i="7" s="1"/>
  <c r="CJ239" i="7"/>
  <c r="CJ240" i="7" s="1"/>
  <c r="CK239" i="7"/>
  <c r="CK240" i="7" s="1"/>
  <c r="CL239" i="7"/>
  <c r="CL240" i="7" s="1"/>
  <c r="I239" i="7"/>
  <c r="I241" i="7" s="1"/>
  <c r="K312" i="7" l="1"/>
  <c r="L335" i="7"/>
  <c r="BR334" i="7"/>
  <c r="AO312" i="7"/>
  <c r="AV335" i="7"/>
  <c r="AU312" i="7"/>
  <c r="AE334" i="7"/>
  <c r="AU335" i="7"/>
  <c r="Y334" i="7"/>
  <c r="BC334" i="7"/>
  <c r="S335" i="7"/>
  <c r="BQ335" i="7"/>
  <c r="AC335" i="7"/>
  <c r="BI334" i="7"/>
  <c r="M334" i="7"/>
  <c r="V312" i="7"/>
  <c r="BA334" i="7"/>
  <c r="AS334" i="7"/>
  <c r="AE313" i="7"/>
  <c r="AR312" i="7"/>
  <c r="X313" i="7"/>
  <c r="AM312" i="7"/>
  <c r="BK313" i="7"/>
  <c r="BX312" i="7"/>
  <c r="AA312" i="7"/>
  <c r="BS312" i="7"/>
  <c r="L313" i="7"/>
  <c r="BL335" i="7"/>
  <c r="AF335" i="7"/>
  <c r="AT334" i="7"/>
  <c r="BB335" i="7"/>
  <c r="AC7" i="7"/>
  <c r="M312" i="7"/>
  <c r="BT334" i="7"/>
  <c r="R335" i="7"/>
  <c r="BJ334" i="7"/>
  <c r="CB335" i="7"/>
  <c r="W335" i="7"/>
  <c r="AV313" i="7"/>
  <c r="AB313" i="7"/>
  <c r="AF312" i="7"/>
  <c r="AN313" i="7"/>
  <c r="R313" i="7"/>
  <c r="BL312" i="7"/>
  <c r="W312" i="7"/>
  <c r="P312" i="7"/>
  <c r="BK335" i="7"/>
  <c r="AM335" i="7"/>
  <c r="CI334" i="7"/>
  <c r="AA334" i="7"/>
  <c r="R122" i="7"/>
  <c r="O335" i="7"/>
  <c r="BS334" i="7"/>
  <c r="CA335" i="7"/>
  <c r="U335" i="7"/>
  <c r="AD335" i="7"/>
  <c r="N335" i="7"/>
  <c r="AL334" i="7"/>
  <c r="CH335" i="7"/>
  <c r="BI312" i="7"/>
  <c r="AC312" i="7"/>
  <c r="BZ334" i="7"/>
  <c r="Z335" i="7"/>
  <c r="P335" i="7"/>
  <c r="W122" i="7"/>
  <c r="O313" i="7"/>
  <c r="CA312" i="7"/>
  <c r="BC313" i="7"/>
  <c r="BD334" i="7"/>
  <c r="AN334" i="7"/>
  <c r="AB334" i="7"/>
  <c r="BQ313" i="7"/>
  <c r="AS313" i="7"/>
  <c r="BH312" i="7"/>
  <c r="BA312" i="7"/>
  <c r="AK312" i="7"/>
  <c r="Y312" i="7"/>
  <c r="BM334" i="7"/>
  <c r="BY313" i="7"/>
  <c r="BP312" i="7"/>
  <c r="BU335" i="7"/>
  <c r="V335" i="7"/>
  <c r="BE334" i="7"/>
  <c r="AG335" i="7"/>
  <c r="AO334" i="7"/>
  <c r="CC335" i="7"/>
  <c r="AW334" i="7"/>
  <c r="BX7" i="7"/>
  <c r="CK335" i="7"/>
  <c r="X335" i="7"/>
  <c r="AJ334" i="7"/>
  <c r="AZ335" i="7"/>
  <c r="BP334" i="7"/>
  <c r="CF335" i="7"/>
  <c r="BH335" i="7"/>
  <c r="AR334" i="7"/>
  <c r="K334" i="7"/>
  <c r="BX334" i="7"/>
  <c r="CI312" i="7"/>
  <c r="AX8" i="7"/>
  <c r="L7" i="7"/>
  <c r="AW313" i="7"/>
  <c r="BM312" i="7"/>
  <c r="AX312" i="7"/>
  <c r="AH8" i="7"/>
  <c r="S312" i="7"/>
  <c r="AG7" i="7"/>
  <c r="CF312" i="7"/>
  <c r="BY335" i="7"/>
  <c r="T8" i="7"/>
  <c r="S8" i="7"/>
  <c r="AP335" i="7"/>
  <c r="K8" i="7"/>
  <c r="CD312" i="7"/>
  <c r="T312" i="7"/>
  <c r="CG313" i="7"/>
  <c r="CL313" i="7"/>
  <c r="AP313" i="7"/>
  <c r="BU313" i="7"/>
  <c r="BT313" i="7"/>
  <c r="BB8" i="7"/>
  <c r="M7" i="7"/>
  <c r="BE313" i="7"/>
  <c r="AG313" i="7"/>
  <c r="AH334" i="7"/>
  <c r="CC313" i="7"/>
  <c r="BD313" i="7"/>
  <c r="CJ335" i="7"/>
  <c r="AS7" i="7"/>
  <c r="CB313" i="7"/>
  <c r="CD334" i="7"/>
  <c r="AY313" i="7"/>
  <c r="AW8" i="7"/>
  <c r="CJ312" i="7"/>
  <c r="BF312" i="7"/>
  <c r="AX335" i="7"/>
  <c r="AP8" i="7"/>
  <c r="CL335" i="7"/>
  <c r="BF335" i="7"/>
  <c r="AO8" i="7"/>
  <c r="BF7" i="7"/>
  <c r="BN312" i="7"/>
  <c r="AH312" i="7"/>
  <c r="BN335" i="7"/>
  <c r="BE7" i="7"/>
  <c r="BV335" i="7"/>
  <c r="BV312" i="7"/>
  <c r="T335" i="7"/>
  <c r="AP122" i="7"/>
  <c r="BM8" i="7"/>
  <c r="BG313" i="7"/>
  <c r="AI312" i="7"/>
  <c r="BO313" i="7"/>
  <c r="AQ312" i="7"/>
  <c r="CG334" i="7"/>
  <c r="BW313" i="7"/>
  <c r="J313" i="7"/>
  <c r="BN7" i="7"/>
  <c r="CE313" i="7"/>
  <c r="Q313" i="7"/>
  <c r="AQ335" i="7"/>
  <c r="AI335" i="7"/>
  <c r="Q335" i="7"/>
  <c r="J335" i="7"/>
  <c r="I335" i="7"/>
  <c r="I312" i="7"/>
  <c r="CE335" i="7"/>
  <c r="BW335" i="7"/>
  <c r="BO335" i="7"/>
  <c r="BG335" i="7"/>
  <c r="AY335" i="7"/>
  <c r="AT313" i="7"/>
  <c r="BR313" i="7"/>
  <c r="CH313" i="7"/>
  <c r="BJ313" i="7"/>
  <c r="AD313" i="7"/>
  <c r="CK312" i="7"/>
  <c r="BZ312" i="7"/>
  <c r="BB312" i="7"/>
  <c r="AL312" i="7"/>
  <c r="Z312" i="7"/>
  <c r="N312" i="7"/>
  <c r="U312" i="7"/>
  <c r="AL122" i="7"/>
  <c r="BH8" i="7"/>
  <c r="X8" i="7"/>
  <c r="AR8" i="7"/>
  <c r="S241" i="7"/>
  <c r="AJ7" i="7"/>
  <c r="CF7" i="7"/>
  <c r="AZ7" i="7"/>
  <c r="BP7" i="7"/>
  <c r="AD123" i="7"/>
  <c r="AV240" i="7"/>
  <c r="BE240" i="7"/>
  <c r="AF241" i="7"/>
  <c r="CJ122" i="7"/>
  <c r="K241" i="7"/>
  <c r="AU122" i="7"/>
  <c r="CB122" i="7"/>
  <c r="AM123" i="7"/>
  <c r="CI123" i="7"/>
  <c r="AE123" i="7"/>
  <c r="CA123" i="7"/>
  <c r="CA8" i="7"/>
  <c r="BS123" i="7"/>
  <c r="AA123" i="7"/>
  <c r="BK123" i="7"/>
  <c r="O123" i="7"/>
  <c r="BC123" i="7"/>
  <c r="CC241" i="7"/>
  <c r="BP123" i="7"/>
  <c r="AZ122" i="7"/>
  <c r="X122" i="7"/>
  <c r="BC7" i="7"/>
  <c r="BK8" i="7"/>
  <c r="AV8" i="7"/>
  <c r="AR123" i="7"/>
  <c r="K123" i="7"/>
  <c r="BX122" i="7"/>
  <c r="AJ122" i="7"/>
  <c r="CG8" i="7"/>
  <c r="BI8" i="7"/>
  <c r="BA8" i="7"/>
  <c r="BY7" i="7"/>
  <c r="AK8" i="7"/>
  <c r="Y8" i="7"/>
  <c r="P8" i="7"/>
  <c r="BT8" i="7"/>
  <c r="AC123" i="7"/>
  <c r="V8" i="7"/>
  <c r="R7" i="7"/>
  <c r="BD8" i="7"/>
  <c r="AF8" i="7"/>
  <c r="BL7" i="7"/>
  <c r="AN7" i="7"/>
  <c r="BQ241" i="7"/>
  <c r="BA240" i="7"/>
  <c r="AS241" i="7"/>
  <c r="CB7" i="7"/>
  <c r="CG240" i="7"/>
  <c r="BY241" i="7"/>
  <c r="AK241" i="7"/>
  <c r="AB7" i="7"/>
  <c r="M123" i="7"/>
  <c r="AC240" i="7"/>
  <c r="P240" i="7"/>
  <c r="CK123" i="7"/>
  <c r="BR123" i="7"/>
  <c r="BZ122" i="7"/>
  <c r="AT123" i="7"/>
  <c r="AM241" i="7"/>
  <c r="AE240" i="7"/>
  <c r="CH123" i="7"/>
  <c r="AE8" i="7"/>
  <c r="AA7" i="7"/>
  <c r="BK241" i="7"/>
  <c r="M241" i="7"/>
  <c r="AW240" i="7"/>
  <c r="AA240" i="7"/>
  <c r="CF123" i="7"/>
  <c r="BJ123" i="7"/>
  <c r="U123" i="7"/>
  <c r="N122" i="7"/>
  <c r="BB122" i="7"/>
  <c r="N241" i="7"/>
  <c r="BI241" i="7"/>
  <c r="Y240" i="7"/>
  <c r="BH123" i="7"/>
  <c r="Z123" i="7"/>
  <c r="L123" i="7"/>
  <c r="BS8" i="7"/>
  <c r="AM8" i="7"/>
  <c r="W8" i="7"/>
  <c r="BZ240" i="7"/>
  <c r="BS240" i="7"/>
  <c r="BC241" i="7"/>
  <c r="W241" i="7"/>
  <c r="AU240" i="7"/>
  <c r="O240" i="7"/>
  <c r="AB122" i="7"/>
  <c r="CI8" i="7"/>
  <c r="CL8" i="7"/>
  <c r="AU8" i="7"/>
  <c r="O8" i="7"/>
  <c r="AL7" i="7"/>
  <c r="CI240" i="7"/>
  <c r="CA241" i="7"/>
  <c r="V241" i="7"/>
  <c r="CB240" i="7"/>
  <c r="AN240" i="7"/>
  <c r="BL241" i="7"/>
  <c r="BD240" i="7"/>
  <c r="BT240" i="7"/>
  <c r="AB241" i="7"/>
  <c r="R240" i="7"/>
  <c r="BQ122" i="7"/>
  <c r="BA122" i="7"/>
  <c r="BJ8" i="7"/>
  <c r="AT7" i="7"/>
  <c r="CG122" i="7"/>
  <c r="AK122" i="7"/>
  <c r="U8" i="7"/>
  <c r="N8" i="7"/>
  <c r="Y123" i="7"/>
  <c r="P123" i="7"/>
  <c r="Z8" i="7"/>
  <c r="BY122" i="7"/>
  <c r="BI122" i="7"/>
  <c r="AS122" i="7"/>
  <c r="AD8" i="7"/>
  <c r="BN123" i="7"/>
  <c r="T122" i="7"/>
  <c r="AX123" i="7"/>
  <c r="CF240" i="7"/>
  <c r="BV123" i="7"/>
  <c r="AH123" i="7"/>
  <c r="BF123" i="7"/>
  <c r="CD122" i="7"/>
  <c r="I7" i="7"/>
  <c r="CK8" i="7"/>
  <c r="BQ8" i="7"/>
  <c r="CH7" i="7"/>
  <c r="BR8" i="7"/>
  <c r="BZ8" i="7"/>
  <c r="I324" i="7"/>
  <c r="I319" i="7"/>
  <c r="BV8" i="7"/>
  <c r="CD8" i="7"/>
  <c r="BU8" i="7"/>
  <c r="CJ8" i="7"/>
  <c r="CC8" i="7"/>
  <c r="CL123" i="7"/>
  <c r="CE7" i="7"/>
  <c r="BW7" i="7"/>
  <c r="BO7" i="7"/>
  <c r="BG7" i="7"/>
  <c r="AY7" i="7"/>
  <c r="AQ7" i="7"/>
  <c r="AI7" i="7"/>
  <c r="Q7" i="7"/>
  <c r="J7" i="7"/>
  <c r="BE123" i="7"/>
  <c r="AG122" i="7"/>
  <c r="AZ241" i="7"/>
  <c r="AJ241" i="7"/>
  <c r="X241" i="7"/>
  <c r="I122" i="7"/>
  <c r="AO122" i="7"/>
  <c r="AF122" i="7"/>
  <c r="BM123" i="7"/>
  <c r="AW122" i="7"/>
  <c r="AN122" i="7"/>
  <c r="L241" i="7"/>
  <c r="BX240" i="7"/>
  <c r="AV122" i="7"/>
  <c r="BU123" i="7"/>
  <c r="BD122" i="7"/>
  <c r="AR241" i="7"/>
  <c r="BL122" i="7"/>
  <c r="CC123" i="7"/>
  <c r="S123" i="7"/>
  <c r="BT122" i="7"/>
  <c r="CE123" i="7"/>
  <c r="BW123" i="7"/>
  <c r="BO123" i="7"/>
  <c r="BG123" i="7"/>
  <c r="AY123" i="7"/>
  <c r="AQ123" i="7"/>
  <c r="AI123" i="7"/>
  <c r="Q123" i="7"/>
  <c r="J123" i="7"/>
  <c r="V122" i="7"/>
  <c r="BP241" i="7"/>
  <c r="AO241" i="7"/>
  <c r="BM241" i="7"/>
  <c r="BU241" i="7"/>
  <c r="AG241" i="7"/>
  <c r="BH241" i="7"/>
  <c r="AT241" i="7"/>
  <c r="BB241" i="7"/>
  <c r="Z241" i="7"/>
  <c r="AL240" i="7"/>
  <c r="U240" i="7"/>
  <c r="BJ240" i="7"/>
  <c r="AD240" i="7"/>
  <c r="CH241" i="7"/>
  <c r="BR241" i="7"/>
  <c r="CK241" i="7"/>
  <c r="T241" i="7"/>
  <c r="AH240" i="7"/>
  <c r="I240" i="7"/>
  <c r="AP240" i="7"/>
  <c r="AX240" i="7"/>
  <c r="BN240" i="7"/>
  <c r="BF241" i="7"/>
  <c r="BV240" i="7"/>
  <c r="BW241" i="7"/>
  <c r="BG241" i="7"/>
  <c r="AY241" i="7"/>
  <c r="AI241" i="7"/>
  <c r="J241" i="7"/>
  <c r="CL241" i="7"/>
  <c r="CJ241" i="7"/>
  <c r="CD241" i="7"/>
  <c r="CE241" i="7"/>
  <c r="BO241" i="7"/>
  <c r="AQ241" i="7"/>
  <c r="Q241" i="7"/>
  <c r="H25" i="7" l="1"/>
  <c r="H24" i="7"/>
  <c r="H23" i="7"/>
  <c r="H22" i="7"/>
  <c r="H21" i="7"/>
  <c r="H20" i="7"/>
  <c r="H19" i="7"/>
  <c r="H18" i="7"/>
  <c r="H17" i="7"/>
  <c r="H16" i="7"/>
  <c r="CL61" i="7" l="1"/>
  <c r="CL62" i="7" s="1"/>
  <c r="I61" i="7"/>
  <c r="I62" i="7" s="1"/>
  <c r="J61" i="7"/>
  <c r="J62" i="7" s="1"/>
  <c r="BF61" i="7"/>
  <c r="BF63" i="7" s="1"/>
  <c r="BN61" i="7"/>
  <c r="BN63" i="7" s="1"/>
  <c r="CC61" i="7"/>
  <c r="BU61" i="7"/>
  <c r="BM61" i="7"/>
  <c r="BE61" i="7"/>
  <c r="AW61" i="7"/>
  <c r="AO61" i="7"/>
  <c r="AG61" i="7"/>
  <c r="S61" i="7"/>
  <c r="T61" i="7"/>
  <c r="CB61" i="7"/>
  <c r="BT61" i="7"/>
  <c r="BL61" i="7"/>
  <c r="BD61" i="7"/>
  <c r="AV61" i="7"/>
  <c r="AN61" i="7"/>
  <c r="AF61" i="7"/>
  <c r="AB61" i="7"/>
  <c r="R61" i="7"/>
  <c r="V61" i="7"/>
  <c r="BV61" i="7"/>
  <c r="BV63" i="7" s="1"/>
  <c r="CI61" i="7"/>
  <c r="CA61" i="7"/>
  <c r="BS61" i="7"/>
  <c r="BK61" i="7"/>
  <c r="BC61" i="7"/>
  <c r="AU61" i="7"/>
  <c r="AM61" i="7"/>
  <c r="AE61" i="7"/>
  <c r="AA61" i="7"/>
  <c r="O61" i="7"/>
  <c r="W61" i="7"/>
  <c r="AX61" i="7"/>
  <c r="CK61" i="7"/>
  <c r="CK62" i="7" s="1"/>
  <c r="CH61" i="7"/>
  <c r="CH63" i="7" s="1"/>
  <c r="BZ61" i="7"/>
  <c r="BZ62" i="7" s="1"/>
  <c r="BR61" i="7"/>
  <c r="BR63" i="7" s="1"/>
  <c r="BJ61" i="7"/>
  <c r="BJ62" i="7" s="1"/>
  <c r="BB61" i="7"/>
  <c r="BB63" i="7" s="1"/>
  <c r="AT61" i="7"/>
  <c r="AT62" i="7" s="1"/>
  <c r="AL61" i="7"/>
  <c r="AL63" i="7" s="1"/>
  <c r="AD61" i="7"/>
  <c r="AD63" i="7" s="1"/>
  <c r="Z61" i="7"/>
  <c r="Z63" i="7" s="1"/>
  <c r="N61" i="7"/>
  <c r="U61" i="7"/>
  <c r="CJ61" i="7"/>
  <c r="CJ63" i="7" s="1"/>
  <c r="AH61" i="7"/>
  <c r="CG61" i="7"/>
  <c r="BY61" i="7"/>
  <c r="BQ61" i="7"/>
  <c r="BI61" i="7"/>
  <c r="BA61" i="7"/>
  <c r="AS61" i="7"/>
  <c r="AK61" i="7"/>
  <c r="AC61" i="7"/>
  <c r="Y61" i="7"/>
  <c r="M61" i="7"/>
  <c r="P61" i="7"/>
  <c r="CD61" i="7"/>
  <c r="CD62" i="7" s="1"/>
  <c r="AP61" i="7"/>
  <c r="CF61" i="7"/>
  <c r="BX61" i="7"/>
  <c r="BP61" i="7"/>
  <c r="BH61" i="7"/>
  <c r="AZ61" i="7"/>
  <c r="AR61" i="7"/>
  <c r="AJ61" i="7"/>
  <c r="X61" i="7"/>
  <c r="K61" i="7"/>
  <c r="L61" i="7"/>
  <c r="CE61" i="7"/>
  <c r="BW61" i="7"/>
  <c r="BO61" i="7"/>
  <c r="BG61" i="7"/>
  <c r="AY61" i="7"/>
  <c r="AQ61" i="7"/>
  <c r="AI61" i="7"/>
  <c r="Q61" i="7"/>
  <c r="BK12" i="7"/>
  <c r="BK14" i="7" s="1"/>
  <c r="BL12" i="7"/>
  <c r="BL14" i="7" s="1"/>
  <c r="BM12" i="7"/>
  <c r="BM14" i="7" s="1"/>
  <c r="BN12" i="7"/>
  <c r="BN14" i="7" s="1"/>
  <c r="BO12" i="7"/>
  <c r="BO14" i="7" s="1"/>
  <c r="BP12" i="7"/>
  <c r="BP13" i="7" s="1"/>
  <c r="BQ12" i="7"/>
  <c r="BQ14" i="7" s="1"/>
  <c r="BR12" i="7"/>
  <c r="BR13" i="7" s="1"/>
  <c r="BS12" i="7"/>
  <c r="BS14" i="7" s="1"/>
  <c r="BT12" i="7"/>
  <c r="BT13" i="7" s="1"/>
  <c r="BU12" i="7"/>
  <c r="BU14" i="7" s="1"/>
  <c r="BV12" i="7"/>
  <c r="BV14" i="7" s="1"/>
  <c r="BW12" i="7"/>
  <c r="BW14" i="7" s="1"/>
  <c r="BX12" i="7"/>
  <c r="BX13" i="7" s="1"/>
  <c r="BY12" i="7"/>
  <c r="BY13" i="7" s="1"/>
  <c r="BZ12" i="7"/>
  <c r="BZ13" i="7" s="1"/>
  <c r="CA12" i="7"/>
  <c r="CA14" i="7" s="1"/>
  <c r="CB12" i="7"/>
  <c r="CB13" i="7" s="1"/>
  <c r="CC12" i="7"/>
  <c r="CC14" i="7" s="1"/>
  <c r="CD12" i="7"/>
  <c r="CD14" i="7" s="1"/>
  <c r="CE12" i="7"/>
  <c r="CE13" i="7" s="1"/>
  <c r="CF12" i="7"/>
  <c r="CF13" i="7" s="1"/>
  <c r="CG12" i="7"/>
  <c r="CG13" i="7" s="1"/>
  <c r="CH12" i="7"/>
  <c r="CH13" i="7" s="1"/>
  <c r="CI12" i="7"/>
  <c r="CI13" i="7" s="1"/>
  <c r="CJ12" i="7"/>
  <c r="CJ13" i="7" s="1"/>
  <c r="CK12" i="7"/>
  <c r="CK13" i="7" s="1"/>
  <c r="CL12" i="7"/>
  <c r="CL14" i="7" s="1"/>
  <c r="BK317" i="7"/>
  <c r="BK319" i="7" s="1"/>
  <c r="BL317" i="7"/>
  <c r="BL319" i="7" s="1"/>
  <c r="BM317" i="7"/>
  <c r="BM319" i="7" s="1"/>
  <c r="BN317" i="7"/>
  <c r="BN318" i="7" s="1"/>
  <c r="BO317" i="7"/>
  <c r="BO319" i="7" s="1"/>
  <c r="BP317" i="7"/>
  <c r="BP319" i="7" s="1"/>
  <c r="BQ317" i="7"/>
  <c r="BQ318" i="7" s="1"/>
  <c r="BR317" i="7"/>
  <c r="BR318" i="7" s="1"/>
  <c r="BS317" i="7"/>
  <c r="BS318" i="7" s="1"/>
  <c r="BT317" i="7"/>
  <c r="BT318" i="7" s="1"/>
  <c r="BU317" i="7"/>
  <c r="BU318" i="7" s="1"/>
  <c r="BV317" i="7"/>
  <c r="BV319" i="7" s="1"/>
  <c r="BW317" i="7"/>
  <c r="BW319" i="7" s="1"/>
  <c r="BX317" i="7"/>
  <c r="BX319" i="7" s="1"/>
  <c r="BY317" i="7"/>
  <c r="BY318" i="7" s="1"/>
  <c r="BZ317" i="7"/>
  <c r="BZ318" i="7" s="1"/>
  <c r="CA317" i="7"/>
  <c r="CA318" i="7" s="1"/>
  <c r="CB317" i="7"/>
  <c r="CB319" i="7" s="1"/>
  <c r="CC317" i="7"/>
  <c r="CC318" i="7" s="1"/>
  <c r="CD317" i="7"/>
  <c r="CD318" i="7" s="1"/>
  <c r="CE317" i="7"/>
  <c r="CE318" i="7" s="1"/>
  <c r="CF317" i="7"/>
  <c r="CF318" i="7" s="1"/>
  <c r="CG317" i="7"/>
  <c r="CG318" i="7" s="1"/>
  <c r="CH317" i="7"/>
  <c r="CH318" i="7" s="1"/>
  <c r="CI317" i="7"/>
  <c r="CI319" i="7" s="1"/>
  <c r="CJ317" i="7"/>
  <c r="CJ318" i="7" s="1"/>
  <c r="CK317" i="7"/>
  <c r="CK318" i="7" s="1"/>
  <c r="CL317" i="7"/>
  <c r="CL319" i="7" s="1"/>
  <c r="BK323" i="7"/>
  <c r="BK325" i="7" s="1"/>
  <c r="BL323" i="7"/>
  <c r="BL325" i="7" s="1"/>
  <c r="BM323" i="7"/>
  <c r="BM325" i="7" s="1"/>
  <c r="BN323" i="7"/>
  <c r="BN324" i="7" s="1"/>
  <c r="BO323" i="7"/>
  <c r="BO325" i="7" s="1"/>
  <c r="BP323" i="7"/>
  <c r="BP325" i="7" s="1"/>
  <c r="BQ323" i="7"/>
  <c r="BQ325" i="7" s="1"/>
  <c r="BR323" i="7"/>
  <c r="BR324" i="7" s="1"/>
  <c r="BS323" i="7"/>
  <c r="BS325" i="7" s="1"/>
  <c r="BT323" i="7"/>
  <c r="BT325" i="7" s="1"/>
  <c r="BU323" i="7"/>
  <c r="BU324" i="7" s="1"/>
  <c r="BV323" i="7"/>
  <c r="BV325" i="7" s="1"/>
  <c r="BW323" i="7"/>
  <c r="BW324" i="7" s="1"/>
  <c r="BX323" i="7"/>
  <c r="BX325" i="7" s="1"/>
  <c r="BY323" i="7"/>
  <c r="BY324" i="7" s="1"/>
  <c r="BZ323" i="7"/>
  <c r="BZ324" i="7" s="1"/>
  <c r="CA323" i="7"/>
  <c r="CA325" i="7" s="1"/>
  <c r="CB323" i="7"/>
  <c r="CB325" i="7" s="1"/>
  <c r="CC323" i="7"/>
  <c r="CC324" i="7" s="1"/>
  <c r="CD323" i="7"/>
  <c r="CD325" i="7" s="1"/>
  <c r="CE323" i="7"/>
  <c r="CE324" i="7" s="1"/>
  <c r="CF323" i="7"/>
  <c r="CF324" i="7" s="1"/>
  <c r="CG323" i="7"/>
  <c r="CG324" i="7" s="1"/>
  <c r="CH323" i="7"/>
  <c r="CH324" i="7" s="1"/>
  <c r="CI323" i="7"/>
  <c r="CI325" i="7" s="1"/>
  <c r="CJ323" i="7"/>
  <c r="CJ324" i="7" s="1"/>
  <c r="CK323" i="7"/>
  <c r="CK324" i="7" s="1"/>
  <c r="CL323" i="7"/>
  <c r="CL324" i="7" s="1"/>
  <c r="BJ323" i="7"/>
  <c r="BJ325" i="7" s="1"/>
  <c r="BI323" i="7"/>
  <c r="BI325" i="7" s="1"/>
  <c r="BH323" i="7"/>
  <c r="BH325" i="7" s="1"/>
  <c r="BG323" i="7"/>
  <c r="BG325" i="7" s="1"/>
  <c r="BF323" i="7"/>
  <c r="BF325" i="7" s="1"/>
  <c r="BE323" i="7"/>
  <c r="BE325" i="7" s="1"/>
  <c r="BD323" i="7"/>
  <c r="BD325" i="7" s="1"/>
  <c r="BC323" i="7"/>
  <c r="BC324" i="7" s="1"/>
  <c r="BB323" i="7"/>
  <c r="BB325" i="7" s="1"/>
  <c r="BA323" i="7"/>
  <c r="BA325" i="7" s="1"/>
  <c r="AZ323" i="7"/>
  <c r="AZ325" i="7" s="1"/>
  <c r="AY323" i="7"/>
  <c r="AY325" i="7" s="1"/>
  <c r="AX323" i="7"/>
  <c r="AX325" i="7" s="1"/>
  <c r="AW323" i="7"/>
  <c r="AW325" i="7" s="1"/>
  <c r="AV323" i="7"/>
  <c r="AV325" i="7" s="1"/>
  <c r="AU323" i="7"/>
  <c r="AU324" i="7" s="1"/>
  <c r="AT323" i="7"/>
  <c r="AT325" i="7" s="1"/>
  <c r="AS323" i="7"/>
  <c r="AS325" i="7" s="1"/>
  <c r="AR323" i="7"/>
  <c r="AR325" i="7" s="1"/>
  <c r="AQ323" i="7"/>
  <c r="AQ325" i="7" s="1"/>
  <c r="AP323" i="7"/>
  <c r="AP325" i="7" s="1"/>
  <c r="AO323" i="7"/>
  <c r="AO325" i="7" s="1"/>
  <c r="AN323" i="7"/>
  <c r="AN325" i="7" s="1"/>
  <c r="AM323" i="7"/>
  <c r="AM324" i="7" s="1"/>
  <c r="AL323" i="7"/>
  <c r="AL325" i="7" s="1"/>
  <c r="AK323" i="7"/>
  <c r="AK325" i="7" s="1"/>
  <c r="AJ323" i="7"/>
  <c r="AJ325" i="7" s="1"/>
  <c r="AI323" i="7"/>
  <c r="AI325" i="7" s="1"/>
  <c r="AH323" i="7"/>
  <c r="AH325" i="7" s="1"/>
  <c r="AG323" i="7"/>
  <c r="AG325" i="7" s="1"/>
  <c r="AF323" i="7"/>
  <c r="AF325" i="7" s="1"/>
  <c r="AE323" i="7"/>
  <c r="AE324" i="7" s="1"/>
  <c r="AD323" i="7"/>
  <c r="AD324" i="7" s="1"/>
  <c r="AC323" i="7"/>
  <c r="AC325" i="7" s="1"/>
  <c r="AB323" i="7"/>
  <c r="AB325" i="7" s="1"/>
  <c r="AA323" i="7"/>
  <c r="AA324" i="7" s="1"/>
  <c r="Z323" i="7"/>
  <c r="Z324" i="7" s="1"/>
  <c r="Y323" i="7"/>
  <c r="Y325" i="7" s="1"/>
  <c r="X323" i="7"/>
  <c r="X325" i="7" s="1"/>
  <c r="Q323" i="7"/>
  <c r="Q325" i="7" s="1"/>
  <c r="T323" i="7"/>
  <c r="T325" i="7" s="1"/>
  <c r="S323" i="7"/>
  <c r="S325" i="7" s="1"/>
  <c r="R323" i="7"/>
  <c r="R325" i="7" s="1"/>
  <c r="O323" i="7"/>
  <c r="O324" i="7" s="1"/>
  <c r="N323" i="7"/>
  <c r="N324" i="7" s="1"/>
  <c r="M323" i="7"/>
  <c r="M325" i="7" s="1"/>
  <c r="K323" i="7"/>
  <c r="K325" i="7" s="1"/>
  <c r="J323" i="7"/>
  <c r="J325" i="7" s="1"/>
  <c r="V323" i="7"/>
  <c r="V325" i="7" s="1"/>
  <c r="W323" i="7"/>
  <c r="W324" i="7" s="1"/>
  <c r="U323" i="7"/>
  <c r="U324" i="7" s="1"/>
  <c r="P323" i="7"/>
  <c r="P325" i="7" s="1"/>
  <c r="L323" i="7"/>
  <c r="L325" i="7" s="1"/>
  <c r="BJ317" i="7"/>
  <c r="BJ319" i="7" s="1"/>
  <c r="BI317" i="7"/>
  <c r="BI318" i="7" s="1"/>
  <c r="BH317" i="7"/>
  <c r="BH318" i="7" s="1"/>
  <c r="BG317" i="7"/>
  <c r="BG319" i="7" s="1"/>
  <c r="BF317" i="7"/>
  <c r="BF319" i="7" s="1"/>
  <c r="BE317" i="7"/>
  <c r="BE319" i="7" s="1"/>
  <c r="BD317" i="7"/>
  <c r="BD319" i="7" s="1"/>
  <c r="BC317" i="7"/>
  <c r="BC319" i="7" s="1"/>
  <c r="BB317" i="7"/>
  <c r="BB319" i="7" s="1"/>
  <c r="BA317" i="7"/>
  <c r="BA318" i="7" s="1"/>
  <c r="AZ317" i="7"/>
  <c r="AZ318" i="7" s="1"/>
  <c r="AY317" i="7"/>
  <c r="AY319" i="7" s="1"/>
  <c r="AX317" i="7"/>
  <c r="AX319" i="7" s="1"/>
  <c r="AW317" i="7"/>
  <c r="AW319" i="7" s="1"/>
  <c r="AV317" i="7"/>
  <c r="AV319" i="7" s="1"/>
  <c r="AU317" i="7"/>
  <c r="AU319" i="7" s="1"/>
  <c r="AT317" i="7"/>
  <c r="AT319" i="7" s="1"/>
  <c r="AS317" i="7"/>
  <c r="AS318" i="7" s="1"/>
  <c r="AR317" i="7"/>
  <c r="AR318" i="7" s="1"/>
  <c r="AQ317" i="7"/>
  <c r="AQ318" i="7" s="1"/>
  <c r="AP317" i="7"/>
  <c r="AP319" i="7" s="1"/>
  <c r="AO317" i="7"/>
  <c r="AO319" i="7" s="1"/>
  <c r="AN317" i="7"/>
  <c r="AN319" i="7" s="1"/>
  <c r="AM317" i="7"/>
  <c r="AM319" i="7" s="1"/>
  <c r="AL317" i="7"/>
  <c r="AL319" i="7" s="1"/>
  <c r="AK317" i="7"/>
  <c r="AK318" i="7" s="1"/>
  <c r="AJ317" i="7"/>
  <c r="AJ318" i="7" s="1"/>
  <c r="AI317" i="7"/>
  <c r="AI318" i="7" s="1"/>
  <c r="AH317" i="7"/>
  <c r="AH319" i="7" s="1"/>
  <c r="AG317" i="7"/>
  <c r="AG319" i="7" s="1"/>
  <c r="AF317" i="7"/>
  <c r="AF319" i="7" s="1"/>
  <c r="AE317" i="7"/>
  <c r="AE319" i="7" s="1"/>
  <c r="AD317" i="7"/>
  <c r="AD319" i="7" s="1"/>
  <c r="AC317" i="7"/>
  <c r="AC318" i="7" s="1"/>
  <c r="AB317" i="7"/>
  <c r="AB319" i="7" s="1"/>
  <c r="AA317" i="7"/>
  <c r="AA319" i="7" s="1"/>
  <c r="Z317" i="7"/>
  <c r="Z319" i="7" s="1"/>
  <c r="Y317" i="7"/>
  <c r="Y318" i="7" s="1"/>
  <c r="X317" i="7"/>
  <c r="X318" i="7" s="1"/>
  <c r="Q317" i="7"/>
  <c r="Q318" i="7" s="1"/>
  <c r="T317" i="7"/>
  <c r="S317" i="7"/>
  <c r="S319" i="7" s="1"/>
  <c r="R317" i="7"/>
  <c r="R319" i="7" s="1"/>
  <c r="O317" i="7"/>
  <c r="O319" i="7" s="1"/>
  <c r="N317" i="7"/>
  <c r="N319" i="7" s="1"/>
  <c r="M317" i="7"/>
  <c r="M318" i="7" s="1"/>
  <c r="K317" i="7"/>
  <c r="K318" i="7" s="1"/>
  <c r="J317" i="7"/>
  <c r="J318" i="7" s="1"/>
  <c r="V317" i="7"/>
  <c r="V319" i="7" s="1"/>
  <c r="W317" i="7"/>
  <c r="W319" i="7" s="1"/>
  <c r="U317" i="7"/>
  <c r="U319" i="7" s="1"/>
  <c r="P317" i="7"/>
  <c r="P318" i="7" s="1"/>
  <c r="L317" i="7"/>
  <c r="L318" i="7" s="1"/>
  <c r="BJ12" i="7"/>
  <c r="BJ14" i="7" s="1"/>
  <c r="BI12" i="7"/>
  <c r="BI14" i="7" s="1"/>
  <c r="BH12" i="7"/>
  <c r="BH14" i="7" s="1"/>
  <c r="BG12" i="7"/>
  <c r="BG14" i="7" s="1"/>
  <c r="BF12" i="7"/>
  <c r="BF14" i="7" s="1"/>
  <c r="BE12" i="7"/>
  <c r="BE14" i="7" s="1"/>
  <c r="BD12" i="7"/>
  <c r="BD14" i="7" s="1"/>
  <c r="BC12" i="7"/>
  <c r="BC13" i="7" s="1"/>
  <c r="BB12" i="7"/>
  <c r="BB14" i="7" s="1"/>
  <c r="BA12" i="7"/>
  <c r="BA14" i="7" s="1"/>
  <c r="AZ12" i="7"/>
  <c r="AZ14" i="7" s="1"/>
  <c r="AY12" i="7"/>
  <c r="AY14" i="7" s="1"/>
  <c r="AX12" i="7"/>
  <c r="AX14" i="7" s="1"/>
  <c r="AW12" i="7"/>
  <c r="AW14" i="7" s="1"/>
  <c r="AV12" i="7"/>
  <c r="AV14" i="7" s="1"/>
  <c r="AU12" i="7"/>
  <c r="AU13" i="7" s="1"/>
  <c r="AT12" i="7"/>
  <c r="AT13" i="7" s="1"/>
  <c r="AS12" i="7"/>
  <c r="AS14" i="7" s="1"/>
  <c r="AR12" i="7"/>
  <c r="AR14" i="7" s="1"/>
  <c r="AQ12" i="7"/>
  <c r="AQ14" i="7" s="1"/>
  <c r="AP12" i="7"/>
  <c r="AP14" i="7" s="1"/>
  <c r="AO12" i="7"/>
  <c r="AO14" i="7" s="1"/>
  <c r="AN12" i="7"/>
  <c r="AN14" i="7" s="1"/>
  <c r="AM12" i="7"/>
  <c r="AM13" i="7" s="1"/>
  <c r="AL12" i="7"/>
  <c r="AL13" i="7" s="1"/>
  <c r="AK12" i="7"/>
  <c r="AK14" i="7" s="1"/>
  <c r="AJ12" i="7"/>
  <c r="AJ14" i="7" s="1"/>
  <c r="AI12" i="7"/>
  <c r="AI14" i="7" s="1"/>
  <c r="AH12" i="7"/>
  <c r="AH14" i="7" s="1"/>
  <c r="AG12" i="7"/>
  <c r="AG14" i="7" s="1"/>
  <c r="AF12" i="7"/>
  <c r="AF13" i="7" s="1"/>
  <c r="AE12" i="7"/>
  <c r="AE13" i="7" s="1"/>
  <c r="AD12" i="7"/>
  <c r="AD13" i="7" s="1"/>
  <c r="AC12" i="7"/>
  <c r="AC14" i="7" s="1"/>
  <c r="AB12" i="7"/>
  <c r="AB13" i="7" s="1"/>
  <c r="AA12" i="7"/>
  <c r="AA13" i="7" s="1"/>
  <c r="Z12" i="7"/>
  <c r="Z13" i="7" s="1"/>
  <c r="Y12" i="7"/>
  <c r="Y14" i="7" s="1"/>
  <c r="X12" i="7"/>
  <c r="X14" i="7" s="1"/>
  <c r="Q12" i="7"/>
  <c r="Q14" i="7" s="1"/>
  <c r="T12" i="7"/>
  <c r="T14" i="7" s="1"/>
  <c r="S12" i="7"/>
  <c r="S13" i="7" s="1"/>
  <c r="R12" i="7"/>
  <c r="R13" i="7" s="1"/>
  <c r="O12" i="7"/>
  <c r="O13" i="7" s="1"/>
  <c r="N12" i="7"/>
  <c r="N13" i="7" s="1"/>
  <c r="M12" i="7"/>
  <c r="M14" i="7" s="1"/>
  <c r="K12" i="7"/>
  <c r="K14" i="7" s="1"/>
  <c r="J12" i="7"/>
  <c r="J14" i="7" s="1"/>
  <c r="V12" i="7"/>
  <c r="V13" i="7" s="1"/>
  <c r="W12" i="7"/>
  <c r="W13" i="7" s="1"/>
  <c r="U12" i="7"/>
  <c r="U13" i="7" s="1"/>
  <c r="P12" i="7"/>
  <c r="P14" i="7" s="1"/>
  <c r="L12" i="7"/>
  <c r="L14" i="7" s="1"/>
  <c r="I12" i="7"/>
  <c r="I14" i="7" s="1"/>
  <c r="BK324" i="7" l="1"/>
  <c r="BL324" i="7"/>
  <c r="BK318" i="7"/>
  <c r="CL63" i="7"/>
  <c r="BL13" i="7"/>
  <c r="BK13" i="7"/>
  <c r="BN62" i="7"/>
  <c r="AL62" i="7"/>
  <c r="BF62" i="7"/>
  <c r="CK63" i="7"/>
  <c r="AD62" i="7"/>
  <c r="Z62" i="7"/>
  <c r="CH62" i="7"/>
  <c r="AT63" i="7"/>
  <c r="BL318" i="7"/>
  <c r="BB62" i="7"/>
  <c r="BV62" i="7"/>
  <c r="CD63" i="7"/>
  <c r="CJ62" i="7"/>
  <c r="BJ63" i="7"/>
  <c r="BM318" i="7"/>
  <c r="BZ63" i="7"/>
  <c r="J63" i="7"/>
  <c r="I63" i="7"/>
  <c r="BP63" i="7"/>
  <c r="BP62" i="7"/>
  <c r="AG63" i="7"/>
  <c r="AG62" i="7"/>
  <c r="BG63" i="7"/>
  <c r="BG62" i="7"/>
  <c r="K62" i="7"/>
  <c r="K63" i="7"/>
  <c r="BX62" i="7"/>
  <c r="BX63" i="7"/>
  <c r="M62" i="7"/>
  <c r="M63" i="7"/>
  <c r="BY62" i="7"/>
  <c r="BY63" i="7"/>
  <c r="N63" i="7"/>
  <c r="N62" i="7"/>
  <c r="O63" i="7"/>
  <c r="O62" i="7"/>
  <c r="CA63" i="7"/>
  <c r="CA62" i="7"/>
  <c r="AB63" i="7"/>
  <c r="AB62" i="7"/>
  <c r="AO63" i="7"/>
  <c r="AO62" i="7"/>
  <c r="P62" i="7"/>
  <c r="P63" i="7"/>
  <c r="R62" i="7"/>
  <c r="R63" i="7"/>
  <c r="BO63" i="7"/>
  <c r="BO62" i="7"/>
  <c r="X62" i="7"/>
  <c r="X63" i="7"/>
  <c r="CF62" i="7"/>
  <c r="CF63" i="7"/>
  <c r="Y62" i="7"/>
  <c r="Y63" i="7"/>
  <c r="CG62" i="7"/>
  <c r="CG63" i="7"/>
  <c r="AA62" i="7"/>
  <c r="AA63" i="7"/>
  <c r="CI62" i="7"/>
  <c r="CI63" i="7"/>
  <c r="AF63" i="7"/>
  <c r="AF62" i="7"/>
  <c r="AW63" i="7"/>
  <c r="AW62" i="7"/>
  <c r="AY63" i="7"/>
  <c r="AY62" i="7"/>
  <c r="CB63" i="7"/>
  <c r="CB62" i="7"/>
  <c r="BW62" i="7"/>
  <c r="BW63" i="7"/>
  <c r="AC63" i="7"/>
  <c r="AC62" i="7"/>
  <c r="AE63" i="7"/>
  <c r="AE62" i="7"/>
  <c r="AN63" i="7"/>
  <c r="AN62" i="7"/>
  <c r="BE63" i="7"/>
  <c r="BE62" i="7"/>
  <c r="U63" i="7"/>
  <c r="U62" i="7"/>
  <c r="Q62" i="7"/>
  <c r="Q63" i="7"/>
  <c r="CE63" i="7"/>
  <c r="CE62" i="7"/>
  <c r="AJ63" i="7"/>
  <c r="AJ62" i="7"/>
  <c r="AK63" i="7"/>
  <c r="AK62" i="7"/>
  <c r="AM63" i="7"/>
  <c r="AM62" i="7"/>
  <c r="AV63" i="7"/>
  <c r="AV62" i="7"/>
  <c r="T63" i="7"/>
  <c r="T62" i="7"/>
  <c r="BM62" i="7"/>
  <c r="BM63" i="7"/>
  <c r="L62" i="7"/>
  <c r="L63" i="7"/>
  <c r="BS63" i="7"/>
  <c r="BS62" i="7"/>
  <c r="BR62" i="7"/>
  <c r="AR62" i="7"/>
  <c r="AR63" i="7"/>
  <c r="AS62" i="7"/>
  <c r="AS63" i="7"/>
  <c r="AU63" i="7"/>
  <c r="AU62" i="7"/>
  <c r="BD62" i="7"/>
  <c r="BD63" i="7"/>
  <c r="BU62" i="7"/>
  <c r="BU63" i="7"/>
  <c r="W63" i="7"/>
  <c r="W62" i="7"/>
  <c r="AI62" i="7"/>
  <c r="AI63" i="7"/>
  <c r="AZ62" i="7"/>
  <c r="AZ63" i="7"/>
  <c r="AP63" i="7"/>
  <c r="AP62" i="7"/>
  <c r="BA62" i="7"/>
  <c r="BA63" i="7"/>
  <c r="AH63" i="7"/>
  <c r="AH62" i="7"/>
  <c r="AX63" i="7"/>
  <c r="AX62" i="7"/>
  <c r="BC62" i="7"/>
  <c r="BC63" i="7"/>
  <c r="BL62" i="7"/>
  <c r="BL63" i="7"/>
  <c r="S62" i="7"/>
  <c r="S63" i="7"/>
  <c r="CC63" i="7"/>
  <c r="CC62" i="7"/>
  <c r="BQ63" i="7"/>
  <c r="BQ62" i="7"/>
  <c r="AQ62" i="7"/>
  <c r="AQ63" i="7"/>
  <c r="BH63" i="7"/>
  <c r="BH62" i="7"/>
  <c r="BI63" i="7"/>
  <c r="BI62" i="7"/>
  <c r="BK62" i="7"/>
  <c r="BK63" i="7"/>
  <c r="V62" i="7"/>
  <c r="V63" i="7"/>
  <c r="BT63" i="7"/>
  <c r="BT62" i="7"/>
  <c r="BP14" i="7"/>
  <c r="BQ13" i="7"/>
  <c r="BN13" i="7"/>
  <c r="BM324" i="7"/>
  <c r="CC325" i="7"/>
  <c r="BM13" i="7"/>
  <c r="BO13" i="7"/>
  <c r="CK325" i="7"/>
  <c r="CH325" i="7"/>
  <c r="BW325" i="7"/>
  <c r="CB14" i="7"/>
  <c r="BT14" i="7"/>
  <c r="CE325" i="7"/>
  <c r="CA13" i="7"/>
  <c r="BU325" i="7"/>
  <c r="BU319" i="7"/>
  <c r="CF14" i="7"/>
  <c r="BX324" i="7"/>
  <c r="CI14" i="7"/>
  <c r="BS13" i="7"/>
  <c r="BP324" i="7"/>
  <c r="CG325" i="7"/>
  <c r="CF325" i="7"/>
  <c r="CA319" i="7"/>
  <c r="BR325" i="7"/>
  <c r="BT319" i="7"/>
  <c r="CI318" i="7"/>
  <c r="BS319" i="7"/>
  <c r="CB318" i="7"/>
  <c r="BX14" i="7"/>
  <c r="BZ325" i="7"/>
  <c r="BY325" i="7"/>
  <c r="CC319" i="7"/>
  <c r="CL325" i="7"/>
  <c r="CF319" i="7"/>
  <c r="BP318" i="7"/>
  <c r="CI324" i="7"/>
  <c r="BT324" i="7"/>
  <c r="CE319" i="7"/>
  <c r="BO318" i="7"/>
  <c r="BS324" i="7"/>
  <c r="CB324" i="7"/>
  <c r="CA324" i="7"/>
  <c r="BQ324" i="7"/>
  <c r="CE14" i="7"/>
  <c r="BV324" i="7"/>
  <c r="CD319" i="7"/>
  <c r="BN319" i="7"/>
  <c r="CD324" i="7"/>
  <c r="CJ319" i="7"/>
  <c r="CL318" i="7"/>
  <c r="BV318" i="7"/>
  <c r="CJ14" i="7"/>
  <c r="BW13" i="7"/>
  <c r="BN325" i="7"/>
  <c r="CJ325" i="7"/>
  <c r="CL13" i="7"/>
  <c r="BV13" i="7"/>
  <c r="BX318" i="7"/>
  <c r="BU13" i="7"/>
  <c r="BO324" i="7"/>
  <c r="BW318" i="7"/>
  <c r="CD13" i="7"/>
  <c r="CC13" i="7"/>
  <c r="CG319" i="7"/>
  <c r="BY319" i="7"/>
  <c r="BQ319" i="7"/>
  <c r="CG14" i="7"/>
  <c r="BY14" i="7"/>
  <c r="CK319" i="7"/>
  <c r="CH319" i="7"/>
  <c r="BZ319" i="7"/>
  <c r="BR319" i="7"/>
  <c r="CK14" i="7"/>
  <c r="CH14" i="7"/>
  <c r="BZ14" i="7"/>
  <c r="BR14" i="7"/>
  <c r="AF324" i="7"/>
  <c r="AV13" i="7"/>
  <c r="BD324" i="7"/>
  <c r="AT318" i="7"/>
  <c r="AG13" i="7"/>
  <c r="BB13" i="7"/>
  <c r="AY318" i="7"/>
  <c r="P324" i="7"/>
  <c r="AK324" i="7"/>
  <c r="AY13" i="7"/>
  <c r="BB324" i="7"/>
  <c r="AI13" i="7"/>
  <c r="BD13" i="7"/>
  <c r="BB318" i="7"/>
  <c r="V324" i="7"/>
  <c r="AL324" i="7"/>
  <c r="BI324" i="7"/>
  <c r="AN13" i="7"/>
  <c r="BE13" i="7"/>
  <c r="U318" i="7"/>
  <c r="BG318" i="7"/>
  <c r="M324" i="7"/>
  <c r="AN324" i="7"/>
  <c r="BJ324" i="7"/>
  <c r="I13" i="7"/>
  <c r="AO13" i="7"/>
  <c r="BG13" i="7"/>
  <c r="N318" i="7"/>
  <c r="BJ318" i="7"/>
  <c r="R324" i="7"/>
  <c r="AS324" i="7"/>
  <c r="J13" i="7"/>
  <c r="AQ13" i="7"/>
  <c r="BJ13" i="7"/>
  <c r="Z318" i="7"/>
  <c r="Y324" i="7"/>
  <c r="AT324" i="7"/>
  <c r="Q13" i="7"/>
  <c r="AD318" i="7"/>
  <c r="AB324" i="7"/>
  <c r="AV324" i="7"/>
  <c r="AW13" i="7"/>
  <c r="AL318" i="7"/>
  <c r="AC324" i="7"/>
  <c r="BA324" i="7"/>
  <c r="T13" i="7"/>
  <c r="AH13" i="7"/>
  <c r="AP13" i="7"/>
  <c r="AX13" i="7"/>
  <c r="BF13" i="7"/>
  <c r="U14" i="7"/>
  <c r="N14" i="7"/>
  <c r="Z14" i="7"/>
  <c r="AD14" i="7"/>
  <c r="AL14" i="7"/>
  <c r="AT14" i="7"/>
  <c r="W14" i="7"/>
  <c r="AA14" i="7"/>
  <c r="AM14" i="7"/>
  <c r="AU14" i="7"/>
  <c r="L13" i="7"/>
  <c r="K13" i="7"/>
  <c r="X13" i="7"/>
  <c r="AJ13" i="7"/>
  <c r="AR13" i="7"/>
  <c r="AZ13" i="7"/>
  <c r="BH13" i="7"/>
  <c r="V14" i="7"/>
  <c r="R14" i="7"/>
  <c r="AB14" i="7"/>
  <c r="AF14" i="7"/>
  <c r="P13" i="7"/>
  <c r="M13" i="7"/>
  <c r="Y13" i="7"/>
  <c r="AC13" i="7"/>
  <c r="AK13" i="7"/>
  <c r="AS13" i="7"/>
  <c r="BA13" i="7"/>
  <c r="BI13" i="7"/>
  <c r="S14" i="7"/>
  <c r="O14" i="7"/>
  <c r="AE14" i="7"/>
  <c r="BC14" i="7"/>
  <c r="T319" i="7"/>
  <c r="T318" i="7"/>
  <c r="W318" i="7"/>
  <c r="O318" i="7"/>
  <c r="AA318" i="7"/>
  <c r="AE318" i="7"/>
  <c r="AM318" i="7"/>
  <c r="AU318" i="7"/>
  <c r="BC318" i="7"/>
  <c r="J319" i="7"/>
  <c r="Q319" i="7"/>
  <c r="AI319" i="7"/>
  <c r="AQ319" i="7"/>
  <c r="S324" i="7"/>
  <c r="AG324" i="7"/>
  <c r="AO324" i="7"/>
  <c r="AW324" i="7"/>
  <c r="BE324" i="7"/>
  <c r="V318" i="7"/>
  <c r="R318" i="7"/>
  <c r="AB318" i="7"/>
  <c r="AF318" i="7"/>
  <c r="AN318" i="7"/>
  <c r="AV318" i="7"/>
  <c r="BD318" i="7"/>
  <c r="L319" i="7"/>
  <c r="K319" i="7"/>
  <c r="X319" i="7"/>
  <c r="AJ319" i="7"/>
  <c r="AR319" i="7"/>
  <c r="AZ319" i="7"/>
  <c r="BH319" i="7"/>
  <c r="T324" i="7"/>
  <c r="AH324" i="7"/>
  <c r="AP324" i="7"/>
  <c r="AX324" i="7"/>
  <c r="BF324" i="7"/>
  <c r="U325" i="7"/>
  <c r="N325" i="7"/>
  <c r="Z325" i="7"/>
  <c r="AD325" i="7"/>
  <c r="S318" i="7"/>
  <c r="AG318" i="7"/>
  <c r="AO318" i="7"/>
  <c r="AW318" i="7"/>
  <c r="BE318" i="7"/>
  <c r="P319" i="7"/>
  <c r="M319" i="7"/>
  <c r="Y319" i="7"/>
  <c r="AC319" i="7"/>
  <c r="AK319" i="7"/>
  <c r="AS319" i="7"/>
  <c r="BA319" i="7"/>
  <c r="BI319" i="7"/>
  <c r="J324" i="7"/>
  <c r="Q324" i="7"/>
  <c r="AI324" i="7"/>
  <c r="AQ324" i="7"/>
  <c r="AY324" i="7"/>
  <c r="BG324" i="7"/>
  <c r="W325" i="7"/>
  <c r="O325" i="7"/>
  <c r="AA325" i="7"/>
  <c r="AE325" i="7"/>
  <c r="AM325" i="7"/>
  <c r="AU325" i="7"/>
  <c r="BC325" i="7"/>
  <c r="AH318" i="7"/>
  <c r="AP318" i="7"/>
  <c r="AX318" i="7"/>
  <c r="BF318" i="7"/>
  <c r="L324" i="7"/>
  <c r="K324" i="7"/>
  <c r="X324" i="7"/>
  <c r="AJ324" i="7"/>
  <c r="AR324" i="7"/>
  <c r="AZ324" i="7"/>
  <c r="BH324" i="7"/>
</calcChain>
</file>

<file path=xl/sharedStrings.xml><?xml version="1.0" encoding="utf-8"?>
<sst xmlns="http://schemas.openxmlformats.org/spreadsheetml/2006/main" count="1456" uniqueCount="159">
  <si>
    <t>Average</t>
  </si>
  <si>
    <t>Finnish (FIN)</t>
  </si>
  <si>
    <t>East Asian</t>
  </si>
  <si>
    <t>Latino</t>
  </si>
  <si>
    <t>South Asian</t>
  </si>
  <si>
    <t>European</t>
  </si>
  <si>
    <t>date</t>
  </si>
  <si>
    <t>Change Note</t>
  </si>
  <si>
    <t>Methods:</t>
  </si>
  <si>
    <t>For full references see "References" tab.</t>
  </si>
  <si>
    <t>Min</t>
  </si>
  <si>
    <t>Max</t>
  </si>
  <si>
    <t xml:space="preserve">The DPYD frequency table was created using data from ExAC (http://exac.broadinstitute.org/) and the 1000 Genomes project (http://www.ensembl.org/Homo_sapiens/Info/Index). </t>
  </si>
  <si>
    <t>The average allele frequencies by race were calculated by taking the number with the variant in all studies divided by the total number of individuals tested for the variant in all studies.</t>
  </si>
  <si>
    <t>Caveats</t>
  </si>
  <si>
    <t>If 1000 Genomes and/or ExAC did not return any frequency data for a given variant, cells were left blank</t>
  </si>
  <si>
    <t>c.2846A&gt;T</t>
  </si>
  <si>
    <t>c.557A&gt;G</t>
  </si>
  <si>
    <t>c.62G&gt;A</t>
  </si>
  <si>
    <t>c.496A&gt;G</t>
  </si>
  <si>
    <t>c.1218G&gt;A</t>
  </si>
  <si>
    <t>c.1896T&gt;C</t>
  </si>
  <si>
    <t>c.46C&gt;G</t>
  </si>
  <si>
    <t>c.313G&gt;A</t>
  </si>
  <si>
    <t>c.343A&gt;G</t>
  </si>
  <si>
    <t>c.451A&gt;G</t>
  </si>
  <si>
    <t>c.498G&gt;A</t>
  </si>
  <si>
    <t>c.601A&gt;C</t>
  </si>
  <si>
    <t>c.632A&gt;G</t>
  </si>
  <si>
    <t>c.775A&gt;G</t>
  </si>
  <si>
    <t>c.868A&gt;G</t>
  </si>
  <si>
    <t>c.929T&gt;C</t>
  </si>
  <si>
    <t>c.934C&gt;T</t>
  </si>
  <si>
    <t>c.967G&gt;A</t>
  </si>
  <si>
    <t>c.1024G&gt;A</t>
  </si>
  <si>
    <t>c.1057C&gt;T</t>
  </si>
  <si>
    <t>c.1108A&gt;G</t>
  </si>
  <si>
    <t>c.1181G&gt;T</t>
  </si>
  <si>
    <t>c.1180C&gt;T</t>
  </si>
  <si>
    <t>c.1260T&gt;A</t>
  </si>
  <si>
    <t>c.1278G&gt;T</t>
  </si>
  <si>
    <t>c.1294G&gt;A</t>
  </si>
  <si>
    <t>c.1314T&gt;G</t>
  </si>
  <si>
    <t>c.1349C&gt;T</t>
  </si>
  <si>
    <t>c.1358C&gt;G</t>
  </si>
  <si>
    <t>c.1403C&gt;A</t>
  </si>
  <si>
    <t>c.1475C&gt;T</t>
  </si>
  <si>
    <t>c.1484A&gt;G</t>
  </si>
  <si>
    <t>c.1519G&gt;A</t>
  </si>
  <si>
    <t>c.1543G&gt;A</t>
  </si>
  <si>
    <t>c.1577C&gt;G</t>
  </si>
  <si>
    <t>c.1615G&gt;A</t>
  </si>
  <si>
    <t>c.1682G&gt;T</t>
  </si>
  <si>
    <t>c.1775G&gt;A</t>
  </si>
  <si>
    <t>c.1774C&gt;T</t>
  </si>
  <si>
    <t>c.1777G&gt;A</t>
  </si>
  <si>
    <t>c.1796T&gt;C</t>
  </si>
  <si>
    <t>c.1905C&gt;G</t>
  </si>
  <si>
    <t>c.1906A&gt;C</t>
  </si>
  <si>
    <t>c.1990G&gt;T</t>
  </si>
  <si>
    <t>c.2021G&gt;A</t>
  </si>
  <si>
    <t>c.2161G&gt;A</t>
  </si>
  <si>
    <t>c.2186C&gt;T</t>
  </si>
  <si>
    <t>c.2195T&gt;G</t>
  </si>
  <si>
    <t>c.2279C&gt;T</t>
  </si>
  <si>
    <t>c.2303C&gt;A</t>
  </si>
  <si>
    <t>c.2336C&gt;A</t>
  </si>
  <si>
    <t>c.2482G&gt;A</t>
  </si>
  <si>
    <t>c.2582A&gt;G</t>
  </si>
  <si>
    <t>c.2623A&gt;C</t>
  </si>
  <si>
    <t>c.2639G&gt;T</t>
  </si>
  <si>
    <t>c.2656C&gt;T</t>
  </si>
  <si>
    <t>c.2872A&gt;G</t>
  </si>
  <si>
    <t>c.2915A&gt;G</t>
  </si>
  <si>
    <t>c.2921A&gt;T</t>
  </si>
  <si>
    <t>c.2933A&gt;G</t>
  </si>
  <si>
    <t>c.2978T&gt;G</t>
  </si>
  <si>
    <t>c.2977C&gt;T</t>
  </si>
  <si>
    <t>c.3049G&gt;A</t>
  </si>
  <si>
    <t>c.3061G&gt;C</t>
  </si>
  <si>
    <t>c.3067C&gt;A</t>
  </si>
  <si>
    <t>c.525G&gt;A</t>
  </si>
  <si>
    <t>c.1371C&gt;T</t>
  </si>
  <si>
    <t>c.910T&gt;C</t>
  </si>
  <si>
    <t>Added nucleotide and protein changes</t>
  </si>
  <si>
    <t>All nucleotide changes are according to reference sequence NM_000110.3 and all protein changes are according to reference sequence NP_000101.2</t>
  </si>
  <si>
    <t>Added note about HapB3 and 1129-5923C&gt;G</t>
  </si>
  <si>
    <t>Authors</t>
  </si>
  <si>
    <t>Year</t>
  </si>
  <si>
    <t>PMID</t>
  </si>
  <si>
    <t>Population group</t>
  </si>
  <si>
    <t>Population details</t>
  </si>
  <si>
    <t>Add'l population info</t>
  </si>
  <si>
    <t>Subject type</t>
  </si>
  <si>
    <t>Central/South Asian</t>
  </si>
  <si>
    <t>Lek et al.</t>
  </si>
  <si>
    <t>Retrieved from ExAC genome browser</t>
  </si>
  <si>
    <t>Bengali (BEB)</t>
  </si>
  <si>
    <t>Indian Telugu in the United Kingdom (ITU)</t>
  </si>
  <si>
    <t>Gujarati Indian in Houston, Texas (GIH)</t>
  </si>
  <si>
    <t>Punjabi in Lahore (PJL)</t>
  </si>
  <si>
    <t xml:space="preserve">Sri Lankan Tamil in the United Kingdom (STU) </t>
  </si>
  <si>
    <t>1000 Genomes Project phase 3</t>
  </si>
  <si>
    <t>Finnish</t>
  </si>
  <si>
    <t>Non-Finnish</t>
  </si>
  <si>
    <t>Utah Residents with Northern and Western European Ancestry (CEU)</t>
  </si>
  <si>
    <t>Toscani (TSI)</t>
  </si>
  <si>
    <t>Iberian populations (IBS)</t>
  </si>
  <si>
    <t>British in England and Scotland (GBR)</t>
  </si>
  <si>
    <t>Chinese Dai in Xishuangbanna (CDX)</t>
  </si>
  <si>
    <t>Han Chinese in Beijing (CHB)</t>
  </si>
  <si>
    <t xml:space="preserve">Southern Han Chinese (CHS) </t>
  </si>
  <si>
    <t>Japanese in Tokyo (JPT)</t>
  </si>
  <si>
    <t>Kinh in Ho Chi Minh City (KHV)</t>
  </si>
  <si>
    <t>African Caribbean (ACB)</t>
  </si>
  <si>
    <t>African American/Afro-Caribbean</t>
  </si>
  <si>
    <t>African Ancestry in Southwest US (ASW)</t>
  </si>
  <si>
    <t>Columbian in Medellin (CLM)</t>
  </si>
  <si>
    <t>Los Angeles (MXL)</t>
  </si>
  <si>
    <t>Peruvian in Lima (PEL)</t>
  </si>
  <si>
    <t>Puerto Rican (PUR)</t>
  </si>
  <si>
    <t>Gambian in Western Division (GWD)</t>
  </si>
  <si>
    <t>Luhya in Webuye (LWK)</t>
  </si>
  <si>
    <t>Esan (ESN)</t>
  </si>
  <si>
    <t>Yoruba in Ibadan (YRI)</t>
  </si>
  <si>
    <t>Mende (MSL)</t>
  </si>
  <si>
    <t>Sub-Saharan African</t>
  </si>
  <si>
    <t>N Subjects genotyped</t>
  </si>
  <si>
    <t>American</t>
  </si>
  <si>
    <t>Near Eastern</t>
  </si>
  <si>
    <t>Oceanian</t>
  </si>
  <si>
    <t/>
  </si>
  <si>
    <t>Updated to new standardized format and weighted average allele frequencies. Combined information in ExAC allele number tab and previous references tab into new references tab. Converted to biogeographical groups</t>
  </si>
  <si>
    <t>c.1905+1G&gt;A (*2A)</t>
  </si>
  <si>
    <t>c.1627A&gt;G (*5)</t>
  </si>
  <si>
    <t>c.85T&gt;C (*9A)</t>
  </si>
  <si>
    <t>c.1679T&gt;G (*13)</t>
  </si>
  <si>
    <t>c.1898delC (*3)</t>
  </si>
  <si>
    <t>c.1601G&gt;A (*4)</t>
  </si>
  <si>
    <t>c.2194G&gt;A (*6)</t>
  </si>
  <si>
    <t>c.295_298delTCAT (*7)</t>
  </si>
  <si>
    <t>c.703C&gt;T (*8)</t>
  </si>
  <si>
    <t>c.2983G&gt;T (*10)</t>
  </si>
  <si>
    <t>c.1003G&gt;T (*11)</t>
  </si>
  <si>
    <t>c.1156G&gt;T (*12)</t>
  </si>
  <si>
    <t>c.2657G&gt;A (*9B)</t>
  </si>
  <si>
    <r>
      <t>Frequencies</t>
    </r>
    <r>
      <rPr>
        <b/>
        <vertAlign val="superscript"/>
        <sz val="12"/>
        <color theme="1"/>
        <rFont val="Calibri"/>
        <family val="2"/>
        <scheme val="minor"/>
      </rPr>
      <t>a</t>
    </r>
    <r>
      <rPr>
        <b/>
        <sz val="12"/>
        <color theme="1"/>
        <rFont val="Calibri"/>
        <family val="2"/>
        <scheme val="minor"/>
      </rPr>
      <t xml:space="preserve"> of </t>
    </r>
    <r>
      <rPr>
        <b/>
        <i/>
        <sz val="12"/>
        <color theme="1"/>
        <rFont val="Calibri"/>
        <family val="2"/>
        <scheme val="minor"/>
      </rPr>
      <t>DPYD</t>
    </r>
    <r>
      <rPr>
        <b/>
        <sz val="12"/>
        <color theme="1"/>
        <rFont val="Calibri"/>
        <family val="2"/>
        <scheme val="minor"/>
      </rPr>
      <t xml:space="preserve"> alleles in biogeographical groups</t>
    </r>
    <r>
      <rPr>
        <b/>
        <vertAlign val="superscript"/>
        <sz val="12"/>
        <color theme="1"/>
        <rFont val="Calibri"/>
        <family val="2"/>
        <scheme val="minor"/>
      </rPr>
      <t>b</t>
    </r>
  </si>
  <si>
    <r>
      <t>a</t>
    </r>
    <r>
      <rPr>
        <sz val="12"/>
        <color rgb="FF000000"/>
        <rFont val="Calibri"/>
        <family val="2"/>
        <scheme val="minor"/>
      </rPr>
      <t xml:space="preserve">Average frequencies based on the reported frequencies in one or multiple studies. </t>
    </r>
  </si>
  <si>
    <r>
      <t>b</t>
    </r>
    <r>
      <rPr>
        <sz val="12"/>
        <color theme="1"/>
        <rFont val="Calibri"/>
        <family val="2"/>
        <scheme val="minor"/>
      </rPr>
      <t>Based on the PharmGKB biogeographical groups https://www.pharmgkb.org/page/biogeographicalGroups</t>
    </r>
  </si>
  <si>
    <r>
      <t>DPYD allele</t>
    </r>
    <r>
      <rPr>
        <b/>
        <vertAlign val="superscript"/>
        <sz val="12"/>
        <color theme="1"/>
        <rFont val="Calibri (Body)"/>
      </rPr>
      <t>c</t>
    </r>
  </si>
  <si>
    <r>
      <rPr>
        <vertAlign val="superscript"/>
        <sz val="12"/>
        <rFont val="Calibri"/>
        <family val="2"/>
        <scheme val="minor"/>
      </rPr>
      <t>c</t>
    </r>
    <r>
      <rPr>
        <sz val="12"/>
        <rFont val="Calibri"/>
        <family val="2"/>
        <scheme val="minor"/>
      </rPr>
      <t>See allele definition table (https://www.pharmgkb.org/page/dpydRefMaterials) for allele definitions</t>
    </r>
  </si>
  <si>
    <t>c.1129-5923C&gt;G, c.1236G&gt;A (HapB3)</t>
  </si>
  <si>
    <r>
      <t>c.1129-5923C&gt;G, c.1236G&gt;A (HapB3)</t>
    </r>
    <r>
      <rPr>
        <b/>
        <vertAlign val="superscript"/>
        <sz val="12"/>
        <rFont val="Calibri (Body)"/>
      </rPr>
      <t>a</t>
    </r>
  </si>
  <si>
    <r>
      <rPr>
        <vertAlign val="superscript"/>
        <sz val="11"/>
        <color theme="1"/>
        <rFont val="Calibri (Body)"/>
      </rPr>
      <t>a</t>
    </r>
    <r>
      <rPr>
        <sz val="11"/>
        <color theme="1"/>
        <rFont val="Calibri"/>
        <family val="2"/>
        <scheme val="minor"/>
      </rPr>
      <t>Both variants are listed with identical frequencies in 1000 Genomes</t>
    </r>
  </si>
  <si>
    <r>
      <t xml:space="preserve">Biogeographical groups. </t>
    </r>
    <r>
      <rPr>
        <sz val="12"/>
        <color theme="1"/>
        <rFont val="Calibri"/>
        <family val="2"/>
        <scheme val="minor"/>
      </rPr>
      <t xml:space="preserve">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  </t>
    </r>
  </si>
  <si>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</si>
  <si>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</si>
  <si>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</si>
  <si>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Removed intronic normal function variants: c.1129-15T&gt;C, c.763-118A&gt;G, c.1740+39C&gt;T, c.1740+40A&gt;G, c.850+41T&gt;C, c.958+134T&gt;G, c.1340-106T&gt;A, c.2300-39G&gt;A, c.234-123G&gt;C, c.850+91C&gt;T, c.1129-28G&gt;T, c.681-8C&gt;T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</si>
</sst>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vertAlign val="superscript"/>
      <sz val="12"/>
      <name val="Calibri"/>
      <family val="2"/>
      <scheme val="minor"/>
    </font>
    <font>
      <sz val="12"/>
      <name val="Calibri"/>
      <family val="2"/>
      <scheme val="minor"/>
    </font>
    <font>
      <b/>
      <sz val="12"/>
      <color theme="1"/>
      <name val="Calibri"/>
      <family val="2"/>
      <scheme val="minor"/>
    </font>
    <font>
      <b/>
      <i/>
      <sz val="12"/>
      <color theme="1"/>
      <name val="Calibri"/>
      <family val="2"/>
      <scheme val="minor"/>
    </font>
    <font>
      <b/>
      <vertAlign val="superscript"/>
      <sz val="12"/>
      <color theme="1"/>
      <name val="Calibri"/>
      <family val="2"/>
      <scheme val="minor"/>
    </font>
    <font>
      <b/>
      <sz val="12"/>
      <name val="Calibri"/>
      <family val="2"/>
      <scheme val="minor"/>
    </font>
    <font>
      <b/>
      <vertAlign val="superscript"/>
      <sz val="12"/>
      <color rgb="FF000000"/>
      <name val="Calibri"/>
      <family val="2"/>
      <scheme val="minor"/>
    </font>
    <font>
      <b/>
      <vertAlign val="superscript"/>
      <sz val="12"/>
      <color theme="1"/>
      <name val="Calibri (Body)"/>
    </font>
    <font>
      <sz val="11"/>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b/>
      <vertAlign val="superscript"/>
      <sz val="12"/>
      <name val="Calibri (Body)"/>
    </font>
    <font>
      <vertAlign val="superscript"/>
      <sz val="11"/>
      <color theme="1"/>
      <name val="Calibri (Body)"/>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FFCC"/>
        <bgColor indexed="64"/>
      </patternFill>
    </fill>
    <fill>
      <patternFill patternType="solid">
        <fgColor indexed="43"/>
        <bgColor indexed="64"/>
      </patternFill>
    </fill>
    <fill>
      <patternFill patternType="solid">
        <fgColor theme="4" tint="0.79998168889431442"/>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0" borderId="0"/>
  </cellStyleXfs>
  <cellXfs count="74">
    <xf numFmtId="0" fontId="0" fillId="0" borderId="0" xfId="0"/>
    <xf numFmtId="0" fontId="6" fillId="0" borderId="0" xfId="0" applyFont="1" applyAlignment="1">
      <alignment horizontal="justify" vertical="center"/>
    </xf>
    <xf numFmtId="0" fontId="6" fillId="0" borderId="0" xfId="0" applyFont="1" applyAlignment="1">
      <alignment vertical="center"/>
    </xf>
    <xf numFmtId="0" fontId="1" fillId="0" borderId="0" xfId="0" applyFont="1"/>
    <xf numFmtId="0" fontId="6" fillId="0" borderId="0" xfId="0" applyFont="1"/>
    <xf numFmtId="0" fontId="10" fillId="0" borderId="0" xfId="0" applyFont="1" applyAlignment="1">
      <alignment horizontal="left" vertical="center"/>
    </xf>
    <xf numFmtId="0" fontId="8" fillId="0" borderId="0" xfId="0" applyFont="1" applyAlignment="1">
      <alignment vertical="center"/>
    </xf>
    <xf numFmtId="0" fontId="0" fillId="0" borderId="0" xfId="0" applyFont="1"/>
    <xf numFmtId="164" fontId="5"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164" fontId="0" fillId="0" borderId="1" xfId="0" applyNumberFormat="1" applyFill="1" applyBorder="1" applyAlignment="1">
      <alignment horizontal="center" vertical="center"/>
    </xf>
    <xf numFmtId="0" fontId="5" fillId="0" borderId="0" xfId="0" applyFont="1" applyFill="1" applyBorder="1" applyAlignment="1">
      <alignment vertical="center"/>
    </xf>
    <xf numFmtId="0" fontId="0" fillId="0" borderId="0" xfId="0" applyFont="1" applyAlignment="1">
      <alignment horizontal="justify" vertical="center"/>
    </xf>
    <xf numFmtId="0" fontId="6" fillId="0" borderId="1" xfId="0" applyFont="1" applyBorder="1"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0" xfId="0" applyFill="1"/>
    <xf numFmtId="0" fontId="0" fillId="0" borderId="0" xfId="0" applyFont="1" applyFill="1"/>
    <xf numFmtId="0" fontId="1" fillId="0" borderId="0" xfId="0" applyFont="1" applyFill="1"/>
    <xf numFmtId="0" fontId="12" fillId="0" borderId="1" xfId="0" applyFont="1" applyBorder="1" applyAlignment="1">
      <alignment horizontal="center" vertical="center"/>
    </xf>
    <xf numFmtId="0" fontId="12" fillId="0" borderId="1" xfId="25" applyFont="1" applyBorder="1" applyAlignment="1">
      <alignment horizontal="center" vertical="center"/>
    </xf>
    <xf numFmtId="0" fontId="12" fillId="0" borderId="1" xfId="25" applyFont="1" applyBorder="1" applyAlignment="1">
      <alignment horizontal="center" vertical="center" wrapText="1"/>
    </xf>
    <xf numFmtId="164" fontId="12" fillId="0" borderId="1" xfId="25" applyNumberFormat="1" applyFont="1" applyBorder="1" applyAlignment="1">
      <alignment vertical="center" wrapText="1"/>
    </xf>
    <xf numFmtId="164" fontId="12" fillId="0" borderId="1" xfId="25" applyNumberFormat="1" applyFont="1" applyBorder="1" applyAlignment="1">
      <alignment horizontal="center" vertical="center"/>
    </xf>
    <xf numFmtId="164" fontId="12" fillId="0" borderId="1" xfId="25" applyNumberFormat="1" applyFont="1" applyBorder="1" applyAlignment="1">
      <alignment horizontal="center" vertical="center" wrapText="1"/>
    </xf>
    <xf numFmtId="2" fontId="12" fillId="6" borderId="1" xfId="25" applyNumberFormat="1" applyFont="1" applyFill="1" applyBorder="1" applyAlignment="1">
      <alignment horizontal="center" vertical="center"/>
    </xf>
    <xf numFmtId="2" fontId="12" fillId="5" borderId="1" xfId="25" applyNumberFormat="1" applyFont="1" applyFill="1" applyBorder="1" applyAlignment="1">
      <alignment horizontal="center" vertical="center"/>
    </xf>
    <xf numFmtId="164" fontId="12" fillId="7" borderId="1" xfId="25" applyNumberFormat="1" applyFont="1" applyFill="1" applyBorder="1" applyAlignment="1">
      <alignment horizontal="center" vertical="center"/>
    </xf>
    <xf numFmtId="164" fontId="12" fillId="6" borderId="1" xfId="25" applyNumberFormat="1" applyFont="1" applyFill="1" applyBorder="1" applyAlignment="1">
      <alignment horizontal="center" vertical="center"/>
    </xf>
    <xf numFmtId="2" fontId="12" fillId="0" borderId="1" xfId="25" applyNumberFormat="1" applyFont="1" applyBorder="1" applyAlignment="1">
      <alignment horizontal="center" vertical="center"/>
    </xf>
    <xf numFmtId="0" fontId="12" fillId="0" borderId="1" xfId="25" applyFont="1" applyBorder="1" applyAlignment="1">
      <alignment horizontal="center"/>
    </xf>
    <xf numFmtId="1" fontId="12" fillId="0" borderId="1" xfId="25" applyNumberFormat="1" applyFont="1" applyBorder="1" applyAlignment="1">
      <alignment horizontal="center"/>
    </xf>
    <xf numFmtId="164" fontId="12" fillId="0" borderId="1" xfId="25" applyNumberFormat="1" applyFont="1" applyBorder="1" applyAlignment="1">
      <alignment horizontal="center"/>
    </xf>
    <xf numFmtId="0" fontId="13" fillId="3" borderId="1" xfId="25" applyFont="1" applyFill="1" applyBorder="1" applyAlignment="1">
      <alignment horizontal="center" wrapText="1"/>
    </xf>
    <xf numFmtId="1" fontId="13" fillId="3" borderId="1" xfId="25" applyNumberFormat="1" applyFont="1" applyFill="1" applyBorder="1" applyAlignment="1">
      <alignment horizontal="center" wrapText="1"/>
    </xf>
    <xf numFmtId="0" fontId="13" fillId="3" borderId="1" xfId="25" applyFont="1" applyFill="1" applyBorder="1" applyAlignment="1">
      <alignment horizontal="center"/>
    </xf>
    <xf numFmtId="0" fontId="13" fillId="4" borderId="1" xfId="25" applyFont="1" applyFill="1" applyBorder="1" applyAlignment="1">
      <alignment horizontal="center" wrapText="1"/>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wrapText="1"/>
    </xf>
    <xf numFmtId="164" fontId="12" fillId="0" borderId="1" xfId="25" applyNumberFormat="1" applyFont="1" applyFill="1" applyBorder="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horizontal="center"/>
    </xf>
    <xf numFmtId="164" fontId="9" fillId="0" borderId="1" xfId="0" applyNumberFormat="1" applyFont="1" applyFill="1" applyBorder="1" applyAlignment="1">
      <alignment horizontal="center" wrapText="1"/>
    </xf>
    <xf numFmtId="164" fontId="5" fillId="0" borderId="1" xfId="0" applyNumberFormat="1" applyFont="1" applyFill="1" applyBorder="1" applyAlignment="1">
      <alignment horizontal="center" vertical="center" wrapText="1"/>
    </xf>
    <xf numFmtId="164" fontId="1" fillId="0" borderId="1" xfId="0" applyNumberFormat="1" applyFont="1" applyBorder="1" applyAlignment="1">
      <alignment horizontal="center"/>
    </xf>
    <xf numFmtId="164" fontId="1" fillId="0" borderId="1" xfId="0" applyNumberFormat="1" applyFont="1" applyFill="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vertical="center"/>
    </xf>
    <xf numFmtId="164" fontId="0" fillId="0" borderId="0" xfId="0" applyNumberFormat="1" applyAlignment="1">
      <alignment horizontal="center"/>
    </xf>
    <xf numFmtId="164" fontId="5" fillId="0" borderId="0" xfId="0" applyNumberFormat="1" applyFont="1" applyFill="1" applyBorder="1" applyAlignment="1"/>
    <xf numFmtId="164" fontId="5" fillId="0" borderId="0" xfId="0" applyNumberFormat="1" applyFont="1" applyFill="1" applyBorder="1" applyAlignment="1">
      <alignment horizontal="center"/>
    </xf>
    <xf numFmtId="164" fontId="0" fillId="0" borderId="0" xfId="0" applyNumberFormat="1" applyAlignment="1"/>
    <xf numFmtId="164" fontId="0" fillId="0" borderId="0" xfId="0" applyNumberFormat="1" applyFill="1" applyAlignment="1">
      <alignment horizontal="center" vertical="center"/>
    </xf>
    <xf numFmtId="164" fontId="0" fillId="0" borderId="0" xfId="0" applyNumberFormat="1" applyFill="1" applyAlignment="1">
      <alignment horizontal="center"/>
    </xf>
    <xf numFmtId="0" fontId="9" fillId="8" borderId="1" xfId="0" applyFont="1" applyFill="1" applyBorder="1" applyAlignment="1">
      <alignment horizontal="center"/>
    </xf>
    <xf numFmtId="0" fontId="9" fillId="8" borderId="1" xfId="0" applyFont="1" applyFill="1" applyBorder="1" applyAlignment="1">
      <alignment horizontal="center" wrapText="1"/>
    </xf>
    <xf numFmtId="0" fontId="5" fillId="0" borderId="2" xfId="0" applyFont="1" applyBorder="1" applyAlignment="1">
      <alignment vertical="center"/>
    </xf>
    <xf numFmtId="2" fontId="12" fillId="0" borderId="0" xfId="25" applyNumberFormat="1" applyFont="1" applyBorder="1" applyAlignment="1">
      <alignment horizontal="center" vertical="center"/>
    </xf>
    <xf numFmtId="164" fontId="12" fillId="0" borderId="0" xfId="25" applyNumberFormat="1" applyFont="1" applyBorder="1" applyAlignment="1">
      <alignment horizontal="center" vertical="center"/>
    </xf>
    <xf numFmtId="0" fontId="12" fillId="0" borderId="0" xfId="25" applyFont="1" applyBorder="1" applyAlignment="1">
      <alignment horizontal="center" vertical="center"/>
    </xf>
    <xf numFmtId="1" fontId="12" fillId="0" borderId="0" xfId="25" applyNumberFormat="1" applyFont="1" applyBorder="1" applyAlignment="1">
      <alignment horizontal="center" vertical="center"/>
    </xf>
    <xf numFmtId="164" fontId="12" fillId="0" borderId="0" xfId="25" applyNumberFormat="1" applyFont="1" applyBorder="1"/>
    <xf numFmtId="0" fontId="12" fillId="0" borderId="0" xfId="25" applyFont="1" applyBorder="1"/>
    <xf numFmtId="0" fontId="12" fillId="0" borderId="0" xfId="25" applyFont="1" applyBorder="1" applyAlignment="1">
      <alignment horizontal="center"/>
    </xf>
    <xf numFmtId="1" fontId="12" fillId="0" borderId="0" xfId="25" applyNumberFormat="1" applyFont="1" applyBorder="1" applyAlignment="1">
      <alignment horizontal="center"/>
    </xf>
    <xf numFmtId="164" fontId="12" fillId="0" borderId="0" xfId="25" applyNumberFormat="1" applyFont="1" applyBorder="1" applyAlignment="1">
      <alignment horizontal="center"/>
    </xf>
    <xf numFmtId="0" fontId="12" fillId="2" borderId="0" xfId="25" applyFont="1" applyFill="1" applyBorder="1" applyAlignment="1">
      <alignment horizontal="center" vertical="center"/>
    </xf>
    <xf numFmtId="0" fontId="12" fillId="0" borderId="0" xfId="25" applyFont="1" applyBorder="1" applyAlignment="1">
      <alignment wrapText="1"/>
    </xf>
    <xf numFmtId="0" fontId="12" fillId="0" borderId="0" xfId="0" applyFont="1" applyBorder="1" applyAlignment="1">
      <alignment horizontal="center" vertical="center"/>
    </xf>
    <xf numFmtId="0" fontId="12" fillId="0" borderId="0" xfId="25" applyFont="1" applyBorder="1" applyAlignment="1">
      <alignment horizontal="left" vertical="center"/>
    </xf>
    <xf numFmtId="0" fontId="7" fillId="0" borderId="0" xfId="0" applyFont="1" applyAlignment="1">
      <alignment horizontal="justify" vertical="center"/>
    </xf>
    <xf numFmtId="0" fontId="0" fillId="2" borderId="0" xfId="0" applyFont="1" applyFill="1"/>
    <xf numFmtId="14" fontId="0" fillId="0" borderId="0" xfId="0" applyNumberFormat="1" applyFont="1"/>
    <xf numFmtId="0" fontId="15" fillId="0" borderId="0" xfId="0" applyFont="1"/>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 name="Normal 2" xfId="25" xr:uid="{F3CA7700-ABFB-674D-AA36-22342DEDCF2F}"/>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7"/>
  <sheetViews>
    <sheetView tabSelected="1" workbookViewId="0"/>
  </sheetViews>
  <sheetFormatPr baseColWidth="10" defaultColWidth="11" defaultRowHeight="20" customHeight="1"/>
  <cols>
    <col min="1" max="1" width="23" style="7" customWidth="1"/>
    <col min="2" max="2" width="16.1640625" style="47" customWidth="1"/>
    <col min="3" max="3" width="11" style="47"/>
    <col min="4" max="4" width="14.1640625" style="47" customWidth="1"/>
    <col min="5" max="6" width="11" style="47"/>
    <col min="7" max="7" width="13.33203125" style="47" customWidth="1"/>
    <col min="8" max="9" width="11" style="47"/>
    <col min="10" max="10" width="15.83203125" style="48" customWidth="1"/>
  </cols>
  <sheetData>
    <row r="1" spans="1:18" ht="20" customHeight="1">
      <c r="A1" s="2" t="s">
        <v>146</v>
      </c>
      <c r="B1" s="40"/>
      <c r="C1" s="40"/>
      <c r="D1" s="40"/>
      <c r="E1" s="40"/>
      <c r="F1" s="40"/>
      <c r="G1" s="40"/>
      <c r="H1" s="40"/>
      <c r="I1" s="40"/>
      <c r="J1" s="41"/>
      <c r="K1" s="3"/>
      <c r="L1" s="3"/>
      <c r="M1" s="3"/>
      <c r="N1" s="3"/>
      <c r="O1" s="3"/>
      <c r="P1" s="3"/>
      <c r="Q1" s="3"/>
      <c r="R1" s="3"/>
    </row>
    <row r="2" spans="1:18" ht="51">
      <c r="A2" s="13" t="s">
        <v>149</v>
      </c>
      <c r="B2" s="42" t="s">
        <v>115</v>
      </c>
      <c r="C2" s="42" t="s">
        <v>128</v>
      </c>
      <c r="D2" s="42" t="s">
        <v>94</v>
      </c>
      <c r="E2" s="42" t="s">
        <v>2</v>
      </c>
      <c r="F2" s="42" t="s">
        <v>5</v>
      </c>
      <c r="G2" s="42" t="s">
        <v>3</v>
      </c>
      <c r="H2" s="42" t="s">
        <v>129</v>
      </c>
      <c r="I2" s="42" t="s">
        <v>130</v>
      </c>
      <c r="J2" s="42" t="s">
        <v>126</v>
      </c>
      <c r="K2" s="3"/>
      <c r="L2" s="3"/>
      <c r="M2" s="3"/>
      <c r="N2" s="3"/>
      <c r="O2" s="3"/>
      <c r="P2" s="3"/>
      <c r="Q2" s="3"/>
      <c r="R2" s="3"/>
    </row>
    <row r="3" spans="1:18" ht="20" customHeight="1">
      <c r="A3" s="14" t="s">
        <v>133</v>
      </c>
      <c r="B3" s="43">
        <v>3.1082802547770698E-3</v>
      </c>
      <c r="C3" s="43"/>
      <c r="D3" s="43">
        <v>5.0761940864291139E-3</v>
      </c>
      <c r="E3" s="43">
        <v>0</v>
      </c>
      <c r="F3" s="43">
        <v>7.9173208689647858E-3</v>
      </c>
      <c r="G3" s="43">
        <v>7.8298897001708877E-4</v>
      </c>
      <c r="H3" s="43"/>
      <c r="I3" s="8"/>
      <c r="J3" s="44">
        <v>0</v>
      </c>
      <c r="K3" s="7"/>
      <c r="M3" s="3"/>
      <c r="N3" s="3"/>
      <c r="O3" s="3"/>
      <c r="P3" s="3"/>
      <c r="Q3" s="3"/>
      <c r="R3" s="3"/>
    </row>
    <row r="4" spans="1:18" ht="20" customHeight="1">
      <c r="A4" s="14" t="s">
        <v>137</v>
      </c>
      <c r="B4" s="8" t="s">
        <v>131</v>
      </c>
      <c r="C4" s="8"/>
      <c r="D4" s="8" t="s">
        <v>131</v>
      </c>
      <c r="E4" s="8" t="s">
        <v>131</v>
      </c>
      <c r="F4" s="8" t="s">
        <v>131</v>
      </c>
      <c r="G4" s="8" t="s">
        <v>131</v>
      </c>
      <c r="H4" s="8"/>
      <c r="I4" s="8"/>
      <c r="J4" s="44" t="s">
        <v>131</v>
      </c>
      <c r="K4" s="3"/>
      <c r="M4" s="3"/>
      <c r="N4" s="3"/>
      <c r="P4" s="3"/>
      <c r="Q4" s="3"/>
      <c r="R4" s="3"/>
    </row>
    <row r="5" spans="1:18" ht="20" customHeight="1">
      <c r="A5" s="14" t="s">
        <v>138</v>
      </c>
      <c r="B5" s="8">
        <v>9.7133757961783453E-3</v>
      </c>
      <c r="C5" s="8"/>
      <c r="D5" s="8">
        <v>8.5952277657266804E-3</v>
      </c>
      <c r="E5" s="8">
        <v>0</v>
      </c>
      <c r="F5" s="8">
        <v>1.9760394719295908E-2</v>
      </c>
      <c r="G5" s="8">
        <v>9.4387562814070361E-3</v>
      </c>
      <c r="H5" s="8"/>
      <c r="I5" s="8"/>
      <c r="J5" s="44">
        <v>0</v>
      </c>
      <c r="K5" s="3"/>
      <c r="M5" s="3"/>
      <c r="N5" s="3"/>
      <c r="P5" s="3"/>
      <c r="Q5" s="3"/>
      <c r="R5" s="3"/>
    </row>
    <row r="6" spans="1:18" ht="20" customHeight="1">
      <c r="A6" s="14" t="s">
        <v>134</v>
      </c>
      <c r="B6" s="8">
        <v>0.14005095541401275</v>
      </c>
      <c r="C6" s="43"/>
      <c r="D6" s="43">
        <v>9.3727765726681123E-2</v>
      </c>
      <c r="E6" s="43">
        <v>0.25466428167953298</v>
      </c>
      <c r="F6" s="43">
        <v>0.19492983438675093</v>
      </c>
      <c r="G6" s="43">
        <v>0.30707159642801191</v>
      </c>
      <c r="H6" s="43"/>
      <c r="I6" s="8"/>
      <c r="J6" s="44">
        <v>0.15787499999999999</v>
      </c>
      <c r="K6" s="5"/>
      <c r="M6" s="3"/>
      <c r="N6" s="3"/>
      <c r="O6" s="3"/>
      <c r="P6" s="3"/>
      <c r="Q6" s="3"/>
      <c r="R6" s="3"/>
    </row>
    <row r="7" spans="1:18" ht="20" customHeight="1">
      <c r="A7" s="14" t="s">
        <v>139</v>
      </c>
      <c r="B7" s="8">
        <v>1.6E-2</v>
      </c>
      <c r="C7" s="8"/>
      <c r="D7" s="8">
        <v>9.5055675909878679E-2</v>
      </c>
      <c r="E7" s="8">
        <v>1.8249056603773586E-2</v>
      </c>
      <c r="F7" s="8">
        <v>4.4963932858812283E-2</v>
      </c>
      <c r="G7" s="8">
        <v>2.7319003115264799E-2</v>
      </c>
      <c r="H7" s="8"/>
      <c r="I7" s="8"/>
      <c r="J7" s="44">
        <v>2.6956349206349206E-2</v>
      </c>
      <c r="K7" s="3"/>
      <c r="M7" s="3"/>
      <c r="N7" s="3"/>
      <c r="P7" s="3"/>
      <c r="Q7" s="3"/>
      <c r="R7" s="3"/>
    </row>
    <row r="8" spans="1:18" ht="20" customHeight="1">
      <c r="A8" s="14" t="s">
        <v>140</v>
      </c>
      <c r="B8" s="8" t="s">
        <v>131</v>
      </c>
      <c r="C8" s="8"/>
      <c r="D8" s="8">
        <v>0</v>
      </c>
      <c r="E8" s="8">
        <v>0</v>
      </c>
      <c r="F8" s="8">
        <v>1.8195312286829109E-4</v>
      </c>
      <c r="G8" s="8">
        <v>9.9999999999999991E-5</v>
      </c>
      <c r="H8" s="8"/>
      <c r="I8" s="8"/>
      <c r="J8" s="44" t="s">
        <v>131</v>
      </c>
      <c r="K8" s="3"/>
      <c r="M8" s="3"/>
      <c r="N8" s="3"/>
      <c r="P8" s="3"/>
      <c r="Q8" s="3"/>
      <c r="R8" s="3"/>
    </row>
    <row r="9" spans="1:18" ht="20" customHeight="1">
      <c r="A9" s="14" t="s">
        <v>141</v>
      </c>
      <c r="B9" s="8" t="s">
        <v>131</v>
      </c>
      <c r="C9" s="8"/>
      <c r="D9" s="8">
        <v>2.0000000000000001E-4</v>
      </c>
      <c r="E9" s="8">
        <v>0</v>
      </c>
      <c r="F9" s="8">
        <v>9.0983494748329009E-5</v>
      </c>
      <c r="G9" s="8">
        <v>0</v>
      </c>
      <c r="H9" s="8"/>
      <c r="I9" s="8"/>
      <c r="J9" s="44" t="s">
        <v>131</v>
      </c>
      <c r="K9" s="3"/>
      <c r="M9" s="3"/>
      <c r="N9" s="3"/>
      <c r="P9" s="3"/>
      <c r="Q9" s="3"/>
      <c r="R9" s="3"/>
    </row>
    <row r="10" spans="1:18" ht="20" customHeight="1">
      <c r="A10" s="14" t="s">
        <v>135</v>
      </c>
      <c r="B10" s="43">
        <v>0.42713375796178343</v>
      </c>
      <c r="C10" s="8"/>
      <c r="D10" s="8">
        <v>0.2552571490467937</v>
      </c>
      <c r="E10" s="8">
        <v>7.6328313253012051E-2</v>
      </c>
      <c r="F10" s="8">
        <v>0.22749932179047314</v>
      </c>
      <c r="G10" s="8">
        <v>0.20892397207137312</v>
      </c>
      <c r="H10" s="8"/>
      <c r="I10" s="8"/>
      <c r="J10" s="44">
        <v>0.4464007936507936</v>
      </c>
      <c r="K10" s="6"/>
      <c r="M10" s="3"/>
      <c r="N10" s="3"/>
      <c r="O10" s="3"/>
      <c r="P10" s="3"/>
      <c r="Q10" s="3"/>
      <c r="R10" s="3"/>
    </row>
    <row r="11" spans="1:18" ht="20" customHeight="1">
      <c r="A11" s="15" t="s">
        <v>145</v>
      </c>
      <c r="B11" s="8">
        <v>0</v>
      </c>
      <c r="C11" s="8"/>
      <c r="D11" s="8">
        <v>1.6493561197916668E-4</v>
      </c>
      <c r="E11" s="8">
        <v>3.2379512379512382E-4</v>
      </c>
      <c r="F11" s="8">
        <v>1.33739859990381E-5</v>
      </c>
      <c r="G11" s="8">
        <v>0</v>
      </c>
      <c r="H11" s="8"/>
      <c r="I11" s="8"/>
      <c r="J11" s="44">
        <v>0</v>
      </c>
      <c r="K11" s="3"/>
      <c r="M11" s="3"/>
      <c r="N11" s="3"/>
      <c r="P11" s="3"/>
      <c r="Q11" s="3"/>
      <c r="R11" s="3"/>
    </row>
    <row r="12" spans="1:18" ht="20" customHeight="1">
      <c r="A12" s="14" t="s">
        <v>142</v>
      </c>
      <c r="B12" s="43" t="s">
        <v>131</v>
      </c>
      <c r="C12" s="8"/>
      <c r="D12" s="8" t="s">
        <v>131</v>
      </c>
      <c r="E12" s="8" t="s">
        <v>131</v>
      </c>
      <c r="F12" s="8" t="s">
        <v>131</v>
      </c>
      <c r="G12" s="8" t="s">
        <v>131</v>
      </c>
      <c r="H12" s="8"/>
      <c r="I12" s="8"/>
      <c r="J12" s="44" t="s">
        <v>131</v>
      </c>
      <c r="K12" s="3"/>
      <c r="M12" s="3"/>
      <c r="N12" s="3"/>
      <c r="P12" s="3"/>
      <c r="Q12" s="3"/>
      <c r="R12" s="3"/>
    </row>
    <row r="13" spans="1:18" ht="20" customHeight="1">
      <c r="A13" s="14" t="s">
        <v>143</v>
      </c>
      <c r="B13" s="8" t="s">
        <v>131</v>
      </c>
      <c r="C13" s="8"/>
      <c r="D13" s="8">
        <v>0</v>
      </c>
      <c r="E13" s="8">
        <v>1E-4</v>
      </c>
      <c r="F13" s="8">
        <v>0</v>
      </c>
      <c r="G13" s="8">
        <v>0</v>
      </c>
      <c r="H13" s="8"/>
      <c r="I13" s="8"/>
      <c r="J13" s="44" t="s">
        <v>131</v>
      </c>
      <c r="K13" s="3"/>
      <c r="M13" s="3"/>
      <c r="N13" s="3"/>
      <c r="P13" s="3"/>
      <c r="Q13" s="3"/>
      <c r="R13" s="3"/>
    </row>
    <row r="14" spans="1:18" ht="20" customHeight="1">
      <c r="A14" s="14" t="s">
        <v>144</v>
      </c>
      <c r="B14" s="8" t="s">
        <v>131</v>
      </c>
      <c r="C14" s="43"/>
      <c r="D14" s="43" t="s">
        <v>131</v>
      </c>
      <c r="E14" s="43" t="s">
        <v>131</v>
      </c>
      <c r="F14" s="43" t="s">
        <v>131</v>
      </c>
      <c r="G14" s="43" t="s">
        <v>131</v>
      </c>
      <c r="H14" s="43"/>
      <c r="I14" s="8"/>
      <c r="J14" s="44" t="s">
        <v>131</v>
      </c>
      <c r="K14" s="3"/>
      <c r="M14" s="3"/>
      <c r="N14" s="3"/>
      <c r="P14" s="3"/>
      <c r="Q14" s="3"/>
      <c r="R14" s="3"/>
    </row>
    <row r="15" spans="1:18" ht="20" customHeight="1">
      <c r="A15" s="14" t="s">
        <v>136</v>
      </c>
      <c r="B15" s="43">
        <v>0</v>
      </c>
      <c r="C15" s="43"/>
      <c r="D15" s="8">
        <v>0</v>
      </c>
      <c r="E15" s="43">
        <v>0</v>
      </c>
      <c r="F15" s="43">
        <v>5.5783013581663413E-4</v>
      </c>
      <c r="G15" s="8">
        <v>0</v>
      </c>
      <c r="H15" s="8"/>
      <c r="I15" s="8"/>
      <c r="J15" s="44">
        <v>0</v>
      </c>
      <c r="K15" s="11"/>
      <c r="M15" s="3"/>
      <c r="N15" s="3"/>
      <c r="O15" s="3"/>
      <c r="P15" s="3"/>
      <c r="Q15" s="3"/>
      <c r="R15" s="3"/>
    </row>
    <row r="16" spans="1:18" s="16" customFormat="1" ht="34">
      <c r="A16" s="15" t="s">
        <v>151</v>
      </c>
      <c r="B16" s="8">
        <v>3.1082802547770698E-3</v>
      </c>
      <c r="C16" s="8"/>
      <c r="D16" s="8">
        <v>1.9658486707566467E-2</v>
      </c>
      <c r="E16" s="8">
        <v>0</v>
      </c>
      <c r="F16" s="8">
        <v>2.3735586481113319E-2</v>
      </c>
      <c r="G16" s="8">
        <v>5.9250720461095103E-3</v>
      </c>
      <c r="H16" s="43"/>
      <c r="I16" s="8"/>
      <c r="J16" s="45">
        <v>0</v>
      </c>
      <c r="K16" s="18"/>
      <c r="M16" s="18"/>
      <c r="N16" s="18"/>
      <c r="O16" s="18"/>
      <c r="P16" s="18"/>
      <c r="Q16" s="18"/>
      <c r="R16" s="18"/>
    </row>
    <row r="17" spans="1:18" ht="20" customHeight="1">
      <c r="A17" s="14" t="s">
        <v>16</v>
      </c>
      <c r="B17" s="43">
        <v>3.1082802547770698E-3</v>
      </c>
      <c r="C17" s="43"/>
      <c r="D17" s="43">
        <v>6.4042898927526811E-4</v>
      </c>
      <c r="E17" s="43">
        <v>0</v>
      </c>
      <c r="F17" s="43">
        <v>3.7400307888310856E-3</v>
      </c>
      <c r="G17" s="43">
        <v>2.0888614625115703E-3</v>
      </c>
      <c r="H17" s="8"/>
      <c r="I17" s="8"/>
      <c r="J17" s="44">
        <v>0</v>
      </c>
      <c r="K17" s="6"/>
      <c r="M17" s="3"/>
      <c r="N17" s="3"/>
      <c r="O17" s="3"/>
      <c r="P17" s="3"/>
      <c r="Q17" s="3"/>
      <c r="R17" s="3"/>
    </row>
    <row r="18" spans="1:18" ht="20" customHeight="1">
      <c r="A18" s="14" t="s">
        <v>17</v>
      </c>
      <c r="B18" s="8">
        <v>1.2331210191082803E-2</v>
      </c>
      <c r="C18" s="8"/>
      <c r="D18" s="8">
        <v>0</v>
      </c>
      <c r="E18" s="8">
        <v>0</v>
      </c>
      <c r="F18" s="8">
        <v>8.854783462998858E-5</v>
      </c>
      <c r="G18" s="8">
        <v>1.2139219015280137E-3</v>
      </c>
      <c r="H18" s="8"/>
      <c r="I18" s="8"/>
      <c r="J18" s="44">
        <v>2.5914682539682543E-2</v>
      </c>
      <c r="K18" s="3"/>
      <c r="M18" s="3"/>
      <c r="N18" s="3"/>
      <c r="P18" s="3"/>
      <c r="Q18" s="3"/>
      <c r="R18" s="3"/>
    </row>
    <row r="19" spans="1:18" ht="20" customHeight="1">
      <c r="A19" s="14" t="s">
        <v>18</v>
      </c>
      <c r="B19" s="8" t="s">
        <v>131</v>
      </c>
      <c r="C19" s="8"/>
      <c r="D19" s="8">
        <v>0</v>
      </c>
      <c r="E19" s="8">
        <v>0</v>
      </c>
      <c r="F19" s="8">
        <v>3.7312335670464505E-5</v>
      </c>
      <c r="G19" s="8">
        <v>0</v>
      </c>
      <c r="H19" s="8"/>
      <c r="I19" s="9"/>
      <c r="J19" s="44" t="s">
        <v>131</v>
      </c>
      <c r="K19" s="3"/>
      <c r="M19" s="3"/>
      <c r="N19" s="3"/>
      <c r="P19" s="3"/>
      <c r="Q19" s="3"/>
      <c r="R19" s="3"/>
    </row>
    <row r="20" spans="1:18" ht="20" customHeight="1">
      <c r="A20" s="14" t="s">
        <v>19</v>
      </c>
      <c r="B20" s="8">
        <v>3.1878980891719748E-2</v>
      </c>
      <c r="C20" s="8"/>
      <c r="D20" s="8">
        <v>8.5167443372710497E-2</v>
      </c>
      <c r="E20" s="8">
        <v>1.5562054743157104E-2</v>
      </c>
      <c r="F20" s="8">
        <v>0.1103725891291642</v>
      </c>
      <c r="G20" s="8">
        <v>3.626065472513898E-2</v>
      </c>
      <c r="H20" s="8"/>
      <c r="I20" s="8"/>
      <c r="J20" s="44">
        <v>3.082738095238095E-2</v>
      </c>
      <c r="K20" s="3"/>
      <c r="M20" s="3"/>
      <c r="N20" s="3"/>
      <c r="P20" s="3"/>
      <c r="Q20" s="3"/>
      <c r="R20" s="3"/>
    </row>
    <row r="21" spans="1:18" ht="20" customHeight="1">
      <c r="A21" s="14" t="s">
        <v>20</v>
      </c>
      <c r="B21" s="8">
        <v>6.3726114649681531E-2</v>
      </c>
      <c r="C21" s="8"/>
      <c r="D21" s="8">
        <v>1.7881052973675658E-4</v>
      </c>
      <c r="E21" s="8">
        <v>0</v>
      </c>
      <c r="F21" s="8">
        <v>2.8320758726953931E-4</v>
      </c>
      <c r="G21" s="8">
        <v>2.2634025410598079E-3</v>
      </c>
      <c r="H21" s="8"/>
      <c r="I21" s="8"/>
      <c r="J21" s="44">
        <v>8.2454365079365086E-2</v>
      </c>
      <c r="K21" s="3"/>
      <c r="M21" s="3"/>
      <c r="N21" s="3"/>
      <c r="P21" s="3"/>
      <c r="Q21" s="3"/>
      <c r="R21" s="3"/>
    </row>
    <row r="22" spans="1:18" ht="20" customHeight="1">
      <c r="A22" s="14" t="s">
        <v>21</v>
      </c>
      <c r="B22" s="8">
        <v>3.1878980891719748E-2</v>
      </c>
      <c r="C22" s="8"/>
      <c r="D22" s="8">
        <v>3.587631322430411E-2</v>
      </c>
      <c r="E22" s="8">
        <v>0.12373855963990998</v>
      </c>
      <c r="F22" s="8">
        <v>3.7879938402718777E-2</v>
      </c>
      <c r="G22" s="8">
        <v>8.1132567525613167E-2</v>
      </c>
      <c r="H22" s="8"/>
      <c r="I22" s="8"/>
      <c r="J22" s="44">
        <v>7.9702380952380945E-3</v>
      </c>
      <c r="K22" s="3"/>
      <c r="M22" s="3"/>
      <c r="N22" s="3"/>
      <c r="P22" s="3"/>
      <c r="Q22" s="3"/>
      <c r="R22" s="3"/>
    </row>
    <row r="23" spans="1:18" ht="20" customHeight="1">
      <c r="A23" s="14" t="s">
        <v>22</v>
      </c>
      <c r="B23" s="9" t="s">
        <v>131</v>
      </c>
      <c r="C23" s="8"/>
      <c r="D23" s="8">
        <v>0</v>
      </c>
      <c r="E23" s="8">
        <v>0</v>
      </c>
      <c r="F23" s="8">
        <v>1.3740046664836673E-5</v>
      </c>
      <c r="G23" s="8">
        <v>0</v>
      </c>
      <c r="H23" s="8"/>
      <c r="I23" s="8"/>
      <c r="J23" s="44" t="s">
        <v>131</v>
      </c>
      <c r="K23" s="3"/>
      <c r="M23" s="3"/>
      <c r="N23" s="3"/>
      <c r="P23" s="3"/>
      <c r="Q23" s="3"/>
      <c r="R23" s="3"/>
    </row>
    <row r="24" spans="1:18" ht="20" customHeight="1">
      <c r="A24" s="14" t="s">
        <v>23</v>
      </c>
      <c r="B24" s="9" t="s">
        <v>131</v>
      </c>
      <c r="C24" s="8"/>
      <c r="D24" s="8">
        <v>0</v>
      </c>
      <c r="E24" s="8">
        <v>0</v>
      </c>
      <c r="F24" s="8">
        <v>1.3646822797248607E-5</v>
      </c>
      <c r="G24" s="8">
        <v>0</v>
      </c>
      <c r="H24" s="8"/>
      <c r="I24" s="8"/>
      <c r="J24" s="44" t="s">
        <v>131</v>
      </c>
      <c r="K24" s="3"/>
      <c r="M24" s="3"/>
      <c r="N24" s="3"/>
      <c r="P24" s="3"/>
      <c r="Q24" s="3"/>
      <c r="R24" s="3"/>
    </row>
    <row r="25" spans="1:18" ht="20" customHeight="1">
      <c r="A25" s="14" t="s">
        <v>24</v>
      </c>
      <c r="B25" s="9" t="s">
        <v>131</v>
      </c>
      <c r="C25" s="8"/>
      <c r="D25" s="8">
        <v>0</v>
      </c>
      <c r="E25" s="8">
        <v>0</v>
      </c>
      <c r="F25" s="8">
        <v>1.3736457619217375E-5</v>
      </c>
      <c r="G25" s="8">
        <v>0</v>
      </c>
      <c r="H25" s="8"/>
      <c r="I25" s="8"/>
      <c r="J25" s="44" t="s">
        <v>131</v>
      </c>
      <c r="K25" s="3"/>
      <c r="M25" s="3"/>
      <c r="N25" s="3"/>
      <c r="P25" s="3"/>
      <c r="Q25" s="3"/>
      <c r="R25" s="3"/>
    </row>
    <row r="26" spans="1:18" ht="20" customHeight="1">
      <c r="A26" s="14" t="s">
        <v>25</v>
      </c>
      <c r="B26" s="9">
        <v>0</v>
      </c>
      <c r="C26" s="8"/>
      <c r="D26" s="8">
        <v>0</v>
      </c>
      <c r="E26" s="8">
        <v>3.5729831144465292E-4</v>
      </c>
      <c r="F26" s="8">
        <v>1.3283231002312415E-5</v>
      </c>
      <c r="G26" s="8">
        <v>1.1174424071462154E-2</v>
      </c>
      <c r="H26" s="8"/>
      <c r="I26" s="8"/>
      <c r="J26" s="44">
        <v>0</v>
      </c>
      <c r="K26" s="3"/>
      <c r="M26" s="3"/>
      <c r="N26" s="3"/>
      <c r="P26" s="3"/>
      <c r="Q26" s="3"/>
      <c r="R26" s="3"/>
    </row>
    <row r="27" spans="1:18" ht="20" customHeight="1">
      <c r="A27" s="14" t="s">
        <v>26</v>
      </c>
      <c r="B27" s="9" t="s">
        <v>131</v>
      </c>
      <c r="C27" s="9"/>
      <c r="D27" s="9" t="s">
        <v>131</v>
      </c>
      <c r="E27" s="8" t="s">
        <v>131</v>
      </c>
      <c r="F27" s="9" t="s">
        <v>131</v>
      </c>
      <c r="G27" s="8" t="s">
        <v>131</v>
      </c>
      <c r="H27" s="9"/>
      <c r="I27" s="8"/>
      <c r="J27" s="44" t="s">
        <v>131</v>
      </c>
      <c r="K27" s="3"/>
      <c r="M27" s="3"/>
      <c r="N27" s="3"/>
      <c r="P27" s="3"/>
      <c r="Q27" s="3"/>
      <c r="R27" s="3"/>
    </row>
    <row r="28" spans="1:18" ht="20" customHeight="1">
      <c r="A28" s="14" t="s">
        <v>27</v>
      </c>
      <c r="B28" s="9" t="s">
        <v>131</v>
      </c>
      <c r="C28" s="9"/>
      <c r="D28" s="9">
        <v>0</v>
      </c>
      <c r="E28" s="8">
        <v>0</v>
      </c>
      <c r="F28" s="9">
        <v>4.0940449560805287E-5</v>
      </c>
      <c r="G28" s="8">
        <v>0</v>
      </c>
      <c r="H28" s="9"/>
      <c r="I28" s="8"/>
      <c r="J28" s="44" t="s">
        <v>131</v>
      </c>
      <c r="K28" s="3"/>
      <c r="M28" s="3"/>
      <c r="N28" s="3"/>
      <c r="P28" s="3"/>
      <c r="Q28" s="3"/>
      <c r="R28" s="3"/>
    </row>
    <row r="29" spans="1:18" ht="20" customHeight="1">
      <c r="A29" s="14" t="s">
        <v>28</v>
      </c>
      <c r="B29" s="9" t="s">
        <v>131</v>
      </c>
      <c r="C29" s="9"/>
      <c r="D29" s="9">
        <v>0</v>
      </c>
      <c r="E29" s="9">
        <v>0</v>
      </c>
      <c r="F29" s="9">
        <v>1.3646893503233377E-5</v>
      </c>
      <c r="G29" s="9">
        <v>0</v>
      </c>
      <c r="H29" s="9"/>
      <c r="I29" s="8"/>
      <c r="J29" s="44" t="s">
        <v>131</v>
      </c>
      <c r="K29" s="3"/>
      <c r="M29" s="3"/>
      <c r="N29" s="3"/>
      <c r="P29" s="3"/>
      <c r="Q29" s="3"/>
      <c r="R29" s="3"/>
    </row>
    <row r="30" spans="1:18" ht="20" customHeight="1">
      <c r="A30" s="14" t="s">
        <v>29</v>
      </c>
      <c r="B30" s="9">
        <v>3.0573248407643311E-3</v>
      </c>
      <c r="C30" s="9"/>
      <c r="D30" s="9">
        <v>6.8804932026557061E-3</v>
      </c>
      <c r="E30" s="9">
        <v>0</v>
      </c>
      <c r="F30" s="9">
        <v>1.5303651266766022E-2</v>
      </c>
      <c r="G30" s="9">
        <v>7.3145139080143216E-3</v>
      </c>
      <c r="H30" s="9"/>
      <c r="I30" s="9"/>
      <c r="J30" s="44">
        <v>0</v>
      </c>
      <c r="K30" s="3"/>
      <c r="M30" s="3"/>
      <c r="N30" s="3"/>
      <c r="P30" s="3"/>
      <c r="Q30" s="3"/>
      <c r="R30" s="3"/>
    </row>
    <row r="31" spans="1:18" ht="20" customHeight="1">
      <c r="A31" s="14" t="s">
        <v>30</v>
      </c>
      <c r="B31" s="9">
        <v>0</v>
      </c>
      <c r="C31" s="9"/>
      <c r="D31" s="9">
        <v>0</v>
      </c>
      <c r="E31" s="9">
        <v>0</v>
      </c>
      <c r="F31" s="9">
        <v>0</v>
      </c>
      <c r="G31" s="9">
        <v>3.3666821059132317E-4</v>
      </c>
      <c r="H31" s="9"/>
      <c r="I31" s="9"/>
      <c r="J31" s="44">
        <v>2.0178571428571429E-3</v>
      </c>
      <c r="K31" s="3"/>
      <c r="M31" s="3"/>
      <c r="N31" s="3"/>
      <c r="P31" s="3"/>
      <c r="Q31" s="3"/>
      <c r="R31" s="3"/>
    </row>
    <row r="32" spans="1:18" ht="20" customHeight="1">
      <c r="A32" s="14" t="s">
        <v>31</v>
      </c>
      <c r="B32" s="9" t="s">
        <v>131</v>
      </c>
      <c r="C32" s="9"/>
      <c r="D32" s="9">
        <v>0</v>
      </c>
      <c r="E32" s="9">
        <v>0</v>
      </c>
      <c r="F32" s="9">
        <v>1.3648342654480973E-5</v>
      </c>
      <c r="G32" s="9">
        <v>0</v>
      </c>
      <c r="H32" s="9"/>
      <c r="I32" s="9"/>
      <c r="J32" s="44" t="s">
        <v>131</v>
      </c>
      <c r="K32" s="3"/>
      <c r="M32" s="3"/>
      <c r="N32" s="3"/>
      <c r="P32" s="3"/>
      <c r="Q32" s="3"/>
      <c r="R32" s="3"/>
    </row>
    <row r="33" spans="1:18" ht="20" customHeight="1">
      <c r="A33" s="14" t="s">
        <v>32</v>
      </c>
      <c r="B33" s="9" t="s">
        <v>131</v>
      </c>
      <c r="C33" s="9"/>
      <c r="D33" s="9">
        <v>0</v>
      </c>
      <c r="E33" s="9">
        <v>0</v>
      </c>
      <c r="F33" s="9">
        <v>1.3648715010640041E-5</v>
      </c>
      <c r="G33" s="9">
        <v>0</v>
      </c>
      <c r="H33" s="9"/>
      <c r="I33" s="9"/>
      <c r="J33" s="44" t="s">
        <v>131</v>
      </c>
      <c r="K33" s="3"/>
      <c r="M33" s="3"/>
      <c r="N33" s="3"/>
      <c r="P33" s="3"/>
      <c r="Q33" s="3"/>
      <c r="R33" s="3"/>
    </row>
    <row r="34" spans="1:18" ht="20" customHeight="1">
      <c r="A34" s="14" t="s">
        <v>33</v>
      </c>
      <c r="B34" s="9">
        <v>0</v>
      </c>
      <c r="C34" s="9"/>
      <c r="D34" s="9">
        <v>1.7881511967941081E-4</v>
      </c>
      <c r="E34" s="9">
        <v>0</v>
      </c>
      <c r="F34" s="9">
        <v>4.1703854224772234E-5</v>
      </c>
      <c r="G34" s="9">
        <v>0</v>
      </c>
      <c r="H34" s="9"/>
      <c r="I34" s="9"/>
      <c r="J34" s="44">
        <v>0</v>
      </c>
      <c r="K34" s="3"/>
      <c r="M34" s="3"/>
      <c r="N34" s="3"/>
      <c r="P34" s="3"/>
      <c r="Q34" s="3"/>
      <c r="R34" s="3"/>
    </row>
    <row r="35" spans="1:18" ht="20" customHeight="1">
      <c r="A35" s="14" t="s">
        <v>34</v>
      </c>
      <c r="B35" s="9">
        <v>3.1082802547770698E-3</v>
      </c>
      <c r="C35" s="9"/>
      <c r="D35" s="9">
        <v>0</v>
      </c>
      <c r="E35" s="9">
        <v>0</v>
      </c>
      <c r="F35" s="9">
        <v>0</v>
      </c>
      <c r="G35" s="9">
        <v>0</v>
      </c>
      <c r="H35" s="9"/>
      <c r="I35" s="9"/>
      <c r="J35" s="44">
        <v>0</v>
      </c>
      <c r="K35" s="3"/>
      <c r="M35" s="3"/>
      <c r="N35" s="3"/>
      <c r="P35" s="3"/>
      <c r="Q35" s="3"/>
      <c r="R35" s="3"/>
    </row>
    <row r="36" spans="1:18" ht="20" customHeight="1">
      <c r="A36" s="14" t="s">
        <v>35</v>
      </c>
      <c r="B36" s="9" t="s">
        <v>131</v>
      </c>
      <c r="C36" s="9"/>
      <c r="D36" s="9" t="s">
        <v>131</v>
      </c>
      <c r="E36" s="9" t="s">
        <v>131</v>
      </c>
      <c r="F36" s="9" t="s">
        <v>131</v>
      </c>
      <c r="G36" s="9" t="s">
        <v>131</v>
      </c>
      <c r="H36" s="9"/>
      <c r="I36" s="9"/>
      <c r="J36" s="44" t="s">
        <v>131</v>
      </c>
      <c r="K36" s="3"/>
      <c r="M36" s="3"/>
      <c r="N36" s="3"/>
      <c r="P36" s="3"/>
      <c r="Q36" s="3"/>
      <c r="R36" s="3"/>
    </row>
    <row r="37" spans="1:18" ht="20" customHeight="1">
      <c r="A37" s="14" t="s">
        <v>36</v>
      </c>
      <c r="B37" s="10">
        <v>0</v>
      </c>
      <c r="C37" s="10"/>
      <c r="D37" s="10">
        <v>2.8279896013864818E-4</v>
      </c>
      <c r="E37" s="10">
        <v>0</v>
      </c>
      <c r="F37" s="10">
        <v>0</v>
      </c>
      <c r="G37" s="10">
        <v>0</v>
      </c>
      <c r="H37" s="10"/>
      <c r="I37" s="10"/>
      <c r="J37" s="46">
        <v>0</v>
      </c>
    </row>
    <row r="38" spans="1:18" ht="20" customHeight="1">
      <c r="A38" s="14" t="s">
        <v>37</v>
      </c>
      <c r="B38" s="10">
        <v>0</v>
      </c>
      <c r="C38" s="10"/>
      <c r="D38" s="10">
        <v>0</v>
      </c>
      <c r="E38" s="10">
        <v>0</v>
      </c>
      <c r="F38" s="10">
        <v>1.3284141671984686E-5</v>
      </c>
      <c r="G38" s="10">
        <v>0</v>
      </c>
      <c r="H38" s="10"/>
      <c r="I38" s="10"/>
      <c r="J38" s="46">
        <v>8.9682539682539684E-4</v>
      </c>
    </row>
    <row r="39" spans="1:18" ht="20" customHeight="1">
      <c r="A39" s="14" t="s">
        <v>38</v>
      </c>
      <c r="B39" s="10" t="s">
        <v>131</v>
      </c>
      <c r="C39" s="10"/>
      <c r="D39" s="10">
        <v>0</v>
      </c>
      <c r="E39" s="10">
        <v>0</v>
      </c>
      <c r="F39" s="10">
        <v>0</v>
      </c>
      <c r="G39" s="10">
        <v>1E-4</v>
      </c>
      <c r="H39" s="10"/>
      <c r="I39" s="10"/>
      <c r="J39" s="46" t="s">
        <v>131</v>
      </c>
    </row>
    <row r="40" spans="1:18" ht="20" customHeight="1">
      <c r="A40" s="14" t="s">
        <v>39</v>
      </c>
      <c r="B40" s="10">
        <v>0</v>
      </c>
      <c r="C40" s="10"/>
      <c r="D40" s="10">
        <v>0</v>
      </c>
      <c r="E40" s="10">
        <v>0</v>
      </c>
      <c r="F40" s="10">
        <v>5.5446411978655053E-4</v>
      </c>
      <c r="G40" s="10">
        <v>0</v>
      </c>
      <c r="H40" s="10"/>
      <c r="I40" s="10"/>
      <c r="J40" s="46">
        <v>0</v>
      </c>
    </row>
    <row r="41" spans="1:18" ht="20" customHeight="1">
      <c r="A41" s="14" t="s">
        <v>40</v>
      </c>
      <c r="B41" s="10" t="s">
        <v>131</v>
      </c>
      <c r="C41" s="10"/>
      <c r="D41" s="10">
        <v>0</v>
      </c>
      <c r="E41" s="10">
        <v>0</v>
      </c>
      <c r="F41" s="10">
        <v>1.364759463292244E-5</v>
      </c>
      <c r="G41" s="10">
        <v>0</v>
      </c>
      <c r="H41" s="10"/>
      <c r="I41" s="10"/>
      <c r="J41" s="46" t="s">
        <v>131</v>
      </c>
    </row>
    <row r="42" spans="1:18" ht="20" customHeight="1">
      <c r="A42" s="14" t="s">
        <v>41</v>
      </c>
      <c r="B42" s="10" t="s">
        <v>131</v>
      </c>
      <c r="C42" s="10"/>
      <c r="D42" s="10">
        <v>0</v>
      </c>
      <c r="E42" s="10">
        <v>0</v>
      </c>
      <c r="F42" s="10">
        <v>0</v>
      </c>
      <c r="G42" s="10">
        <v>1.0000000000000002E-4</v>
      </c>
      <c r="H42" s="10"/>
      <c r="I42" s="10"/>
      <c r="J42" s="46" t="s">
        <v>131</v>
      </c>
    </row>
    <row r="43" spans="1:18" ht="20" customHeight="1">
      <c r="A43" s="14" t="s">
        <v>42</v>
      </c>
      <c r="B43" s="10">
        <v>0</v>
      </c>
      <c r="C43" s="10"/>
      <c r="D43" s="10">
        <v>0</v>
      </c>
      <c r="E43" s="10">
        <v>6.835115362971299E-4</v>
      </c>
      <c r="F43" s="10">
        <v>0</v>
      </c>
      <c r="G43" s="10">
        <v>0</v>
      </c>
      <c r="H43" s="10"/>
      <c r="I43" s="10"/>
      <c r="J43" s="46">
        <v>0</v>
      </c>
    </row>
    <row r="44" spans="1:18" ht="20" customHeight="1">
      <c r="A44" s="14" t="s">
        <v>43</v>
      </c>
      <c r="B44" s="10">
        <v>0</v>
      </c>
      <c r="C44" s="10"/>
      <c r="D44" s="10">
        <v>0</v>
      </c>
      <c r="E44" s="10">
        <v>0</v>
      </c>
      <c r="F44" s="10">
        <v>0</v>
      </c>
      <c r="G44" s="10">
        <v>8.8888888888888893E-5</v>
      </c>
      <c r="H44" s="10"/>
      <c r="I44" s="10"/>
      <c r="J44" s="46">
        <v>3.8928571428571428E-3</v>
      </c>
    </row>
    <row r="45" spans="1:18" ht="20" customHeight="1">
      <c r="A45" s="14" t="s">
        <v>44</v>
      </c>
      <c r="B45" s="10">
        <v>3.0573248407643311E-3</v>
      </c>
      <c r="C45" s="10"/>
      <c r="D45" s="10">
        <v>0</v>
      </c>
      <c r="E45" s="10">
        <v>0</v>
      </c>
      <c r="F45" s="10">
        <v>0</v>
      </c>
      <c r="G45" s="10">
        <v>0</v>
      </c>
      <c r="H45" s="10"/>
      <c r="I45" s="10"/>
      <c r="J45" s="46">
        <v>2.0178571428571429E-3</v>
      </c>
    </row>
    <row r="46" spans="1:18" ht="20" customHeight="1">
      <c r="A46" s="14" t="s">
        <v>45</v>
      </c>
      <c r="B46" s="10">
        <v>0</v>
      </c>
      <c r="C46" s="10"/>
      <c r="D46" s="10">
        <v>0</v>
      </c>
      <c r="E46" s="10">
        <v>0</v>
      </c>
      <c r="F46" s="10">
        <v>3.9617093153162738E-5</v>
      </c>
      <c r="G46" s="10">
        <v>0</v>
      </c>
      <c r="H46" s="10"/>
      <c r="I46" s="10"/>
      <c r="J46" s="46">
        <v>0</v>
      </c>
    </row>
    <row r="47" spans="1:18" ht="20" customHeight="1">
      <c r="A47" s="14" t="s">
        <v>46</v>
      </c>
      <c r="B47" s="10" t="s">
        <v>131</v>
      </c>
      <c r="C47" s="10"/>
      <c r="D47" s="10">
        <v>2.0000000000000001E-4</v>
      </c>
      <c r="E47" s="10">
        <v>0</v>
      </c>
      <c r="F47" s="10">
        <v>0</v>
      </c>
      <c r="G47" s="10">
        <v>0</v>
      </c>
      <c r="H47" s="10"/>
      <c r="I47" s="10"/>
      <c r="J47" s="46" t="s">
        <v>131</v>
      </c>
    </row>
    <row r="48" spans="1:18" ht="20" customHeight="1">
      <c r="A48" s="14" t="s">
        <v>47</v>
      </c>
      <c r="B48" s="10" t="s">
        <v>131</v>
      </c>
      <c r="C48" s="10"/>
      <c r="D48" s="10" t="s">
        <v>131</v>
      </c>
      <c r="E48" s="10" t="s">
        <v>131</v>
      </c>
      <c r="F48" s="10" t="s">
        <v>131</v>
      </c>
      <c r="G48" s="10" t="s">
        <v>131</v>
      </c>
      <c r="H48" s="10"/>
      <c r="I48" s="10"/>
      <c r="J48" s="46" t="s">
        <v>131</v>
      </c>
    </row>
    <row r="49" spans="1:10" ht="20" customHeight="1">
      <c r="A49" s="14" t="s">
        <v>48</v>
      </c>
      <c r="B49" s="10" t="s">
        <v>131</v>
      </c>
      <c r="C49" s="10"/>
      <c r="D49" s="10">
        <v>0</v>
      </c>
      <c r="E49" s="10">
        <v>0</v>
      </c>
      <c r="F49" s="10">
        <v>1.3648504711183942E-5</v>
      </c>
      <c r="G49" s="10">
        <v>0</v>
      </c>
      <c r="H49" s="10"/>
      <c r="I49" s="10"/>
      <c r="J49" s="46" t="s">
        <v>131</v>
      </c>
    </row>
    <row r="50" spans="1:10" ht="20" customHeight="1">
      <c r="A50" s="14" t="s">
        <v>49</v>
      </c>
      <c r="B50" s="10" t="s">
        <v>131</v>
      </c>
      <c r="C50" s="10"/>
      <c r="D50" s="10">
        <v>0</v>
      </c>
      <c r="E50" s="10">
        <v>0</v>
      </c>
      <c r="F50" s="10">
        <v>9.100370923988264E-5</v>
      </c>
      <c r="G50" s="10">
        <v>0</v>
      </c>
      <c r="H50" s="10"/>
      <c r="I50" s="10"/>
      <c r="J50" s="46" t="s">
        <v>131</v>
      </c>
    </row>
    <row r="51" spans="1:10" ht="20" customHeight="1">
      <c r="A51" s="14" t="s">
        <v>50</v>
      </c>
      <c r="B51" s="10">
        <v>0</v>
      </c>
      <c r="C51" s="10"/>
      <c r="D51" s="10">
        <v>0</v>
      </c>
      <c r="E51" s="10">
        <v>0</v>
      </c>
      <c r="F51" s="10">
        <v>0</v>
      </c>
      <c r="G51" s="10">
        <v>3.3905120955073835E-4</v>
      </c>
      <c r="H51" s="10"/>
      <c r="I51" s="10"/>
      <c r="J51" s="46">
        <v>0</v>
      </c>
    </row>
    <row r="52" spans="1:10" ht="20" customHeight="1">
      <c r="A52" s="14" t="s">
        <v>51</v>
      </c>
      <c r="B52" s="10">
        <v>3.1082802547770698E-3</v>
      </c>
      <c r="C52" s="10"/>
      <c r="D52" s="10">
        <v>0</v>
      </c>
      <c r="E52" s="10">
        <v>0</v>
      </c>
      <c r="F52" s="10">
        <v>1.3374883993813003E-5</v>
      </c>
      <c r="G52" s="10">
        <v>0</v>
      </c>
      <c r="H52" s="10"/>
      <c r="I52" s="10"/>
      <c r="J52" s="46">
        <v>4.1011904761904762E-3</v>
      </c>
    </row>
    <row r="53" spans="1:10" ht="20" customHeight="1">
      <c r="A53" s="14" t="s">
        <v>52</v>
      </c>
      <c r="B53" s="10" t="s">
        <v>131</v>
      </c>
      <c r="C53" s="10"/>
      <c r="D53" s="10">
        <v>1E-4</v>
      </c>
      <c r="E53" s="10">
        <v>0</v>
      </c>
      <c r="F53" s="10">
        <v>1.374259889175399E-5</v>
      </c>
      <c r="G53" s="10">
        <v>1E-4</v>
      </c>
      <c r="H53" s="10"/>
      <c r="I53" s="10"/>
      <c r="J53" s="46" t="s">
        <v>131</v>
      </c>
    </row>
    <row r="54" spans="1:10" ht="20" customHeight="1">
      <c r="A54" s="14" t="s">
        <v>53</v>
      </c>
      <c r="B54" s="10" t="s">
        <v>131</v>
      </c>
      <c r="C54" s="10"/>
      <c r="D54" s="10">
        <v>0</v>
      </c>
      <c r="E54" s="10">
        <v>0</v>
      </c>
      <c r="F54" s="10">
        <v>0</v>
      </c>
      <c r="G54" s="10">
        <v>0</v>
      </c>
      <c r="H54" s="10"/>
      <c r="I54" s="10"/>
      <c r="J54" s="46" t="s">
        <v>131</v>
      </c>
    </row>
    <row r="55" spans="1:10" ht="20" customHeight="1">
      <c r="A55" s="14" t="s">
        <v>54</v>
      </c>
      <c r="B55" s="10">
        <v>0</v>
      </c>
      <c r="C55" s="10"/>
      <c r="D55" s="10">
        <v>0</v>
      </c>
      <c r="E55" s="10">
        <v>1.5735972978044661E-3</v>
      </c>
      <c r="F55" s="10">
        <v>1.328452884385223E-5</v>
      </c>
      <c r="G55" s="10">
        <v>0</v>
      </c>
      <c r="H55" s="10"/>
      <c r="I55" s="10"/>
      <c r="J55" s="46">
        <v>0</v>
      </c>
    </row>
    <row r="56" spans="1:10" ht="20" customHeight="1">
      <c r="A56" s="14" t="s">
        <v>55</v>
      </c>
      <c r="B56" s="10" t="s">
        <v>131</v>
      </c>
      <c r="C56" s="10"/>
      <c r="D56" s="10">
        <v>0</v>
      </c>
      <c r="E56" s="10">
        <v>0</v>
      </c>
      <c r="F56" s="10">
        <v>1.3650110646668305E-5</v>
      </c>
      <c r="G56" s="10">
        <v>0</v>
      </c>
      <c r="H56" s="10"/>
      <c r="I56" s="10"/>
      <c r="J56" s="46" t="s">
        <v>131</v>
      </c>
    </row>
    <row r="57" spans="1:10" ht="20" customHeight="1">
      <c r="A57" s="14" t="s">
        <v>56</v>
      </c>
      <c r="B57" s="10" t="s">
        <v>131</v>
      </c>
      <c r="C57" s="10"/>
      <c r="D57" s="10">
        <v>0</v>
      </c>
      <c r="E57" s="10">
        <v>0</v>
      </c>
      <c r="F57" s="10">
        <v>9.0990966403755355E-5</v>
      </c>
      <c r="G57" s="10">
        <v>0</v>
      </c>
      <c r="H57" s="10"/>
      <c r="I57" s="10"/>
      <c r="J57" s="46" t="s">
        <v>131</v>
      </c>
    </row>
    <row r="58" spans="1:10" ht="20" customHeight="1">
      <c r="A58" s="14" t="s">
        <v>57</v>
      </c>
      <c r="B58" s="10">
        <v>0</v>
      </c>
      <c r="C58" s="10"/>
      <c r="D58" s="10">
        <v>0</v>
      </c>
      <c r="E58" s="10">
        <v>0</v>
      </c>
      <c r="F58" s="10">
        <v>5.497928726963726E-5</v>
      </c>
      <c r="G58" s="10">
        <v>0</v>
      </c>
      <c r="H58" s="10"/>
      <c r="I58" s="10"/>
      <c r="J58" s="46">
        <v>0</v>
      </c>
    </row>
    <row r="59" spans="1:10" ht="20" customHeight="1">
      <c r="A59" s="14" t="s">
        <v>58</v>
      </c>
      <c r="B59" s="10" t="s">
        <v>131</v>
      </c>
      <c r="C59" s="10"/>
      <c r="D59" s="10">
        <v>0</v>
      </c>
      <c r="E59" s="10">
        <v>0</v>
      </c>
      <c r="F59" s="10">
        <v>0</v>
      </c>
      <c r="G59" s="10">
        <v>2.0000000000000001E-4</v>
      </c>
      <c r="H59" s="10"/>
      <c r="I59" s="10"/>
      <c r="J59" s="46" t="s">
        <v>131</v>
      </c>
    </row>
    <row r="60" spans="1:10" ht="20" customHeight="1">
      <c r="A60" s="14" t="s">
        <v>59</v>
      </c>
      <c r="B60" s="10" t="s">
        <v>131</v>
      </c>
      <c r="C60" s="10"/>
      <c r="D60" s="10">
        <v>0</v>
      </c>
      <c r="E60" s="10">
        <v>0</v>
      </c>
      <c r="F60" s="10">
        <v>0</v>
      </c>
      <c r="G60" s="10">
        <v>0</v>
      </c>
      <c r="H60" s="10"/>
      <c r="I60" s="10"/>
      <c r="J60" s="46" t="s">
        <v>131</v>
      </c>
    </row>
    <row r="61" spans="1:10" ht="20" customHeight="1">
      <c r="A61" s="14" t="s">
        <v>60</v>
      </c>
      <c r="B61" s="10" t="s">
        <v>131</v>
      </c>
      <c r="C61" s="10"/>
      <c r="D61" s="10">
        <v>0</v>
      </c>
      <c r="E61" s="10">
        <v>0</v>
      </c>
      <c r="F61" s="10">
        <v>0</v>
      </c>
      <c r="G61" s="10">
        <v>0</v>
      </c>
      <c r="H61" s="10"/>
      <c r="I61" s="10"/>
      <c r="J61" s="46" t="s">
        <v>131</v>
      </c>
    </row>
    <row r="62" spans="1:10" ht="20" customHeight="1">
      <c r="A62" s="14" t="s">
        <v>61</v>
      </c>
      <c r="B62" s="10">
        <v>0</v>
      </c>
      <c r="C62" s="10"/>
      <c r="D62" s="10">
        <v>8.9406412478336227E-5</v>
      </c>
      <c r="E62" s="10">
        <v>0</v>
      </c>
      <c r="F62" s="10">
        <v>1.9465859615588828E-4</v>
      </c>
      <c r="G62" s="10">
        <v>2.3592282087010375E-4</v>
      </c>
      <c r="H62" s="10"/>
      <c r="I62" s="10"/>
      <c r="J62" s="46">
        <v>9.8214285714285721E-4</v>
      </c>
    </row>
    <row r="63" spans="1:10" ht="20" customHeight="1">
      <c r="A63" s="14" t="s">
        <v>62</v>
      </c>
      <c r="B63" s="10" t="s">
        <v>131</v>
      </c>
      <c r="C63" s="10"/>
      <c r="D63" s="10">
        <v>0</v>
      </c>
      <c r="E63" s="10">
        <v>0</v>
      </c>
      <c r="F63" s="10">
        <v>1.3647339699863575E-5</v>
      </c>
      <c r="G63" s="10">
        <v>0</v>
      </c>
      <c r="H63" s="10"/>
      <c r="I63" s="10"/>
      <c r="J63" s="46" t="s">
        <v>131</v>
      </c>
    </row>
    <row r="64" spans="1:10" ht="20" customHeight="1">
      <c r="A64" s="14" t="s">
        <v>63</v>
      </c>
      <c r="B64" s="10">
        <v>0</v>
      </c>
      <c r="C64" s="10"/>
      <c r="D64" s="10">
        <v>0</v>
      </c>
      <c r="E64" s="10">
        <v>0</v>
      </c>
      <c r="F64" s="10">
        <v>0</v>
      </c>
      <c r="G64" s="10">
        <v>0</v>
      </c>
      <c r="H64" s="10"/>
      <c r="I64" s="10"/>
      <c r="J64" s="46">
        <v>1.9285714285714286E-3</v>
      </c>
    </row>
    <row r="65" spans="1:10" ht="20" customHeight="1">
      <c r="A65" s="14" t="s">
        <v>64</v>
      </c>
      <c r="B65" s="10">
        <v>0</v>
      </c>
      <c r="C65" s="10"/>
      <c r="D65" s="10">
        <v>6.0296793760831885E-3</v>
      </c>
      <c r="E65" s="10">
        <v>0</v>
      </c>
      <c r="F65" s="10">
        <v>0</v>
      </c>
      <c r="G65" s="10">
        <v>0</v>
      </c>
      <c r="H65" s="10"/>
      <c r="I65" s="10"/>
      <c r="J65" s="46">
        <v>0</v>
      </c>
    </row>
    <row r="66" spans="1:10" ht="20" customHeight="1">
      <c r="A66" s="14" t="s">
        <v>65</v>
      </c>
      <c r="B66" s="10">
        <v>0</v>
      </c>
      <c r="C66" s="10"/>
      <c r="D66" s="10">
        <v>0</v>
      </c>
      <c r="E66" s="10">
        <v>1.8162304650724912E-3</v>
      </c>
      <c r="F66" s="10">
        <v>0</v>
      </c>
      <c r="G66" s="10">
        <v>0</v>
      </c>
      <c r="H66" s="10"/>
      <c r="I66" s="10"/>
      <c r="J66" s="46">
        <v>0</v>
      </c>
    </row>
    <row r="67" spans="1:10" ht="20" customHeight="1">
      <c r="A67" s="14" t="s">
        <v>66</v>
      </c>
      <c r="B67" s="10">
        <v>0</v>
      </c>
      <c r="C67" s="10"/>
      <c r="D67" s="10">
        <v>0</v>
      </c>
      <c r="E67" s="10">
        <v>1.0211835657745949E-3</v>
      </c>
      <c r="F67" s="10">
        <v>1.3281931298521748E-5</v>
      </c>
      <c r="G67" s="10">
        <v>0</v>
      </c>
      <c r="H67" s="10"/>
      <c r="I67" s="10"/>
      <c r="J67" s="46">
        <v>0</v>
      </c>
    </row>
    <row r="68" spans="1:10" ht="20" customHeight="1">
      <c r="A68" s="14" t="s">
        <v>67</v>
      </c>
      <c r="B68" s="10">
        <v>0</v>
      </c>
      <c r="C68" s="10"/>
      <c r="D68" s="10">
        <v>8.9115191986644413E-5</v>
      </c>
      <c r="E68" s="10">
        <v>0</v>
      </c>
      <c r="F68" s="10">
        <v>1.1319090020631991E-4</v>
      </c>
      <c r="G68" s="10">
        <v>0</v>
      </c>
      <c r="H68" s="10"/>
      <c r="I68" s="10"/>
      <c r="J68" s="46">
        <v>0</v>
      </c>
    </row>
    <row r="69" spans="1:10" ht="20" customHeight="1">
      <c r="A69" s="14" t="s">
        <v>68</v>
      </c>
      <c r="B69" s="10">
        <v>0</v>
      </c>
      <c r="C69" s="10"/>
      <c r="D69" s="10">
        <v>2.9061755146262195E-4</v>
      </c>
      <c r="E69" s="10">
        <v>0</v>
      </c>
      <c r="F69" s="10">
        <v>0</v>
      </c>
      <c r="G69" s="10">
        <v>0</v>
      </c>
      <c r="H69" s="10"/>
      <c r="I69" s="10"/>
      <c r="J69" s="46">
        <v>0</v>
      </c>
    </row>
    <row r="70" spans="1:10" ht="20" customHeight="1">
      <c r="A70" s="14" t="s">
        <v>69</v>
      </c>
      <c r="B70" s="10">
        <v>0</v>
      </c>
      <c r="C70" s="10"/>
      <c r="D70" s="10">
        <v>0</v>
      </c>
      <c r="E70" s="10">
        <v>2.8225806451612906E-4</v>
      </c>
      <c r="F70" s="10">
        <v>0</v>
      </c>
      <c r="G70" s="10">
        <v>0</v>
      </c>
      <c r="H70" s="10"/>
      <c r="I70" s="10"/>
      <c r="J70" s="46">
        <v>0</v>
      </c>
    </row>
    <row r="71" spans="1:10" ht="20" customHeight="1">
      <c r="A71" s="14" t="s">
        <v>70</v>
      </c>
      <c r="B71" s="10" t="s">
        <v>131</v>
      </c>
      <c r="C71" s="10"/>
      <c r="D71" s="10">
        <v>6.9999999999999999E-4</v>
      </c>
      <c r="E71" s="10">
        <v>0</v>
      </c>
      <c r="F71" s="10">
        <v>0</v>
      </c>
      <c r="G71" s="10">
        <v>0</v>
      </c>
      <c r="H71" s="10"/>
      <c r="I71" s="10"/>
      <c r="J71" s="46" t="s">
        <v>131</v>
      </c>
    </row>
    <row r="72" spans="1:10" ht="20" customHeight="1">
      <c r="A72" s="14" t="s">
        <v>71</v>
      </c>
      <c r="B72" s="10" t="s">
        <v>131</v>
      </c>
      <c r="C72" s="10"/>
      <c r="D72" s="10">
        <v>1E-3</v>
      </c>
      <c r="E72" s="10">
        <v>1E-4</v>
      </c>
      <c r="F72" s="10">
        <v>3.6403185937929143E-4</v>
      </c>
      <c r="G72" s="10">
        <v>1E-4</v>
      </c>
      <c r="H72" s="10"/>
      <c r="I72" s="10"/>
      <c r="J72" s="46" t="s">
        <v>131</v>
      </c>
    </row>
    <row r="73" spans="1:10" ht="20" customHeight="1">
      <c r="A73" s="14" t="s">
        <v>72</v>
      </c>
      <c r="B73" s="10" t="s">
        <v>131</v>
      </c>
      <c r="C73" s="10"/>
      <c r="D73" s="10">
        <v>0</v>
      </c>
      <c r="E73" s="10">
        <v>0</v>
      </c>
      <c r="F73" s="10">
        <v>1.364736999972732E-5</v>
      </c>
      <c r="G73" s="10">
        <v>0</v>
      </c>
      <c r="H73" s="10"/>
      <c r="I73" s="10"/>
      <c r="J73" s="46" t="s">
        <v>131</v>
      </c>
    </row>
    <row r="74" spans="1:10" ht="20" customHeight="1">
      <c r="A74" s="14" t="s">
        <v>73</v>
      </c>
      <c r="B74" s="10">
        <v>9.2229299363057321E-3</v>
      </c>
      <c r="C74" s="10"/>
      <c r="D74" s="10">
        <v>0</v>
      </c>
      <c r="E74" s="10">
        <v>0</v>
      </c>
      <c r="F74" s="10">
        <v>0</v>
      </c>
      <c r="G74" s="10">
        <v>8.9248644461657634E-5</v>
      </c>
      <c r="H74" s="10"/>
      <c r="I74" s="10"/>
      <c r="J74" s="46">
        <v>0</v>
      </c>
    </row>
    <row r="75" spans="1:10" ht="20" customHeight="1">
      <c r="A75" s="14" t="s">
        <v>74</v>
      </c>
      <c r="B75" s="10" t="s">
        <v>131</v>
      </c>
      <c r="C75" s="10"/>
      <c r="D75" s="10" t="s">
        <v>131</v>
      </c>
      <c r="E75" s="10" t="s">
        <v>131</v>
      </c>
      <c r="F75" s="10" t="s">
        <v>131</v>
      </c>
      <c r="G75" s="10" t="s">
        <v>131</v>
      </c>
      <c r="H75" s="10"/>
      <c r="I75" s="10"/>
      <c r="J75" s="46" t="s">
        <v>131</v>
      </c>
    </row>
    <row r="76" spans="1:10" ht="20" customHeight="1">
      <c r="A76" s="14" t="s">
        <v>75</v>
      </c>
      <c r="B76" s="10" t="s">
        <v>131</v>
      </c>
      <c r="C76" s="10"/>
      <c r="D76" s="10" t="s">
        <v>131</v>
      </c>
      <c r="E76" s="10" t="s">
        <v>131</v>
      </c>
      <c r="F76" s="10" t="s">
        <v>131</v>
      </c>
      <c r="G76" s="10" t="s">
        <v>131</v>
      </c>
      <c r="H76" s="10"/>
      <c r="I76" s="10"/>
      <c r="J76" s="46" t="s">
        <v>131</v>
      </c>
    </row>
    <row r="77" spans="1:10" ht="20" customHeight="1">
      <c r="A77" s="14" t="s">
        <v>76</v>
      </c>
      <c r="B77" s="10">
        <v>0</v>
      </c>
      <c r="C77" s="10"/>
      <c r="D77" s="10">
        <v>0</v>
      </c>
      <c r="E77" s="10">
        <v>0</v>
      </c>
      <c r="F77" s="10">
        <v>0</v>
      </c>
      <c r="G77" s="10">
        <v>0</v>
      </c>
      <c r="H77" s="10"/>
      <c r="I77" s="10"/>
      <c r="J77" s="46">
        <v>1.9285714285714286E-3</v>
      </c>
    </row>
    <row r="78" spans="1:10" ht="20" customHeight="1">
      <c r="A78" s="14" t="s">
        <v>77</v>
      </c>
      <c r="B78" s="10">
        <v>0</v>
      </c>
      <c r="C78" s="10"/>
      <c r="D78" s="10">
        <v>0</v>
      </c>
      <c r="E78" s="10">
        <v>0</v>
      </c>
      <c r="F78" s="10">
        <v>0</v>
      </c>
      <c r="G78" s="10">
        <v>5.1545243619489564E-4</v>
      </c>
      <c r="H78" s="10"/>
      <c r="I78" s="10"/>
      <c r="J78" s="46">
        <v>0</v>
      </c>
    </row>
    <row r="79" spans="1:10" ht="20" customHeight="1">
      <c r="A79" s="14" t="s">
        <v>78</v>
      </c>
      <c r="B79" s="10" t="s">
        <v>131</v>
      </c>
      <c r="C79" s="10"/>
      <c r="D79" s="10">
        <v>0</v>
      </c>
      <c r="E79" s="10">
        <v>0</v>
      </c>
      <c r="F79" s="10">
        <v>1.364736999972732E-5</v>
      </c>
      <c r="G79" s="10">
        <v>0</v>
      </c>
      <c r="H79" s="10"/>
      <c r="I79" s="10"/>
      <c r="J79" s="46" t="s">
        <v>131</v>
      </c>
    </row>
    <row r="80" spans="1:10" ht="20" customHeight="1">
      <c r="A80" s="14" t="s">
        <v>79</v>
      </c>
      <c r="B80" s="10" t="s">
        <v>131</v>
      </c>
      <c r="C80" s="10"/>
      <c r="D80" s="10">
        <v>1E-4</v>
      </c>
      <c r="E80" s="10">
        <v>0</v>
      </c>
      <c r="F80" s="10">
        <v>9.0985193466583042E-5</v>
      </c>
      <c r="G80" s="10">
        <v>0</v>
      </c>
      <c r="H80" s="10"/>
      <c r="I80" s="10"/>
      <c r="J80" s="46" t="s">
        <v>131</v>
      </c>
    </row>
    <row r="81" spans="1:10" ht="20" customHeight="1">
      <c r="A81" s="14" t="s">
        <v>80</v>
      </c>
      <c r="B81" s="10">
        <v>4.4617834394904458E-2</v>
      </c>
      <c r="C81" s="10"/>
      <c r="D81" s="10">
        <v>0</v>
      </c>
      <c r="E81" s="10">
        <v>0</v>
      </c>
      <c r="F81" s="10">
        <v>1.3283348373055895E-5</v>
      </c>
      <c r="G81" s="10">
        <v>8.9275227940040182E-4</v>
      </c>
      <c r="H81" s="10"/>
      <c r="I81" s="10"/>
      <c r="J81" s="46">
        <v>3.4825396825396829E-2</v>
      </c>
    </row>
    <row r="82" spans="1:10" ht="20" customHeight="1">
      <c r="A82" s="14" t="s">
        <v>81</v>
      </c>
      <c r="B82" s="10">
        <v>0</v>
      </c>
      <c r="C82" s="10"/>
      <c r="D82" s="10">
        <v>0</v>
      </c>
      <c r="E82" s="10">
        <v>8.1102362204724422E-5</v>
      </c>
      <c r="F82" s="10">
        <v>0</v>
      </c>
      <c r="G82" s="10">
        <v>1.4510651435628282E-4</v>
      </c>
      <c r="H82" s="10"/>
      <c r="I82" s="10"/>
      <c r="J82" s="46">
        <v>1.9642857142857144E-3</v>
      </c>
    </row>
    <row r="83" spans="1:10" ht="20" customHeight="1">
      <c r="A83" s="14" t="s">
        <v>82</v>
      </c>
      <c r="B83" s="10">
        <v>1.5828025477707008E-2</v>
      </c>
      <c r="C83" s="10"/>
      <c r="D83" s="10">
        <v>8.9355681323465393E-5</v>
      </c>
      <c r="E83" s="10">
        <v>0</v>
      </c>
      <c r="F83" s="10">
        <v>1.7700421374701415E-4</v>
      </c>
      <c r="G83" s="10">
        <v>7.1320931686728157E-4</v>
      </c>
      <c r="H83" s="10"/>
      <c r="I83" s="10"/>
      <c r="J83" s="46">
        <v>2.0694444444444442E-2</v>
      </c>
    </row>
    <row r="85" spans="1:10" ht="20" customHeight="1">
      <c r="A85" s="3" t="s">
        <v>9</v>
      </c>
    </row>
    <row r="86" spans="1:10" ht="20" customHeight="1">
      <c r="A86" s="5" t="s">
        <v>147</v>
      </c>
    </row>
    <row r="87" spans="1:10" ht="20" customHeight="1">
      <c r="A87" s="6" t="s">
        <v>148</v>
      </c>
      <c r="B87" s="49"/>
      <c r="C87" s="49"/>
      <c r="D87" s="49"/>
      <c r="E87" s="49"/>
      <c r="F87" s="49"/>
      <c r="G87" s="49"/>
      <c r="H87" s="49"/>
      <c r="I87" s="49"/>
      <c r="J87" s="50"/>
    </row>
    <row r="88" spans="1:10" ht="20" customHeight="1">
      <c r="A88" s="56" t="s">
        <v>150</v>
      </c>
      <c r="B88" s="49"/>
      <c r="C88" s="49"/>
      <c r="D88" s="49"/>
      <c r="E88" s="49"/>
      <c r="F88" s="49"/>
      <c r="G88" s="49"/>
      <c r="H88" s="49"/>
      <c r="I88" s="49"/>
      <c r="J88" s="50"/>
    </row>
    <row r="89" spans="1:10" ht="20" customHeight="1">
      <c r="B89" s="49"/>
      <c r="C89" s="49"/>
      <c r="D89" s="49"/>
      <c r="E89" s="49"/>
      <c r="F89" s="49"/>
      <c r="G89" s="49"/>
      <c r="H89" s="49"/>
      <c r="I89" s="49"/>
      <c r="J89" s="50"/>
    </row>
    <row r="90" spans="1:10" ht="20" customHeight="1">
      <c r="B90" s="49"/>
      <c r="C90" s="49"/>
      <c r="D90" s="49"/>
      <c r="E90" s="49"/>
      <c r="F90" s="49"/>
      <c r="G90" s="49"/>
      <c r="H90" s="49"/>
      <c r="I90" s="49"/>
      <c r="J90" s="50"/>
    </row>
    <row r="95" spans="1:10" ht="20" customHeight="1">
      <c r="B95" s="51"/>
      <c r="D95" s="51"/>
      <c r="E95" s="51"/>
      <c r="F95" s="51"/>
      <c r="G95" s="51"/>
      <c r="H95" s="51"/>
      <c r="I95" s="51"/>
    </row>
    <row r="97" spans="1:10" s="16" customFormat="1" ht="20" customHeight="1">
      <c r="A97" s="17"/>
      <c r="B97" s="52"/>
      <c r="C97" s="52"/>
      <c r="D97" s="52"/>
      <c r="E97" s="52"/>
      <c r="F97" s="52"/>
      <c r="G97" s="52"/>
      <c r="H97" s="52"/>
      <c r="I97" s="52"/>
      <c r="J97" s="5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1A273-A7ED-2F4F-850F-A7D92E3B408C}">
  <dimension ref="A1:JQ382"/>
  <sheetViews>
    <sheetView zoomScaleNormal="100" workbookViewId="0"/>
  </sheetViews>
  <sheetFormatPr baseColWidth="10" defaultColWidth="8.83203125" defaultRowHeight="15"/>
  <cols>
    <col min="1" max="1" width="24.6640625" style="63" bestFit="1" customWidth="1"/>
    <col min="2" max="2" width="10" style="64" customWidth="1"/>
    <col min="3" max="3" width="15.5" style="63" customWidth="1"/>
    <col min="4" max="4" width="26.6640625" style="63" bestFit="1" customWidth="1"/>
    <col min="5" max="5" width="53.33203125" style="63" bestFit="1" customWidth="1"/>
    <col min="6" max="6" width="29.6640625" style="63" bestFit="1" customWidth="1"/>
    <col min="7" max="7" width="44.1640625" style="63" bestFit="1" customWidth="1"/>
    <col min="8" max="8" width="13.83203125" style="63" customWidth="1"/>
    <col min="9" max="9" width="17.1640625" style="65" bestFit="1" customWidth="1"/>
    <col min="10" max="13" width="13.83203125" style="65" bestFit="1" customWidth="1"/>
    <col min="14" max="14" width="20.1640625" style="65" bestFit="1" customWidth="1"/>
    <col min="15" max="15" width="12.33203125" style="65" bestFit="1" customWidth="1"/>
    <col min="16" max="16" width="12.5" style="65" bestFit="1" customWidth="1"/>
    <col min="17" max="17" width="17" style="65" customWidth="1"/>
    <col min="18" max="21" width="14.6640625" style="65" bestFit="1" customWidth="1"/>
    <col min="22" max="22" width="18.6640625" style="65" customWidth="1"/>
    <col min="23" max="23" width="9.6640625" style="65" bestFit="1" customWidth="1"/>
    <col min="24" max="24" width="9" style="65" bestFit="1" customWidth="1"/>
    <col min="25" max="25" width="8" style="65" bestFit="1" customWidth="1"/>
    <col min="26" max="26" width="9" style="65" bestFit="1" customWidth="1"/>
    <col min="27" max="27" width="10" style="65" bestFit="1" customWidth="1"/>
    <col min="28" max="28" width="9.5" style="65" bestFit="1" customWidth="1"/>
    <col min="29" max="29" width="7.83203125" style="65" bestFit="1" customWidth="1"/>
    <col min="30" max="31" width="9" style="65" bestFit="1" customWidth="1"/>
    <col min="32" max="33" width="9" style="61" bestFit="1" customWidth="1"/>
    <col min="34" max="34" width="8.6640625" style="61" bestFit="1" customWidth="1"/>
    <col min="35" max="37" width="9" style="61" bestFit="1" customWidth="1"/>
    <col min="38" max="39" width="8.5" style="61" bestFit="1" customWidth="1"/>
    <col min="40" max="40" width="9" style="61" bestFit="1" customWidth="1"/>
    <col min="41" max="41" width="10" style="61" bestFit="1" customWidth="1"/>
    <col min="42" max="42" width="9.5" style="61" bestFit="1" customWidth="1"/>
    <col min="43" max="43" width="10" style="61" bestFit="1" customWidth="1"/>
    <col min="44" max="44" width="9.83203125" style="61" bestFit="1" customWidth="1"/>
    <col min="45" max="45" width="9.5" style="61" bestFit="1" customWidth="1"/>
    <col min="46" max="46" width="9.6640625" style="61" bestFit="1" customWidth="1"/>
    <col min="47" max="47" width="9.83203125" style="61" bestFit="1" customWidth="1"/>
    <col min="48" max="48" width="10" style="61" bestFit="1" customWidth="1"/>
    <col min="49" max="49" width="9.83203125" style="61" bestFit="1" customWidth="1"/>
    <col min="50" max="50" width="9.5" style="61" bestFit="1" customWidth="1"/>
    <col min="51" max="51" width="9.83203125" style="61" bestFit="1" customWidth="1"/>
    <col min="52" max="52" width="9.6640625" style="61" bestFit="1" customWidth="1"/>
    <col min="53" max="53" width="9.5" style="61" bestFit="1" customWidth="1"/>
    <col min="54" max="56" width="10" style="61" bestFit="1" customWidth="1"/>
    <col min="57" max="57" width="9.83203125" style="61" bestFit="1" customWidth="1"/>
    <col min="58" max="58" width="10" style="61" bestFit="1" customWidth="1"/>
    <col min="59" max="59" width="9.83203125" style="61" bestFit="1" customWidth="1"/>
    <col min="60" max="60" width="10" style="61" bestFit="1" customWidth="1"/>
    <col min="61" max="61" width="9.5" style="61" bestFit="1" customWidth="1"/>
    <col min="62" max="62" width="10" style="61" bestFit="1" customWidth="1"/>
    <col min="63" max="63" width="9.5" style="61" bestFit="1" customWidth="1"/>
    <col min="64" max="64" width="9.83203125" style="61" bestFit="1" customWidth="1"/>
    <col min="65" max="65" width="9.6640625" style="61" bestFit="1" customWidth="1"/>
    <col min="66" max="66" width="9.83203125" style="61" bestFit="1" customWidth="1"/>
    <col min="67" max="68" width="10" style="61" bestFit="1" customWidth="1"/>
    <col min="69" max="69" width="9.5" style="61" bestFit="1" customWidth="1"/>
    <col min="70" max="70" width="9.83203125" style="61" bestFit="1" customWidth="1"/>
    <col min="71" max="71" width="9.5" style="61" bestFit="1" customWidth="1"/>
    <col min="72" max="73" width="9.6640625" style="61" bestFit="1" customWidth="1"/>
    <col min="74" max="75" width="10" style="61" bestFit="1" customWidth="1"/>
    <col min="76" max="76" width="9.6640625" style="61" bestFit="1" customWidth="1"/>
    <col min="77" max="77" width="9.83203125" style="61" bestFit="1" customWidth="1"/>
    <col min="78" max="78" width="9.5" style="61" bestFit="1" customWidth="1"/>
    <col min="79" max="80" width="10" style="61" bestFit="1" customWidth="1"/>
    <col min="81" max="81" width="9.6640625" style="61" bestFit="1" customWidth="1"/>
    <col min="82" max="82" width="10" style="61" bestFit="1" customWidth="1"/>
    <col min="83" max="83" width="9.83203125" style="61" bestFit="1" customWidth="1"/>
    <col min="84" max="84" width="9.5" style="61" bestFit="1" customWidth="1"/>
    <col min="85" max="85" width="10" style="61" bestFit="1" customWidth="1"/>
    <col min="86" max="86" width="9.83203125" style="61" bestFit="1" customWidth="1"/>
    <col min="87" max="87" width="9.6640625" style="61" bestFit="1" customWidth="1"/>
    <col min="88" max="88" width="9" style="61" bestFit="1" customWidth="1"/>
    <col min="89" max="89" width="9.5" style="61" bestFit="1" customWidth="1"/>
    <col min="90" max="90" width="8.5" style="61" bestFit="1" customWidth="1"/>
    <col min="91" max="16384" width="8.83203125" style="62"/>
  </cols>
  <sheetData>
    <row r="1" spans="1:277" s="67" customFormat="1" ht="37">
      <c r="A1" s="33" t="s">
        <v>87</v>
      </c>
      <c r="B1" s="34" t="s">
        <v>88</v>
      </c>
      <c r="C1" s="33" t="s">
        <v>89</v>
      </c>
      <c r="D1" s="33" t="s">
        <v>90</v>
      </c>
      <c r="E1" s="35" t="s">
        <v>91</v>
      </c>
      <c r="F1" s="35" t="s">
        <v>92</v>
      </c>
      <c r="G1" s="33" t="s">
        <v>93</v>
      </c>
      <c r="H1" s="36" t="s">
        <v>127</v>
      </c>
      <c r="I1" s="54" t="s">
        <v>133</v>
      </c>
      <c r="J1" s="54" t="s">
        <v>137</v>
      </c>
      <c r="K1" s="54" t="s">
        <v>138</v>
      </c>
      <c r="L1" s="54" t="s">
        <v>134</v>
      </c>
      <c r="M1" s="54" t="s">
        <v>139</v>
      </c>
      <c r="N1" s="54" t="s">
        <v>140</v>
      </c>
      <c r="O1" s="54" t="s">
        <v>141</v>
      </c>
      <c r="P1" s="54" t="s">
        <v>135</v>
      </c>
      <c r="Q1" s="55" t="s">
        <v>145</v>
      </c>
      <c r="R1" s="54" t="s">
        <v>142</v>
      </c>
      <c r="S1" s="54" t="s">
        <v>143</v>
      </c>
      <c r="T1" s="54" t="s">
        <v>144</v>
      </c>
      <c r="U1" s="54" t="s">
        <v>136</v>
      </c>
      <c r="V1" s="55" t="s">
        <v>152</v>
      </c>
      <c r="W1" s="54" t="s">
        <v>16</v>
      </c>
      <c r="X1" s="54" t="s">
        <v>17</v>
      </c>
      <c r="Y1" s="54" t="s">
        <v>18</v>
      </c>
      <c r="Z1" s="54" t="s">
        <v>19</v>
      </c>
      <c r="AA1" s="54" t="s">
        <v>20</v>
      </c>
      <c r="AB1" s="54" t="s">
        <v>21</v>
      </c>
      <c r="AC1" s="54" t="s">
        <v>22</v>
      </c>
      <c r="AD1" s="54" t="s">
        <v>23</v>
      </c>
      <c r="AE1" s="54" t="s">
        <v>24</v>
      </c>
      <c r="AF1" s="54" t="s">
        <v>25</v>
      </c>
      <c r="AG1" s="54" t="s">
        <v>26</v>
      </c>
      <c r="AH1" s="54" t="s">
        <v>27</v>
      </c>
      <c r="AI1" s="54" t="s">
        <v>28</v>
      </c>
      <c r="AJ1" s="54" t="s">
        <v>29</v>
      </c>
      <c r="AK1" s="54" t="s">
        <v>30</v>
      </c>
      <c r="AL1" s="54" t="s">
        <v>31</v>
      </c>
      <c r="AM1" s="54" t="s">
        <v>32</v>
      </c>
      <c r="AN1" s="54" t="s">
        <v>33</v>
      </c>
      <c r="AO1" s="54" t="s">
        <v>34</v>
      </c>
      <c r="AP1" s="54" t="s">
        <v>35</v>
      </c>
      <c r="AQ1" s="54" t="s">
        <v>36</v>
      </c>
      <c r="AR1" s="54" t="s">
        <v>37</v>
      </c>
      <c r="AS1" s="54" t="s">
        <v>38</v>
      </c>
      <c r="AT1" s="54" t="s">
        <v>39</v>
      </c>
      <c r="AU1" s="54" t="s">
        <v>40</v>
      </c>
      <c r="AV1" s="54" t="s">
        <v>41</v>
      </c>
      <c r="AW1" s="54" t="s">
        <v>42</v>
      </c>
      <c r="AX1" s="54" t="s">
        <v>43</v>
      </c>
      <c r="AY1" s="54" t="s">
        <v>44</v>
      </c>
      <c r="AZ1" s="54" t="s">
        <v>45</v>
      </c>
      <c r="BA1" s="54" t="s">
        <v>46</v>
      </c>
      <c r="BB1" s="54" t="s">
        <v>47</v>
      </c>
      <c r="BC1" s="54" t="s">
        <v>48</v>
      </c>
      <c r="BD1" s="54" t="s">
        <v>49</v>
      </c>
      <c r="BE1" s="54" t="s">
        <v>50</v>
      </c>
      <c r="BF1" s="54" t="s">
        <v>51</v>
      </c>
      <c r="BG1" s="54" t="s">
        <v>52</v>
      </c>
      <c r="BH1" s="54" t="s">
        <v>53</v>
      </c>
      <c r="BI1" s="54" t="s">
        <v>54</v>
      </c>
      <c r="BJ1" s="54" t="s">
        <v>55</v>
      </c>
      <c r="BK1" s="54" t="s">
        <v>56</v>
      </c>
      <c r="BL1" s="54" t="s">
        <v>57</v>
      </c>
      <c r="BM1" s="54" t="s">
        <v>58</v>
      </c>
      <c r="BN1" s="54" t="s">
        <v>59</v>
      </c>
      <c r="BO1" s="54" t="s">
        <v>60</v>
      </c>
      <c r="BP1" s="54" t="s">
        <v>61</v>
      </c>
      <c r="BQ1" s="54" t="s">
        <v>62</v>
      </c>
      <c r="BR1" s="54" t="s">
        <v>63</v>
      </c>
      <c r="BS1" s="54" t="s">
        <v>64</v>
      </c>
      <c r="BT1" s="54" t="s">
        <v>65</v>
      </c>
      <c r="BU1" s="54" t="s">
        <v>66</v>
      </c>
      <c r="BV1" s="54" t="s">
        <v>67</v>
      </c>
      <c r="BW1" s="54" t="s">
        <v>68</v>
      </c>
      <c r="BX1" s="54" t="s">
        <v>69</v>
      </c>
      <c r="BY1" s="54" t="s">
        <v>70</v>
      </c>
      <c r="BZ1" s="54" t="s">
        <v>71</v>
      </c>
      <c r="CA1" s="54" t="s">
        <v>72</v>
      </c>
      <c r="CB1" s="54" t="s">
        <v>73</v>
      </c>
      <c r="CC1" s="54" t="s">
        <v>74</v>
      </c>
      <c r="CD1" s="54" t="s">
        <v>75</v>
      </c>
      <c r="CE1" s="54" t="s">
        <v>76</v>
      </c>
      <c r="CF1" s="54" t="s">
        <v>77</v>
      </c>
      <c r="CG1" s="54" t="s">
        <v>78</v>
      </c>
      <c r="CH1" s="54" t="s">
        <v>79</v>
      </c>
      <c r="CI1" s="54" t="s">
        <v>80</v>
      </c>
      <c r="CJ1" s="54" t="s">
        <v>81</v>
      </c>
      <c r="CK1" s="54" t="s">
        <v>82</v>
      </c>
      <c r="CL1" s="54" t="s">
        <v>83</v>
      </c>
    </row>
    <row r="2" spans="1:277" s="59" customFormat="1" ht="15" customHeight="1">
      <c r="A2" s="20"/>
      <c r="B2" s="20"/>
      <c r="C2" s="21"/>
      <c r="D2" s="21"/>
      <c r="E2" s="21"/>
      <c r="F2" s="20"/>
      <c r="G2" s="20"/>
      <c r="H2" s="20"/>
      <c r="I2" s="22"/>
      <c r="J2" s="23"/>
      <c r="K2" s="22"/>
      <c r="L2" s="22"/>
      <c r="M2" s="24"/>
      <c r="N2" s="23"/>
      <c r="O2" s="24"/>
      <c r="P2" s="23"/>
      <c r="Q2" s="24"/>
      <c r="R2" s="23"/>
      <c r="S2" s="24"/>
      <c r="T2" s="23"/>
      <c r="U2" s="22"/>
      <c r="V2" s="23"/>
      <c r="W2" s="22"/>
      <c r="X2" s="23"/>
      <c r="Y2" s="24"/>
      <c r="Z2" s="23"/>
      <c r="AA2" s="24"/>
      <c r="AB2" s="23"/>
      <c r="AC2" s="24"/>
      <c r="AD2" s="23"/>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row>
    <row r="3" spans="1:277" s="59" customFormat="1" ht="15" customHeight="1">
      <c r="A3" s="19" t="s">
        <v>102</v>
      </c>
      <c r="B3" s="19">
        <v>2015</v>
      </c>
      <c r="C3" s="38">
        <v>26432245</v>
      </c>
      <c r="D3" s="21" t="s">
        <v>115</v>
      </c>
      <c r="E3" s="19" t="s">
        <v>114</v>
      </c>
      <c r="F3" s="20"/>
      <c r="G3" s="20"/>
      <c r="H3" s="19">
        <v>192</v>
      </c>
      <c r="I3" s="37">
        <v>0</v>
      </c>
      <c r="J3" s="37"/>
      <c r="K3" s="37">
        <v>0</v>
      </c>
      <c r="L3" s="37">
        <v>0.13500000000000001</v>
      </c>
      <c r="M3" s="37">
        <v>1.6E-2</v>
      </c>
      <c r="N3" s="37"/>
      <c r="O3" s="37"/>
      <c r="P3" s="37">
        <v>0.39100000000000001</v>
      </c>
      <c r="Q3" s="37">
        <v>0</v>
      </c>
      <c r="R3" s="37"/>
      <c r="S3" s="37"/>
      <c r="T3" s="37"/>
      <c r="U3" s="37">
        <v>0</v>
      </c>
      <c r="V3" s="37">
        <v>0</v>
      </c>
      <c r="W3" s="37">
        <v>0</v>
      </c>
      <c r="X3" s="37">
        <v>0.01</v>
      </c>
      <c r="Y3" s="37"/>
      <c r="Z3" s="37">
        <v>2.1000000000000001E-2</v>
      </c>
      <c r="AA3" s="37">
        <v>6.8000000000000005E-2</v>
      </c>
      <c r="AB3" s="37">
        <v>2.1000000000000001E-2</v>
      </c>
      <c r="AC3" s="37"/>
      <c r="AD3" s="37"/>
      <c r="AE3" s="37"/>
      <c r="AF3" s="37">
        <v>0</v>
      </c>
      <c r="AG3" s="37"/>
      <c r="AH3" s="37"/>
      <c r="AI3" s="37"/>
      <c r="AJ3" s="37">
        <v>5.0000000000000001E-3</v>
      </c>
      <c r="AK3" s="37">
        <v>0</v>
      </c>
      <c r="AL3" s="37"/>
      <c r="AM3" s="37"/>
      <c r="AN3" s="37">
        <v>0</v>
      </c>
      <c r="AO3" s="37">
        <v>0</v>
      </c>
      <c r="AP3" s="37"/>
      <c r="AQ3" s="37">
        <v>0</v>
      </c>
      <c r="AR3" s="37">
        <v>0</v>
      </c>
      <c r="AS3" s="37"/>
      <c r="AT3" s="37">
        <v>0</v>
      </c>
      <c r="AU3" s="37"/>
      <c r="AV3" s="37"/>
      <c r="AW3" s="37">
        <v>0</v>
      </c>
      <c r="AX3" s="37">
        <v>0</v>
      </c>
      <c r="AY3" s="37">
        <v>5.0000000000000001E-3</v>
      </c>
      <c r="AZ3" s="37">
        <v>0</v>
      </c>
      <c r="BA3" s="37"/>
      <c r="BB3" s="37"/>
      <c r="BC3" s="37"/>
      <c r="BD3" s="37"/>
      <c r="BE3" s="37">
        <v>0</v>
      </c>
      <c r="BF3" s="37">
        <v>0</v>
      </c>
      <c r="BG3" s="37"/>
      <c r="BH3" s="37"/>
      <c r="BI3" s="37">
        <v>0</v>
      </c>
      <c r="BJ3" s="37"/>
      <c r="BK3" s="37"/>
      <c r="BL3" s="37">
        <v>0</v>
      </c>
      <c r="BM3" s="37"/>
      <c r="BN3" s="37"/>
      <c r="BO3" s="37"/>
      <c r="BP3" s="37">
        <v>0</v>
      </c>
      <c r="BQ3" s="37"/>
      <c r="BR3" s="37">
        <v>0</v>
      </c>
      <c r="BS3" s="37">
        <v>0</v>
      </c>
      <c r="BT3" s="37">
        <v>0</v>
      </c>
      <c r="BU3" s="37">
        <v>0</v>
      </c>
      <c r="BV3" s="37">
        <v>0</v>
      </c>
      <c r="BW3" s="37">
        <v>0</v>
      </c>
      <c r="BX3" s="37">
        <v>0</v>
      </c>
      <c r="BY3" s="37"/>
      <c r="BZ3" s="37"/>
      <c r="CA3" s="37"/>
      <c r="CB3" s="37">
        <v>0.01</v>
      </c>
      <c r="CC3" s="37"/>
      <c r="CD3" s="37"/>
      <c r="CE3" s="37">
        <v>0</v>
      </c>
      <c r="CF3" s="37">
        <v>0</v>
      </c>
      <c r="CG3" s="37"/>
      <c r="CH3" s="37"/>
      <c r="CI3" s="37">
        <v>5.1999999999999998E-2</v>
      </c>
      <c r="CJ3" s="37">
        <v>0</v>
      </c>
      <c r="CK3" s="37">
        <v>0.01</v>
      </c>
      <c r="CL3" s="37">
        <v>0</v>
      </c>
    </row>
    <row r="4" spans="1:277" s="59" customFormat="1" ht="15" customHeight="1">
      <c r="A4" s="19" t="s">
        <v>102</v>
      </c>
      <c r="B4" s="19">
        <v>2015</v>
      </c>
      <c r="C4" s="38">
        <v>26432245</v>
      </c>
      <c r="D4" s="21" t="s">
        <v>115</v>
      </c>
      <c r="E4" s="19" t="s">
        <v>116</v>
      </c>
      <c r="F4" s="20"/>
      <c r="G4" s="20"/>
      <c r="H4" s="19">
        <v>122</v>
      </c>
      <c r="I4" s="37">
        <v>8.0000000000000002E-3</v>
      </c>
      <c r="J4" s="37"/>
      <c r="K4" s="37">
        <v>2.5000000000000001E-2</v>
      </c>
      <c r="L4" s="37">
        <v>0.14799999999999999</v>
      </c>
      <c r="M4" s="37">
        <v>1.6E-2</v>
      </c>
      <c r="N4" s="37"/>
      <c r="O4" s="37"/>
      <c r="P4" s="37">
        <v>0.48399999999999999</v>
      </c>
      <c r="Q4" s="37">
        <v>0</v>
      </c>
      <c r="R4" s="37"/>
      <c r="S4" s="37"/>
      <c r="T4" s="37"/>
      <c r="U4" s="37">
        <v>0</v>
      </c>
      <c r="V4" s="37">
        <v>8.0000000000000002E-3</v>
      </c>
      <c r="W4" s="37">
        <v>8.0000000000000002E-3</v>
      </c>
      <c r="X4" s="37">
        <v>1.6E-2</v>
      </c>
      <c r="Y4" s="37"/>
      <c r="Z4" s="37">
        <v>4.9000000000000002E-2</v>
      </c>
      <c r="AA4" s="37">
        <v>5.7000000000000002E-2</v>
      </c>
      <c r="AB4" s="37">
        <v>4.9000000000000002E-2</v>
      </c>
      <c r="AC4" s="37"/>
      <c r="AD4" s="37"/>
      <c r="AE4" s="37"/>
      <c r="AF4" s="37">
        <v>0</v>
      </c>
      <c r="AG4" s="37"/>
      <c r="AH4" s="37"/>
      <c r="AI4" s="37"/>
      <c r="AJ4" s="37">
        <v>0</v>
      </c>
      <c r="AK4" s="37">
        <v>0</v>
      </c>
      <c r="AL4" s="37"/>
      <c r="AM4" s="37"/>
      <c r="AN4" s="37">
        <v>0</v>
      </c>
      <c r="AO4" s="37">
        <v>8.0000000000000002E-3</v>
      </c>
      <c r="AP4" s="37"/>
      <c r="AQ4" s="37">
        <v>0</v>
      </c>
      <c r="AR4" s="37">
        <v>0</v>
      </c>
      <c r="AS4" s="37"/>
      <c r="AT4" s="37">
        <v>0</v>
      </c>
      <c r="AU4" s="37"/>
      <c r="AV4" s="37"/>
      <c r="AW4" s="37">
        <v>0</v>
      </c>
      <c r="AX4" s="37">
        <v>0</v>
      </c>
      <c r="AY4" s="37">
        <v>0</v>
      </c>
      <c r="AZ4" s="37">
        <v>0</v>
      </c>
      <c r="BA4" s="37"/>
      <c r="BB4" s="37"/>
      <c r="BC4" s="37"/>
      <c r="BD4" s="37"/>
      <c r="BE4" s="37">
        <v>0</v>
      </c>
      <c r="BF4" s="37">
        <v>8.0000000000000002E-3</v>
      </c>
      <c r="BG4" s="37"/>
      <c r="BH4" s="37"/>
      <c r="BI4" s="37">
        <v>0</v>
      </c>
      <c r="BJ4" s="37"/>
      <c r="BK4" s="37"/>
      <c r="BL4" s="37">
        <v>0</v>
      </c>
      <c r="BM4" s="37"/>
      <c r="BN4" s="37"/>
      <c r="BO4" s="37"/>
      <c r="BP4" s="37">
        <v>0</v>
      </c>
      <c r="BQ4" s="37"/>
      <c r="BR4" s="37">
        <v>0</v>
      </c>
      <c r="BS4" s="37">
        <v>0</v>
      </c>
      <c r="BT4" s="37">
        <v>0</v>
      </c>
      <c r="BU4" s="37">
        <v>0</v>
      </c>
      <c r="BV4" s="37">
        <v>0</v>
      </c>
      <c r="BW4" s="37">
        <v>0</v>
      </c>
      <c r="BX4" s="37">
        <v>0</v>
      </c>
      <c r="BY4" s="37"/>
      <c r="BZ4" s="37"/>
      <c r="CA4" s="37"/>
      <c r="CB4" s="37">
        <v>8.0000000000000002E-3</v>
      </c>
      <c r="CC4" s="37"/>
      <c r="CD4" s="37"/>
      <c r="CE4" s="37">
        <v>0</v>
      </c>
      <c r="CF4" s="37">
        <v>0</v>
      </c>
      <c r="CG4" s="37"/>
      <c r="CH4" s="37"/>
      <c r="CI4" s="37">
        <v>3.3000000000000002E-2</v>
      </c>
      <c r="CJ4" s="37">
        <v>0</v>
      </c>
      <c r="CK4" s="37">
        <v>2.5000000000000001E-2</v>
      </c>
      <c r="CL4" s="37">
        <v>0</v>
      </c>
    </row>
    <row r="5" spans="1:277" s="66" customFormat="1" ht="15" customHeight="1">
      <c r="A5" s="20"/>
      <c r="B5" s="20"/>
      <c r="C5" s="20"/>
      <c r="D5" s="21"/>
      <c r="E5" s="21"/>
      <c r="F5" s="20"/>
      <c r="G5" s="20"/>
      <c r="H5" s="20"/>
      <c r="I5" s="22"/>
      <c r="J5" s="23"/>
      <c r="K5" s="23"/>
      <c r="L5" s="22"/>
      <c r="M5" s="24"/>
      <c r="N5" s="23"/>
      <c r="O5" s="24"/>
      <c r="P5" s="24"/>
      <c r="Q5" s="24"/>
      <c r="R5" s="23"/>
      <c r="S5" s="24"/>
      <c r="T5" s="23"/>
      <c r="U5" s="23"/>
      <c r="V5" s="23"/>
      <c r="W5" s="23"/>
      <c r="X5" s="23"/>
      <c r="Y5" s="24"/>
      <c r="Z5" s="23"/>
      <c r="AA5" s="24"/>
      <c r="AB5" s="23"/>
      <c r="AC5" s="24"/>
      <c r="AD5" s="23"/>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3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c r="IT5" s="59"/>
      <c r="IU5" s="59"/>
      <c r="IV5" s="59"/>
      <c r="IW5" s="59"/>
      <c r="IX5" s="59"/>
      <c r="IY5" s="59"/>
      <c r="IZ5" s="59"/>
      <c r="JA5" s="59"/>
      <c r="JB5" s="59"/>
      <c r="JC5" s="59"/>
      <c r="JD5" s="59"/>
      <c r="JE5" s="59"/>
      <c r="JF5" s="59"/>
      <c r="JG5" s="59"/>
      <c r="JH5" s="59"/>
      <c r="JI5" s="59"/>
      <c r="JJ5" s="59"/>
      <c r="JK5" s="59"/>
      <c r="JL5" s="59"/>
      <c r="JM5" s="59"/>
      <c r="JN5" s="59"/>
      <c r="JO5" s="59"/>
      <c r="JP5" s="59"/>
      <c r="JQ5" s="59"/>
    </row>
    <row r="6" spans="1:277" s="66" customFormat="1" ht="15" customHeight="1">
      <c r="A6" s="25" t="s">
        <v>0</v>
      </c>
      <c r="B6" s="26"/>
      <c r="C6" s="26"/>
      <c r="D6" s="26"/>
      <c r="E6" s="26"/>
      <c r="F6" s="26"/>
      <c r="G6" s="26"/>
      <c r="H6" s="26"/>
      <c r="I6" s="27">
        <f>IFERROR(SUMPRODUCT(I3:I4,--(I3:I4&lt;&gt;""),$H$3:$H$4)/SUMPRODUCT($H$3:$H$4,--(I3:I4&lt;&gt;"")),"")</f>
        <v>3.1082802547770698E-3</v>
      </c>
      <c r="J6" s="27" t="str">
        <f>IFERROR(SUMPRODUCT(J3:J4,--(J3:J4&lt;&gt;""),$H$3:$H$4)/SUMPRODUCT($H$3:$H$4,--(J3:J4&lt;&gt;"")),"")</f>
        <v/>
      </c>
      <c r="K6" s="27">
        <f>IFERROR(SUMPRODUCT(K3:K4,--(K3:K4&lt;&gt;""),$H$3:$H$4)/SUMPRODUCT($H$3:$H$4,--(K3:K4&lt;&gt;"")),"")</f>
        <v>9.7133757961783453E-3</v>
      </c>
      <c r="L6" s="27">
        <f t="shared" ref="L6:BO6" si="0">IFERROR(SUMPRODUCT(L3:L4,--(L3:L4&lt;&gt;""),$H$3:$H$4)/SUMPRODUCT($H$3:$H$4,--(L3:L4&lt;&gt;"")),"")</f>
        <v>0.14005095541401275</v>
      </c>
      <c r="M6" s="27">
        <f>IFERROR(SUMPRODUCT(M3:M4,--(M3:M4&lt;&gt;""),$H$3:$H$4)/SUMPRODUCT($H$3:$H$4,--(M3:M4&lt;&gt;"")),"")</f>
        <v>1.6E-2</v>
      </c>
      <c r="N6" s="27" t="str">
        <f>IFERROR(SUMPRODUCT(N3:N4,--(N3:N4&lt;&gt;""),$H$3:$H$4)/SUMPRODUCT($H$3:$H$4,--(N3:N4&lt;&gt;"")),"")</f>
        <v/>
      </c>
      <c r="O6" s="27" t="str">
        <f>IFERROR(SUMPRODUCT(O3:O4,--(O3:O4&lt;&gt;""),$H$3:$H$4)/SUMPRODUCT($H$3:$H$4,--(O3:O4&lt;&gt;"")),"")</f>
        <v/>
      </c>
      <c r="P6" s="27">
        <f t="shared" si="0"/>
        <v>0.42713375796178343</v>
      </c>
      <c r="Q6" s="27">
        <f>IFERROR(SUMPRODUCT(Q3:Q4,--(Q3:Q4&lt;&gt;""),$H$3:$H$4)/SUMPRODUCT($H$3:$H$4,--(Q3:Q4&lt;&gt;"")),"")</f>
        <v>0</v>
      </c>
      <c r="R6" s="27" t="str">
        <f>IFERROR(SUMPRODUCT(R3:R4,--(R3:R4&lt;&gt;""),$H$3:$H$4)/SUMPRODUCT($H$3:$H$4,--(R3:R4&lt;&gt;"")),"")</f>
        <v/>
      </c>
      <c r="S6" s="27" t="str">
        <f>IFERROR(SUMPRODUCT(S3:S4,--(S3:S4&lt;&gt;""),$H$3:$H$4)/SUMPRODUCT($H$3:$H$4,--(S3:S4&lt;&gt;"")),"")</f>
        <v/>
      </c>
      <c r="T6" s="27" t="str">
        <f>IFERROR(SUMPRODUCT(T3:T4,--(T3:T4&lt;&gt;""),$H$3:$H$4)/SUMPRODUCT($H$3:$H$4,--(T3:T4&lt;&gt;"")),"")</f>
        <v/>
      </c>
      <c r="U6" s="27">
        <f t="shared" si="0"/>
        <v>0</v>
      </c>
      <c r="V6" s="27">
        <f t="shared" si="0"/>
        <v>3.1082802547770698E-3</v>
      </c>
      <c r="W6" s="27">
        <f>IFERROR(SUMPRODUCT(W3:W4,--(W3:W4&lt;&gt;""),$H$3:$H$4)/SUMPRODUCT($H$3:$H$4,--(W3:W4&lt;&gt;"")),"")</f>
        <v>3.1082802547770698E-3</v>
      </c>
      <c r="X6" s="27">
        <f t="shared" si="0"/>
        <v>1.2331210191082803E-2</v>
      </c>
      <c r="Y6" s="27" t="str">
        <f t="shared" si="0"/>
        <v/>
      </c>
      <c r="Z6" s="27">
        <f t="shared" si="0"/>
        <v>3.1878980891719748E-2</v>
      </c>
      <c r="AA6" s="27">
        <f t="shared" si="0"/>
        <v>6.3726114649681531E-2</v>
      </c>
      <c r="AB6" s="27">
        <f t="shared" si="0"/>
        <v>3.1878980891719748E-2</v>
      </c>
      <c r="AC6" s="27" t="str">
        <f t="shared" si="0"/>
        <v/>
      </c>
      <c r="AD6" s="27" t="str">
        <f t="shared" si="0"/>
        <v/>
      </c>
      <c r="AE6" s="27" t="str">
        <f t="shared" si="0"/>
        <v/>
      </c>
      <c r="AF6" s="27">
        <f t="shared" si="0"/>
        <v>0</v>
      </c>
      <c r="AG6" s="27" t="str">
        <f t="shared" si="0"/>
        <v/>
      </c>
      <c r="AH6" s="27" t="str">
        <f t="shared" si="0"/>
        <v/>
      </c>
      <c r="AI6" s="27" t="str">
        <f t="shared" si="0"/>
        <v/>
      </c>
      <c r="AJ6" s="27">
        <f t="shared" si="0"/>
        <v>3.0573248407643311E-3</v>
      </c>
      <c r="AK6" s="27">
        <f t="shared" si="0"/>
        <v>0</v>
      </c>
      <c r="AL6" s="27" t="str">
        <f t="shared" si="0"/>
        <v/>
      </c>
      <c r="AM6" s="27" t="str">
        <f t="shared" si="0"/>
        <v/>
      </c>
      <c r="AN6" s="27">
        <f t="shared" si="0"/>
        <v>0</v>
      </c>
      <c r="AO6" s="27">
        <f t="shared" si="0"/>
        <v>3.1082802547770698E-3</v>
      </c>
      <c r="AP6" s="27" t="str">
        <f t="shared" si="0"/>
        <v/>
      </c>
      <c r="AQ6" s="27">
        <f t="shared" si="0"/>
        <v>0</v>
      </c>
      <c r="AR6" s="27">
        <f t="shared" si="0"/>
        <v>0</v>
      </c>
      <c r="AS6" s="27" t="str">
        <f t="shared" si="0"/>
        <v/>
      </c>
      <c r="AT6" s="27">
        <f t="shared" si="0"/>
        <v>0</v>
      </c>
      <c r="AU6" s="27" t="str">
        <f t="shared" si="0"/>
        <v/>
      </c>
      <c r="AV6" s="27" t="str">
        <f t="shared" si="0"/>
        <v/>
      </c>
      <c r="AW6" s="27">
        <f t="shared" si="0"/>
        <v>0</v>
      </c>
      <c r="AX6" s="27">
        <f t="shared" si="0"/>
        <v>0</v>
      </c>
      <c r="AY6" s="27">
        <f t="shared" si="0"/>
        <v>3.0573248407643311E-3</v>
      </c>
      <c r="AZ6" s="27">
        <f t="shared" si="0"/>
        <v>0</v>
      </c>
      <c r="BA6" s="27" t="str">
        <f t="shared" si="0"/>
        <v/>
      </c>
      <c r="BB6" s="27" t="str">
        <f t="shared" si="0"/>
        <v/>
      </c>
      <c r="BC6" s="27" t="str">
        <f t="shared" si="0"/>
        <v/>
      </c>
      <c r="BD6" s="27" t="str">
        <f t="shared" si="0"/>
        <v/>
      </c>
      <c r="BE6" s="27">
        <f t="shared" si="0"/>
        <v>0</v>
      </c>
      <c r="BF6" s="27">
        <f t="shared" si="0"/>
        <v>3.1082802547770698E-3</v>
      </c>
      <c r="BG6" s="27" t="str">
        <f t="shared" si="0"/>
        <v/>
      </c>
      <c r="BH6" s="27" t="str">
        <f t="shared" si="0"/>
        <v/>
      </c>
      <c r="BI6" s="27">
        <f t="shared" si="0"/>
        <v>0</v>
      </c>
      <c r="BJ6" s="27" t="str">
        <f t="shared" si="0"/>
        <v/>
      </c>
      <c r="BK6" s="27" t="str">
        <f t="shared" si="0"/>
        <v/>
      </c>
      <c r="BL6" s="27">
        <f t="shared" si="0"/>
        <v>0</v>
      </c>
      <c r="BM6" s="27" t="str">
        <f t="shared" si="0"/>
        <v/>
      </c>
      <c r="BN6" s="27" t="str">
        <f t="shared" si="0"/>
        <v/>
      </c>
      <c r="BO6" s="27" t="str">
        <f t="shared" si="0"/>
        <v/>
      </c>
      <c r="BP6" s="27">
        <f t="shared" ref="BP6:CK6" si="1">IFERROR(SUMPRODUCT(BP3:BP4,--(BP3:BP4&lt;&gt;""),$H$3:$H$4)/SUMPRODUCT($H$3:$H$4,--(BP3:BP4&lt;&gt;"")),"")</f>
        <v>0</v>
      </c>
      <c r="BQ6" s="27" t="str">
        <f t="shared" si="1"/>
        <v/>
      </c>
      <c r="BR6" s="27">
        <f t="shared" si="1"/>
        <v>0</v>
      </c>
      <c r="BS6" s="27">
        <f t="shared" si="1"/>
        <v>0</v>
      </c>
      <c r="BT6" s="27">
        <f t="shared" si="1"/>
        <v>0</v>
      </c>
      <c r="BU6" s="27">
        <f t="shared" si="1"/>
        <v>0</v>
      </c>
      <c r="BV6" s="27">
        <f t="shared" si="1"/>
        <v>0</v>
      </c>
      <c r="BW6" s="27">
        <f t="shared" si="1"/>
        <v>0</v>
      </c>
      <c r="BX6" s="27">
        <f t="shared" si="1"/>
        <v>0</v>
      </c>
      <c r="BY6" s="27" t="str">
        <f t="shared" si="1"/>
        <v/>
      </c>
      <c r="BZ6" s="27" t="str">
        <f t="shared" si="1"/>
        <v/>
      </c>
      <c r="CA6" s="27" t="str">
        <f t="shared" si="1"/>
        <v/>
      </c>
      <c r="CB6" s="27">
        <f t="shared" si="1"/>
        <v>9.2229299363057321E-3</v>
      </c>
      <c r="CC6" s="27" t="str">
        <f t="shared" si="1"/>
        <v/>
      </c>
      <c r="CD6" s="27" t="str">
        <f t="shared" si="1"/>
        <v/>
      </c>
      <c r="CE6" s="27">
        <f t="shared" si="1"/>
        <v>0</v>
      </c>
      <c r="CF6" s="27">
        <f t="shared" si="1"/>
        <v>0</v>
      </c>
      <c r="CG6" s="27" t="str">
        <f t="shared" si="1"/>
        <v/>
      </c>
      <c r="CH6" s="27" t="str">
        <f t="shared" si="1"/>
        <v/>
      </c>
      <c r="CI6" s="27">
        <f t="shared" si="1"/>
        <v>4.4617834394904458E-2</v>
      </c>
      <c r="CJ6" s="27">
        <f t="shared" si="1"/>
        <v>0</v>
      </c>
      <c r="CK6" s="27">
        <f t="shared" si="1"/>
        <v>1.5828025477707008E-2</v>
      </c>
      <c r="CL6" s="27">
        <f t="shared" ref="CL6" si="2">IFERROR(SUMPRODUCT(CL3:CL4,--(CL3:CL4&lt;&gt;""),$H$3:$H$4)/SUMPRODUCT($H$3:$H$4,--(CL3:CL4&lt;&gt;"")),"")</f>
        <v>0</v>
      </c>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c r="IT6" s="59"/>
      <c r="IU6" s="59"/>
      <c r="IV6" s="59"/>
      <c r="IW6" s="59"/>
      <c r="IX6" s="59"/>
      <c r="IY6" s="59"/>
      <c r="IZ6" s="59"/>
      <c r="JA6" s="59"/>
      <c r="JB6" s="59"/>
      <c r="JC6" s="59"/>
      <c r="JD6" s="59"/>
      <c r="JE6" s="59"/>
      <c r="JF6" s="59"/>
      <c r="JG6" s="59"/>
      <c r="JH6" s="59"/>
      <c r="JI6" s="59"/>
      <c r="JJ6" s="59"/>
      <c r="JK6" s="59"/>
      <c r="JL6" s="59"/>
      <c r="JM6" s="59"/>
      <c r="JN6" s="59"/>
      <c r="JO6" s="59"/>
      <c r="JP6" s="59"/>
      <c r="JQ6" s="59"/>
    </row>
    <row r="7" spans="1:277" s="66" customFormat="1" ht="15" customHeight="1">
      <c r="A7" s="25" t="s">
        <v>10</v>
      </c>
      <c r="B7" s="26"/>
      <c r="C7" s="26"/>
      <c r="D7" s="26"/>
      <c r="E7" s="26"/>
      <c r="F7" s="26"/>
      <c r="G7" s="26"/>
      <c r="H7" s="26"/>
      <c r="I7" s="28">
        <f>IF(I6="","",MIN(I3:I4))</f>
        <v>0</v>
      </c>
      <c r="J7" s="28" t="str">
        <f>IF(J6="","",MIN(J3:J4))</f>
        <v/>
      </c>
      <c r="K7" s="28">
        <f>IF(K6="","",MIN(K3:K4))</f>
        <v>0</v>
      </c>
      <c r="L7" s="28">
        <f t="shared" ref="L7:BO7" si="3">IF(L6="","",MIN(L3:L4))</f>
        <v>0.13500000000000001</v>
      </c>
      <c r="M7" s="28">
        <f>IF(M6="","",MIN(M3:M4))</f>
        <v>1.6E-2</v>
      </c>
      <c r="N7" s="28" t="str">
        <f>IF(N6="","",MIN(N3:N4))</f>
        <v/>
      </c>
      <c r="O7" s="28" t="str">
        <f>IF(O6="","",MIN(O3:O4))</f>
        <v/>
      </c>
      <c r="P7" s="28">
        <f t="shared" si="3"/>
        <v>0.39100000000000001</v>
      </c>
      <c r="Q7" s="28">
        <f>IF(Q6="","",MIN(Q3:Q4))</f>
        <v>0</v>
      </c>
      <c r="R7" s="28" t="str">
        <f>IF(R6="","",MIN(R3:R4))</f>
        <v/>
      </c>
      <c r="S7" s="28" t="str">
        <f>IF(S6="","",MIN(S3:S4))</f>
        <v/>
      </c>
      <c r="T7" s="28" t="str">
        <f>IF(T6="","",MIN(T3:T4))</f>
        <v/>
      </c>
      <c r="U7" s="28">
        <f t="shared" si="3"/>
        <v>0</v>
      </c>
      <c r="V7" s="28">
        <f t="shared" si="3"/>
        <v>0</v>
      </c>
      <c r="W7" s="28">
        <f>IF(W6="","",MIN(W3:W4))</f>
        <v>0</v>
      </c>
      <c r="X7" s="28">
        <f t="shared" si="3"/>
        <v>0.01</v>
      </c>
      <c r="Y7" s="28" t="str">
        <f t="shared" si="3"/>
        <v/>
      </c>
      <c r="Z7" s="28">
        <f t="shared" si="3"/>
        <v>2.1000000000000001E-2</v>
      </c>
      <c r="AA7" s="28">
        <f t="shared" si="3"/>
        <v>5.7000000000000002E-2</v>
      </c>
      <c r="AB7" s="28">
        <f t="shared" si="3"/>
        <v>2.1000000000000001E-2</v>
      </c>
      <c r="AC7" s="28" t="str">
        <f t="shared" si="3"/>
        <v/>
      </c>
      <c r="AD7" s="28" t="str">
        <f t="shared" si="3"/>
        <v/>
      </c>
      <c r="AE7" s="28" t="str">
        <f t="shared" si="3"/>
        <v/>
      </c>
      <c r="AF7" s="28">
        <f t="shared" si="3"/>
        <v>0</v>
      </c>
      <c r="AG7" s="28" t="str">
        <f t="shared" si="3"/>
        <v/>
      </c>
      <c r="AH7" s="28" t="str">
        <f t="shared" si="3"/>
        <v/>
      </c>
      <c r="AI7" s="28" t="str">
        <f t="shared" si="3"/>
        <v/>
      </c>
      <c r="AJ7" s="28">
        <f t="shared" si="3"/>
        <v>0</v>
      </c>
      <c r="AK7" s="28">
        <f t="shared" si="3"/>
        <v>0</v>
      </c>
      <c r="AL7" s="28" t="str">
        <f t="shared" si="3"/>
        <v/>
      </c>
      <c r="AM7" s="28" t="str">
        <f t="shared" si="3"/>
        <v/>
      </c>
      <c r="AN7" s="28">
        <f t="shared" si="3"/>
        <v>0</v>
      </c>
      <c r="AO7" s="28">
        <f t="shared" si="3"/>
        <v>0</v>
      </c>
      <c r="AP7" s="28" t="str">
        <f t="shared" si="3"/>
        <v/>
      </c>
      <c r="AQ7" s="28">
        <f t="shared" si="3"/>
        <v>0</v>
      </c>
      <c r="AR7" s="28">
        <f t="shared" si="3"/>
        <v>0</v>
      </c>
      <c r="AS7" s="28" t="str">
        <f t="shared" si="3"/>
        <v/>
      </c>
      <c r="AT7" s="28">
        <f t="shared" si="3"/>
        <v>0</v>
      </c>
      <c r="AU7" s="28" t="str">
        <f t="shared" si="3"/>
        <v/>
      </c>
      <c r="AV7" s="28" t="str">
        <f t="shared" si="3"/>
        <v/>
      </c>
      <c r="AW7" s="28">
        <f t="shared" si="3"/>
        <v>0</v>
      </c>
      <c r="AX7" s="28">
        <f t="shared" si="3"/>
        <v>0</v>
      </c>
      <c r="AY7" s="28">
        <f t="shared" si="3"/>
        <v>0</v>
      </c>
      <c r="AZ7" s="28">
        <f t="shared" si="3"/>
        <v>0</v>
      </c>
      <c r="BA7" s="28" t="str">
        <f t="shared" si="3"/>
        <v/>
      </c>
      <c r="BB7" s="28" t="str">
        <f t="shared" si="3"/>
        <v/>
      </c>
      <c r="BC7" s="28" t="str">
        <f t="shared" si="3"/>
        <v/>
      </c>
      <c r="BD7" s="28" t="str">
        <f t="shared" si="3"/>
        <v/>
      </c>
      <c r="BE7" s="28">
        <f t="shared" si="3"/>
        <v>0</v>
      </c>
      <c r="BF7" s="28">
        <f t="shared" si="3"/>
        <v>0</v>
      </c>
      <c r="BG7" s="28" t="str">
        <f t="shared" si="3"/>
        <v/>
      </c>
      <c r="BH7" s="28" t="str">
        <f t="shared" si="3"/>
        <v/>
      </c>
      <c r="BI7" s="28">
        <f t="shared" si="3"/>
        <v>0</v>
      </c>
      <c r="BJ7" s="28" t="str">
        <f t="shared" si="3"/>
        <v/>
      </c>
      <c r="BK7" s="28" t="str">
        <f t="shared" si="3"/>
        <v/>
      </c>
      <c r="BL7" s="28">
        <f t="shared" si="3"/>
        <v>0</v>
      </c>
      <c r="BM7" s="28" t="str">
        <f t="shared" si="3"/>
        <v/>
      </c>
      <c r="BN7" s="28" t="str">
        <f t="shared" si="3"/>
        <v/>
      </c>
      <c r="BO7" s="28" t="str">
        <f t="shared" si="3"/>
        <v/>
      </c>
      <c r="BP7" s="28">
        <f t="shared" ref="BP7:CK7" si="4">IF(BP6="","",MIN(BP3:BP4))</f>
        <v>0</v>
      </c>
      <c r="BQ7" s="28" t="str">
        <f t="shared" si="4"/>
        <v/>
      </c>
      <c r="BR7" s="28">
        <f t="shared" si="4"/>
        <v>0</v>
      </c>
      <c r="BS7" s="28">
        <f t="shared" si="4"/>
        <v>0</v>
      </c>
      <c r="BT7" s="28">
        <f t="shared" si="4"/>
        <v>0</v>
      </c>
      <c r="BU7" s="28">
        <f t="shared" si="4"/>
        <v>0</v>
      </c>
      <c r="BV7" s="28">
        <f t="shared" si="4"/>
        <v>0</v>
      </c>
      <c r="BW7" s="28">
        <f t="shared" si="4"/>
        <v>0</v>
      </c>
      <c r="BX7" s="28">
        <f t="shared" si="4"/>
        <v>0</v>
      </c>
      <c r="BY7" s="28" t="str">
        <f t="shared" si="4"/>
        <v/>
      </c>
      <c r="BZ7" s="28" t="str">
        <f t="shared" si="4"/>
        <v/>
      </c>
      <c r="CA7" s="28" t="str">
        <f t="shared" si="4"/>
        <v/>
      </c>
      <c r="CB7" s="28">
        <f t="shared" si="4"/>
        <v>8.0000000000000002E-3</v>
      </c>
      <c r="CC7" s="28" t="str">
        <f t="shared" si="4"/>
        <v/>
      </c>
      <c r="CD7" s="28" t="str">
        <f t="shared" si="4"/>
        <v/>
      </c>
      <c r="CE7" s="28">
        <f t="shared" si="4"/>
        <v>0</v>
      </c>
      <c r="CF7" s="28">
        <f t="shared" si="4"/>
        <v>0</v>
      </c>
      <c r="CG7" s="28" t="str">
        <f t="shared" si="4"/>
        <v/>
      </c>
      <c r="CH7" s="28" t="str">
        <f t="shared" si="4"/>
        <v/>
      </c>
      <c r="CI7" s="28">
        <f t="shared" si="4"/>
        <v>3.3000000000000002E-2</v>
      </c>
      <c r="CJ7" s="28">
        <f t="shared" si="4"/>
        <v>0</v>
      </c>
      <c r="CK7" s="28">
        <f t="shared" si="4"/>
        <v>0.01</v>
      </c>
      <c r="CL7" s="28">
        <f t="shared" ref="CL7" si="5">IF(CL6="","",MIN(CL3:CL4))</f>
        <v>0</v>
      </c>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c r="IT7" s="59"/>
      <c r="IU7" s="59"/>
      <c r="IV7" s="59"/>
      <c r="IW7" s="59"/>
      <c r="IX7" s="59"/>
      <c r="IY7" s="59"/>
      <c r="IZ7" s="59"/>
      <c r="JA7" s="59"/>
      <c r="JB7" s="59"/>
      <c r="JC7" s="59"/>
      <c r="JD7" s="59"/>
      <c r="JE7" s="59"/>
      <c r="JF7" s="59"/>
      <c r="JG7" s="59"/>
      <c r="JH7" s="59"/>
      <c r="JI7" s="59"/>
      <c r="JJ7" s="59"/>
      <c r="JK7" s="59"/>
      <c r="JL7" s="59"/>
      <c r="JM7" s="59"/>
      <c r="JN7" s="59"/>
      <c r="JO7" s="59"/>
      <c r="JP7" s="59"/>
      <c r="JQ7" s="59"/>
    </row>
    <row r="8" spans="1:277" s="59" customFormat="1" ht="15" customHeight="1">
      <c r="A8" s="25" t="s">
        <v>11</v>
      </c>
      <c r="B8" s="26"/>
      <c r="C8" s="26"/>
      <c r="D8" s="26"/>
      <c r="E8" s="26"/>
      <c r="F8" s="26"/>
      <c r="G8" s="26"/>
      <c r="H8" s="26"/>
      <c r="I8" s="28">
        <f>IF(I6="","",MAX(I3:I4))</f>
        <v>8.0000000000000002E-3</v>
      </c>
      <c r="J8" s="28" t="str">
        <f>IF(J6="","",MAX(J3:J4))</f>
        <v/>
      </c>
      <c r="K8" s="28">
        <f>IF(K6="","",MAX(K3:K4))</f>
        <v>2.5000000000000001E-2</v>
      </c>
      <c r="L8" s="28">
        <f t="shared" ref="L8:BO8" si="6">IF(L6="","",MAX(L3:L4))</f>
        <v>0.14799999999999999</v>
      </c>
      <c r="M8" s="28">
        <f>IF(M6="","",MAX(M3:M4))</f>
        <v>1.6E-2</v>
      </c>
      <c r="N8" s="28" t="str">
        <f>IF(N6="","",MAX(N3:N4))</f>
        <v/>
      </c>
      <c r="O8" s="28" t="str">
        <f>IF(O6="","",MAX(O3:O4))</f>
        <v/>
      </c>
      <c r="P8" s="28">
        <f t="shared" si="6"/>
        <v>0.48399999999999999</v>
      </c>
      <c r="Q8" s="28">
        <f>IF(Q6="","",MAX(Q3:Q4))</f>
        <v>0</v>
      </c>
      <c r="R8" s="28" t="str">
        <f>IF(R6="","",MAX(R3:R4))</f>
        <v/>
      </c>
      <c r="S8" s="28" t="str">
        <f>IF(S6="","",MAX(S3:S4))</f>
        <v/>
      </c>
      <c r="T8" s="28" t="str">
        <f>IF(T6="","",MAX(T3:T4))</f>
        <v/>
      </c>
      <c r="U8" s="28">
        <f t="shared" si="6"/>
        <v>0</v>
      </c>
      <c r="V8" s="28">
        <f t="shared" si="6"/>
        <v>8.0000000000000002E-3</v>
      </c>
      <c r="W8" s="28">
        <f>IF(W6="","",MAX(W3:W4))</f>
        <v>8.0000000000000002E-3</v>
      </c>
      <c r="X8" s="28">
        <f t="shared" si="6"/>
        <v>1.6E-2</v>
      </c>
      <c r="Y8" s="28" t="str">
        <f t="shared" si="6"/>
        <v/>
      </c>
      <c r="Z8" s="28">
        <f t="shared" si="6"/>
        <v>4.9000000000000002E-2</v>
      </c>
      <c r="AA8" s="28">
        <f t="shared" si="6"/>
        <v>6.8000000000000005E-2</v>
      </c>
      <c r="AB8" s="28">
        <f t="shared" si="6"/>
        <v>4.9000000000000002E-2</v>
      </c>
      <c r="AC8" s="28" t="str">
        <f t="shared" si="6"/>
        <v/>
      </c>
      <c r="AD8" s="28" t="str">
        <f t="shared" si="6"/>
        <v/>
      </c>
      <c r="AE8" s="28" t="str">
        <f t="shared" si="6"/>
        <v/>
      </c>
      <c r="AF8" s="28">
        <f t="shared" si="6"/>
        <v>0</v>
      </c>
      <c r="AG8" s="28" t="str">
        <f t="shared" si="6"/>
        <v/>
      </c>
      <c r="AH8" s="28" t="str">
        <f t="shared" si="6"/>
        <v/>
      </c>
      <c r="AI8" s="28" t="str">
        <f t="shared" si="6"/>
        <v/>
      </c>
      <c r="AJ8" s="28">
        <f t="shared" si="6"/>
        <v>5.0000000000000001E-3</v>
      </c>
      <c r="AK8" s="28">
        <f t="shared" si="6"/>
        <v>0</v>
      </c>
      <c r="AL8" s="28" t="str">
        <f t="shared" si="6"/>
        <v/>
      </c>
      <c r="AM8" s="28" t="str">
        <f t="shared" si="6"/>
        <v/>
      </c>
      <c r="AN8" s="28">
        <f t="shared" si="6"/>
        <v>0</v>
      </c>
      <c r="AO8" s="28">
        <f t="shared" si="6"/>
        <v>8.0000000000000002E-3</v>
      </c>
      <c r="AP8" s="28" t="str">
        <f t="shared" si="6"/>
        <v/>
      </c>
      <c r="AQ8" s="28">
        <f t="shared" si="6"/>
        <v>0</v>
      </c>
      <c r="AR8" s="28">
        <f t="shared" si="6"/>
        <v>0</v>
      </c>
      <c r="AS8" s="28" t="str">
        <f t="shared" si="6"/>
        <v/>
      </c>
      <c r="AT8" s="28">
        <f t="shared" si="6"/>
        <v>0</v>
      </c>
      <c r="AU8" s="28" t="str">
        <f t="shared" si="6"/>
        <v/>
      </c>
      <c r="AV8" s="28" t="str">
        <f t="shared" si="6"/>
        <v/>
      </c>
      <c r="AW8" s="28">
        <f t="shared" si="6"/>
        <v>0</v>
      </c>
      <c r="AX8" s="28">
        <f t="shared" si="6"/>
        <v>0</v>
      </c>
      <c r="AY8" s="28">
        <f t="shared" si="6"/>
        <v>5.0000000000000001E-3</v>
      </c>
      <c r="AZ8" s="28">
        <f t="shared" si="6"/>
        <v>0</v>
      </c>
      <c r="BA8" s="28" t="str">
        <f t="shared" si="6"/>
        <v/>
      </c>
      <c r="BB8" s="28" t="str">
        <f t="shared" si="6"/>
        <v/>
      </c>
      <c r="BC8" s="28" t="str">
        <f t="shared" si="6"/>
        <v/>
      </c>
      <c r="BD8" s="28" t="str">
        <f t="shared" si="6"/>
        <v/>
      </c>
      <c r="BE8" s="28">
        <f t="shared" si="6"/>
        <v>0</v>
      </c>
      <c r="BF8" s="28">
        <f t="shared" si="6"/>
        <v>8.0000000000000002E-3</v>
      </c>
      <c r="BG8" s="28" t="str">
        <f t="shared" si="6"/>
        <v/>
      </c>
      <c r="BH8" s="28" t="str">
        <f t="shared" si="6"/>
        <v/>
      </c>
      <c r="BI8" s="28">
        <f t="shared" si="6"/>
        <v>0</v>
      </c>
      <c r="BJ8" s="28" t="str">
        <f t="shared" si="6"/>
        <v/>
      </c>
      <c r="BK8" s="28" t="str">
        <f t="shared" si="6"/>
        <v/>
      </c>
      <c r="BL8" s="28">
        <f t="shared" si="6"/>
        <v>0</v>
      </c>
      <c r="BM8" s="28" t="str">
        <f t="shared" si="6"/>
        <v/>
      </c>
      <c r="BN8" s="28" t="str">
        <f t="shared" si="6"/>
        <v/>
      </c>
      <c r="BO8" s="28" t="str">
        <f t="shared" si="6"/>
        <v/>
      </c>
      <c r="BP8" s="28">
        <f t="shared" ref="BP8:CK8" si="7">IF(BP6="","",MAX(BP3:BP4))</f>
        <v>0</v>
      </c>
      <c r="BQ8" s="28" t="str">
        <f t="shared" si="7"/>
        <v/>
      </c>
      <c r="BR8" s="28">
        <f t="shared" si="7"/>
        <v>0</v>
      </c>
      <c r="BS8" s="28">
        <f t="shared" si="7"/>
        <v>0</v>
      </c>
      <c r="BT8" s="28">
        <f t="shared" si="7"/>
        <v>0</v>
      </c>
      <c r="BU8" s="28">
        <f t="shared" si="7"/>
        <v>0</v>
      </c>
      <c r="BV8" s="28">
        <f t="shared" si="7"/>
        <v>0</v>
      </c>
      <c r="BW8" s="28">
        <f t="shared" si="7"/>
        <v>0</v>
      </c>
      <c r="BX8" s="28">
        <f t="shared" si="7"/>
        <v>0</v>
      </c>
      <c r="BY8" s="28" t="str">
        <f t="shared" si="7"/>
        <v/>
      </c>
      <c r="BZ8" s="28" t="str">
        <f t="shared" si="7"/>
        <v/>
      </c>
      <c r="CA8" s="28" t="str">
        <f t="shared" si="7"/>
        <v/>
      </c>
      <c r="CB8" s="28">
        <f t="shared" si="7"/>
        <v>0.01</v>
      </c>
      <c r="CC8" s="28" t="str">
        <f t="shared" si="7"/>
        <v/>
      </c>
      <c r="CD8" s="28" t="str">
        <f t="shared" si="7"/>
        <v/>
      </c>
      <c r="CE8" s="28">
        <f t="shared" si="7"/>
        <v>0</v>
      </c>
      <c r="CF8" s="28">
        <f t="shared" si="7"/>
        <v>0</v>
      </c>
      <c r="CG8" s="28" t="str">
        <f t="shared" si="7"/>
        <v/>
      </c>
      <c r="CH8" s="28" t="str">
        <f t="shared" si="7"/>
        <v/>
      </c>
      <c r="CI8" s="28">
        <f t="shared" si="7"/>
        <v>5.1999999999999998E-2</v>
      </c>
      <c r="CJ8" s="28">
        <f t="shared" si="7"/>
        <v>0</v>
      </c>
      <c r="CK8" s="28">
        <f t="shared" si="7"/>
        <v>2.5000000000000001E-2</v>
      </c>
      <c r="CL8" s="28">
        <f t="shared" ref="CL8" si="8">IF(CL6="","",MAX(CL3:CL4))</f>
        <v>0</v>
      </c>
    </row>
    <row r="9" spans="1:277" s="59" customFormat="1" ht="15" customHeight="1">
      <c r="A9" s="29"/>
      <c r="B9" s="29"/>
      <c r="C9" s="29"/>
      <c r="D9" s="29"/>
      <c r="E9" s="29"/>
      <c r="F9" s="29"/>
      <c r="G9" s="29"/>
      <c r="H9" s="29"/>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row>
    <row r="10" spans="1:277" s="59" customFormat="1" ht="15" customHeight="1">
      <c r="A10" s="20"/>
      <c r="B10" s="20"/>
      <c r="C10" s="21"/>
      <c r="D10" s="20"/>
      <c r="E10" s="21"/>
      <c r="F10" s="20"/>
      <c r="G10" s="20"/>
      <c r="H10" s="20"/>
      <c r="I10" s="22"/>
      <c r="J10" s="24"/>
      <c r="K10" s="24"/>
      <c r="L10" s="22"/>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row>
    <row r="11" spans="1:277" s="66" customFormat="1" ht="15" customHeight="1">
      <c r="A11" s="20"/>
      <c r="B11" s="20"/>
      <c r="C11" s="21"/>
      <c r="D11" s="20"/>
      <c r="E11" s="21"/>
      <c r="F11" s="20"/>
      <c r="G11" s="20"/>
      <c r="H11" s="20"/>
      <c r="I11" s="22"/>
      <c r="J11" s="24"/>
      <c r="K11" s="22"/>
      <c r="L11" s="22"/>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9"/>
      <c r="EL11" s="59"/>
      <c r="EM11" s="59"/>
      <c r="EN11" s="59"/>
      <c r="EO11" s="59"/>
      <c r="EP11" s="59"/>
      <c r="EQ11" s="59"/>
      <c r="ER11" s="59"/>
      <c r="ES11" s="59"/>
      <c r="ET11" s="59"/>
      <c r="EU11" s="59"/>
      <c r="EV11" s="59"/>
      <c r="EW11" s="59"/>
      <c r="EX11" s="59"/>
      <c r="EY11" s="59"/>
      <c r="EZ11" s="59"/>
      <c r="FA11" s="59"/>
      <c r="FB11" s="59"/>
      <c r="FC11" s="59"/>
      <c r="FD11" s="59"/>
      <c r="FE11" s="59"/>
      <c r="FF11" s="59"/>
      <c r="FG11" s="59"/>
      <c r="FH11" s="59"/>
      <c r="FI11" s="59"/>
      <c r="FJ11" s="59"/>
      <c r="FK11" s="59"/>
      <c r="FL11" s="59"/>
      <c r="FM11" s="59"/>
      <c r="FN11" s="59"/>
      <c r="FO11" s="59"/>
      <c r="FP11" s="59"/>
      <c r="FQ11" s="59"/>
      <c r="FR11" s="59"/>
      <c r="FS11" s="59"/>
      <c r="FT11" s="59"/>
      <c r="FU11" s="59"/>
      <c r="FV11" s="59"/>
      <c r="FW11" s="59"/>
      <c r="FX11" s="59"/>
      <c r="FY11" s="59"/>
      <c r="FZ11" s="59"/>
      <c r="GA11" s="59"/>
      <c r="GB11" s="59"/>
      <c r="GC11" s="59"/>
      <c r="GD11" s="59"/>
      <c r="GE11" s="59"/>
      <c r="GF11" s="59"/>
      <c r="GG11" s="59"/>
      <c r="GH11" s="59"/>
      <c r="GI11" s="59"/>
      <c r="GJ11" s="59"/>
      <c r="GK11" s="59"/>
      <c r="GL11" s="59"/>
      <c r="GM11" s="59"/>
      <c r="GN11" s="59"/>
      <c r="GO11" s="59"/>
      <c r="GP11" s="59"/>
      <c r="GQ11" s="59"/>
      <c r="GR11" s="59"/>
      <c r="GS11" s="59"/>
      <c r="GT11" s="59"/>
      <c r="GU11" s="59"/>
      <c r="GV11" s="59"/>
      <c r="GW11" s="59"/>
      <c r="GX11" s="59"/>
      <c r="GY11" s="59"/>
      <c r="GZ11" s="59"/>
      <c r="HA11" s="59"/>
      <c r="HB11" s="59"/>
      <c r="HC11" s="59"/>
      <c r="HD11" s="59"/>
      <c r="HE11" s="59"/>
      <c r="HF11" s="59"/>
      <c r="HG11" s="59"/>
      <c r="HH11" s="59"/>
      <c r="HI11" s="59"/>
      <c r="HJ11" s="59"/>
      <c r="HK11" s="59"/>
      <c r="HL11" s="59"/>
      <c r="HM11" s="59"/>
      <c r="HN11" s="59"/>
      <c r="HO11" s="59"/>
      <c r="HP11" s="59"/>
      <c r="HQ11" s="59"/>
      <c r="HR11" s="59"/>
      <c r="HS11" s="59"/>
      <c r="HT11" s="59"/>
      <c r="HU11" s="59"/>
      <c r="HV11" s="59"/>
      <c r="HW11" s="59"/>
      <c r="HX11" s="59"/>
      <c r="HY11" s="59"/>
      <c r="HZ11" s="59"/>
      <c r="IA11" s="59"/>
      <c r="IB11" s="59"/>
      <c r="IC11" s="59"/>
      <c r="ID11" s="59"/>
      <c r="IE11" s="59"/>
      <c r="IF11" s="59"/>
      <c r="IG11" s="59"/>
      <c r="IH11" s="59"/>
      <c r="II11" s="59"/>
      <c r="IJ11" s="59"/>
      <c r="IK11" s="59"/>
      <c r="IL11" s="59"/>
      <c r="IM11" s="59"/>
      <c r="IN11" s="59"/>
      <c r="IO11" s="59"/>
      <c r="IP11" s="59"/>
      <c r="IQ11" s="59"/>
      <c r="IR11" s="59"/>
      <c r="IS11" s="59"/>
      <c r="IT11" s="59"/>
      <c r="IU11" s="59"/>
      <c r="IV11" s="59"/>
      <c r="IW11" s="59"/>
      <c r="IX11" s="59"/>
      <c r="IY11" s="59"/>
      <c r="IZ11" s="59"/>
      <c r="JA11" s="59"/>
      <c r="JB11" s="59"/>
      <c r="JC11" s="59"/>
      <c r="JD11" s="59"/>
      <c r="JE11" s="59"/>
      <c r="JF11" s="59"/>
      <c r="JG11" s="59"/>
      <c r="JH11" s="59"/>
      <c r="JI11" s="59"/>
      <c r="JJ11" s="59"/>
      <c r="JK11" s="59"/>
      <c r="JL11" s="59"/>
      <c r="JM11" s="59"/>
      <c r="JN11" s="59"/>
      <c r="JO11" s="59"/>
      <c r="JP11" s="59"/>
      <c r="JQ11" s="59"/>
    </row>
    <row r="12" spans="1:277" s="66" customFormat="1" ht="15" customHeight="1">
      <c r="A12" s="25" t="s">
        <v>0</v>
      </c>
      <c r="B12" s="26"/>
      <c r="C12" s="26"/>
      <c r="D12" s="26"/>
      <c r="E12" s="26"/>
      <c r="F12" s="26"/>
      <c r="G12" s="26"/>
      <c r="H12" s="26"/>
      <c r="I12" s="27" t="str">
        <f t="shared" ref="I12:AH12" si="9">IFERROR(SUMPRODUCT(I10:I11,--(I10:I11&lt;&gt;""),$H$10:$H$11)/SUMPRODUCT($H$10:$H$11,--(I10:I11&lt;&gt;"")),"")</f>
        <v/>
      </c>
      <c r="J12" s="27" t="str">
        <f>IFERROR(SUMPRODUCT(J10:J11,--(J10:J11&lt;&gt;""),$H$10:$H$11)/SUMPRODUCT($H$10:$H$11,--(J10:J11&lt;&gt;"")),"")</f>
        <v/>
      </c>
      <c r="K12" s="27" t="str">
        <f>IFERROR(SUMPRODUCT(K10:K11,--(K10:K11&lt;&gt;""),$H$10:$H$11)/SUMPRODUCT($H$10:$H$11,--(K10:K11&lt;&gt;"")),"")</f>
        <v/>
      </c>
      <c r="L12" s="27" t="str">
        <f t="shared" si="9"/>
        <v/>
      </c>
      <c r="M12" s="27" t="str">
        <f>IFERROR(SUMPRODUCT(M10:M11,--(M10:M11&lt;&gt;""),$H$10:$H$11)/SUMPRODUCT($H$10:$H$11,--(M10:M11&lt;&gt;"")),"")</f>
        <v/>
      </c>
      <c r="N12" s="27" t="str">
        <f>IFERROR(SUMPRODUCT(N10:N11,--(N10:N11&lt;&gt;""),$H$10:$H$11)/SUMPRODUCT($H$10:$H$11,--(N10:N11&lt;&gt;"")),"")</f>
        <v/>
      </c>
      <c r="O12" s="27" t="str">
        <f>IFERROR(SUMPRODUCT(O10:O11,--(O10:O11&lt;&gt;""),$H$10:$H$11)/SUMPRODUCT($H$10:$H$11,--(O10:O11&lt;&gt;"")),"")</f>
        <v/>
      </c>
      <c r="P12" s="27" t="str">
        <f t="shared" si="9"/>
        <v/>
      </c>
      <c r="Q12" s="27" t="str">
        <f>IFERROR(SUMPRODUCT(Q10:Q11,--(Q10:Q11&lt;&gt;""),$H$10:$H$11)/SUMPRODUCT($H$10:$H$11,--(Q10:Q11&lt;&gt;"")),"")</f>
        <v/>
      </c>
      <c r="R12" s="27" t="str">
        <f>IFERROR(SUMPRODUCT(R10:R11,--(R10:R11&lt;&gt;""),$H$10:$H$11)/SUMPRODUCT($H$10:$H$11,--(R10:R11&lt;&gt;"")),"")</f>
        <v/>
      </c>
      <c r="S12" s="27" t="str">
        <f>IFERROR(SUMPRODUCT(S10:S11,--(S10:S11&lt;&gt;""),$H$10:$H$11)/SUMPRODUCT($H$10:$H$11,--(S10:S11&lt;&gt;"")),"")</f>
        <v/>
      </c>
      <c r="T12" s="27" t="str">
        <f>IFERROR(SUMPRODUCT(T10:T11,--(T10:T11&lt;&gt;""),$H$10:$H$11)/SUMPRODUCT($H$10:$H$11,--(T10:T11&lt;&gt;"")),"")</f>
        <v/>
      </c>
      <c r="U12" s="27" t="str">
        <f t="shared" si="9"/>
        <v/>
      </c>
      <c r="V12" s="27" t="str">
        <f t="shared" si="9"/>
        <v/>
      </c>
      <c r="W12" s="27" t="str">
        <f>IFERROR(SUMPRODUCT(W10:W11,--(W10:W11&lt;&gt;""),$H$10:$H$11)/SUMPRODUCT($H$10:$H$11,--(W10:W11&lt;&gt;"")),"")</f>
        <v/>
      </c>
      <c r="X12" s="27" t="str">
        <f t="shared" si="9"/>
        <v/>
      </c>
      <c r="Y12" s="27" t="str">
        <f t="shared" si="9"/>
        <v/>
      </c>
      <c r="Z12" s="27" t="str">
        <f t="shared" si="9"/>
        <v/>
      </c>
      <c r="AA12" s="27" t="str">
        <f t="shared" si="9"/>
        <v/>
      </c>
      <c r="AB12" s="27" t="str">
        <f t="shared" si="9"/>
        <v/>
      </c>
      <c r="AC12" s="27" t="str">
        <f t="shared" si="9"/>
        <v/>
      </c>
      <c r="AD12" s="27" t="str">
        <f t="shared" si="9"/>
        <v/>
      </c>
      <c r="AE12" s="27" t="str">
        <f t="shared" si="9"/>
        <v/>
      </c>
      <c r="AF12" s="27" t="str">
        <f t="shared" si="9"/>
        <v/>
      </c>
      <c r="AG12" s="27" t="str">
        <f t="shared" si="9"/>
        <v/>
      </c>
      <c r="AH12" s="27" t="str">
        <f t="shared" si="9"/>
        <v/>
      </c>
      <c r="AI12" s="27" t="str">
        <f t="shared" ref="AI12:BN12" si="10">IFERROR(SUMPRODUCT(AI10:AI11,--(AI10:AI11&lt;&gt;""),$H$10:$H$11)/SUMPRODUCT($H$10:$H$11,--(AI10:AI11&lt;&gt;"")),"")</f>
        <v/>
      </c>
      <c r="AJ12" s="27" t="str">
        <f t="shared" si="10"/>
        <v/>
      </c>
      <c r="AK12" s="27" t="str">
        <f t="shared" si="10"/>
        <v/>
      </c>
      <c r="AL12" s="27" t="str">
        <f t="shared" si="10"/>
        <v/>
      </c>
      <c r="AM12" s="27" t="str">
        <f t="shared" si="10"/>
        <v/>
      </c>
      <c r="AN12" s="27" t="str">
        <f t="shared" si="10"/>
        <v/>
      </c>
      <c r="AO12" s="27" t="str">
        <f t="shared" si="10"/>
        <v/>
      </c>
      <c r="AP12" s="27" t="str">
        <f t="shared" si="10"/>
        <v/>
      </c>
      <c r="AQ12" s="27" t="str">
        <f t="shared" si="10"/>
        <v/>
      </c>
      <c r="AR12" s="27" t="str">
        <f t="shared" si="10"/>
        <v/>
      </c>
      <c r="AS12" s="27" t="str">
        <f t="shared" si="10"/>
        <v/>
      </c>
      <c r="AT12" s="27" t="str">
        <f t="shared" si="10"/>
        <v/>
      </c>
      <c r="AU12" s="27" t="str">
        <f t="shared" si="10"/>
        <v/>
      </c>
      <c r="AV12" s="27" t="str">
        <f t="shared" si="10"/>
        <v/>
      </c>
      <c r="AW12" s="27" t="str">
        <f t="shared" si="10"/>
        <v/>
      </c>
      <c r="AX12" s="27" t="str">
        <f t="shared" si="10"/>
        <v/>
      </c>
      <c r="AY12" s="27" t="str">
        <f t="shared" si="10"/>
        <v/>
      </c>
      <c r="AZ12" s="27" t="str">
        <f t="shared" si="10"/>
        <v/>
      </c>
      <c r="BA12" s="27" t="str">
        <f t="shared" si="10"/>
        <v/>
      </c>
      <c r="BB12" s="27" t="str">
        <f t="shared" si="10"/>
        <v/>
      </c>
      <c r="BC12" s="27" t="str">
        <f t="shared" si="10"/>
        <v/>
      </c>
      <c r="BD12" s="27" t="str">
        <f t="shared" si="10"/>
        <v/>
      </c>
      <c r="BE12" s="27" t="str">
        <f t="shared" si="10"/>
        <v/>
      </c>
      <c r="BF12" s="27" t="str">
        <f t="shared" si="10"/>
        <v/>
      </c>
      <c r="BG12" s="27" t="str">
        <f t="shared" si="10"/>
        <v/>
      </c>
      <c r="BH12" s="27" t="str">
        <f t="shared" si="10"/>
        <v/>
      </c>
      <c r="BI12" s="27" t="str">
        <f t="shared" si="10"/>
        <v/>
      </c>
      <c r="BJ12" s="27" t="str">
        <f t="shared" si="10"/>
        <v/>
      </c>
      <c r="BK12" s="27" t="str">
        <f t="shared" si="10"/>
        <v/>
      </c>
      <c r="BL12" s="27" t="str">
        <f t="shared" si="10"/>
        <v/>
      </c>
      <c r="BM12" s="27" t="str">
        <f t="shared" si="10"/>
        <v/>
      </c>
      <c r="BN12" s="27" t="str">
        <f t="shared" si="10"/>
        <v/>
      </c>
      <c r="BO12" s="27" t="str">
        <f t="shared" ref="BO12:CK12" si="11">IFERROR(SUMPRODUCT(BO10:BO11,--(BO10:BO11&lt;&gt;""),$H$10:$H$11)/SUMPRODUCT($H$10:$H$11,--(BO10:BO11&lt;&gt;"")),"")</f>
        <v/>
      </c>
      <c r="BP12" s="27" t="str">
        <f t="shared" si="11"/>
        <v/>
      </c>
      <c r="BQ12" s="27" t="str">
        <f t="shared" si="11"/>
        <v/>
      </c>
      <c r="BR12" s="27" t="str">
        <f t="shared" si="11"/>
        <v/>
      </c>
      <c r="BS12" s="27" t="str">
        <f t="shared" si="11"/>
        <v/>
      </c>
      <c r="BT12" s="27" t="str">
        <f t="shared" si="11"/>
        <v/>
      </c>
      <c r="BU12" s="27" t="str">
        <f t="shared" si="11"/>
        <v/>
      </c>
      <c r="BV12" s="27" t="str">
        <f t="shared" si="11"/>
        <v/>
      </c>
      <c r="BW12" s="27" t="str">
        <f t="shared" si="11"/>
        <v/>
      </c>
      <c r="BX12" s="27" t="str">
        <f t="shared" si="11"/>
        <v/>
      </c>
      <c r="BY12" s="27" t="str">
        <f t="shared" si="11"/>
        <v/>
      </c>
      <c r="BZ12" s="27" t="str">
        <f t="shared" si="11"/>
        <v/>
      </c>
      <c r="CA12" s="27" t="str">
        <f t="shared" si="11"/>
        <v/>
      </c>
      <c r="CB12" s="27" t="str">
        <f t="shared" si="11"/>
        <v/>
      </c>
      <c r="CC12" s="27" t="str">
        <f t="shared" si="11"/>
        <v/>
      </c>
      <c r="CD12" s="27" t="str">
        <f t="shared" si="11"/>
        <v/>
      </c>
      <c r="CE12" s="27" t="str">
        <f t="shared" si="11"/>
        <v/>
      </c>
      <c r="CF12" s="27" t="str">
        <f t="shared" si="11"/>
        <v/>
      </c>
      <c r="CG12" s="27" t="str">
        <f t="shared" si="11"/>
        <v/>
      </c>
      <c r="CH12" s="27" t="str">
        <f t="shared" si="11"/>
        <v/>
      </c>
      <c r="CI12" s="27" t="str">
        <f t="shared" si="11"/>
        <v/>
      </c>
      <c r="CJ12" s="27" t="str">
        <f t="shared" si="11"/>
        <v/>
      </c>
      <c r="CK12" s="27" t="str">
        <f t="shared" si="11"/>
        <v/>
      </c>
      <c r="CL12" s="27" t="str">
        <f t="shared" ref="CL12" si="12">IFERROR(SUMPRODUCT(CL10:CL11,--(CL10:CL11&lt;&gt;""),$H$10:$H$11)/SUMPRODUCT($H$10:$H$11,--(CL10:CL11&lt;&gt;"")),"")</f>
        <v/>
      </c>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U12" s="59"/>
      <c r="FV12" s="59"/>
      <c r="FW12" s="59"/>
      <c r="FX12" s="59"/>
      <c r="FY12" s="59"/>
      <c r="FZ12" s="59"/>
      <c r="GA12" s="59"/>
      <c r="GB12" s="59"/>
      <c r="GC12" s="59"/>
      <c r="GD12" s="59"/>
      <c r="GE12" s="59"/>
      <c r="GF12" s="59"/>
      <c r="GG12" s="59"/>
      <c r="GH12" s="59"/>
      <c r="GI12" s="59"/>
      <c r="GJ12" s="59"/>
      <c r="GK12" s="59"/>
      <c r="GL12" s="59"/>
      <c r="GM12" s="59"/>
      <c r="GN12" s="59"/>
      <c r="GO12" s="59"/>
      <c r="GP12" s="59"/>
      <c r="GQ12" s="59"/>
      <c r="GR12" s="59"/>
      <c r="GS12" s="59"/>
      <c r="GT12" s="59"/>
      <c r="GU12" s="59"/>
      <c r="GV12" s="59"/>
      <c r="GW12" s="59"/>
      <c r="GX12" s="59"/>
      <c r="GY12" s="59"/>
      <c r="GZ12" s="59"/>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59"/>
      <c r="HY12" s="59"/>
      <c r="HZ12" s="59"/>
      <c r="IA12" s="59"/>
      <c r="IB12" s="59"/>
      <c r="IC12" s="59"/>
      <c r="ID12" s="59"/>
      <c r="IE12" s="59"/>
      <c r="IF12" s="59"/>
      <c r="IG12" s="59"/>
      <c r="IH12" s="59"/>
      <c r="II12" s="59"/>
      <c r="IJ12" s="59"/>
      <c r="IK12" s="59"/>
      <c r="IL12" s="59"/>
      <c r="IM12" s="59"/>
      <c r="IN12" s="59"/>
      <c r="IO12" s="59"/>
      <c r="IP12" s="59"/>
      <c r="IQ12" s="59"/>
      <c r="IR12" s="59"/>
      <c r="IS12" s="59"/>
      <c r="IT12" s="59"/>
      <c r="IU12" s="59"/>
      <c r="IV12" s="59"/>
      <c r="IW12" s="59"/>
      <c r="IX12" s="59"/>
      <c r="IY12" s="59"/>
      <c r="IZ12" s="59"/>
      <c r="JA12" s="59"/>
      <c r="JB12" s="59"/>
      <c r="JC12" s="59"/>
      <c r="JD12" s="59"/>
      <c r="JE12" s="59"/>
      <c r="JF12" s="59"/>
      <c r="JG12" s="59"/>
      <c r="JH12" s="59"/>
      <c r="JI12" s="59"/>
      <c r="JJ12" s="59"/>
      <c r="JK12" s="59"/>
      <c r="JL12" s="59"/>
      <c r="JM12" s="59"/>
      <c r="JN12" s="59"/>
      <c r="JO12" s="59"/>
      <c r="JP12" s="59"/>
      <c r="JQ12" s="59"/>
    </row>
    <row r="13" spans="1:277" s="66" customFormat="1" ht="15" customHeight="1">
      <c r="A13" s="25" t="s">
        <v>10</v>
      </c>
      <c r="B13" s="26"/>
      <c r="C13" s="26"/>
      <c r="D13" s="26"/>
      <c r="E13" s="26"/>
      <c r="F13" s="26"/>
      <c r="G13" s="26"/>
      <c r="H13" s="26"/>
      <c r="I13" s="28" t="str">
        <f t="shared" ref="I13:AH13" si="13">IF(I12="","",MIN(I10:I11))</f>
        <v/>
      </c>
      <c r="J13" s="28" t="str">
        <f>IF(J12="","",MIN(J10:J11))</f>
        <v/>
      </c>
      <c r="K13" s="28" t="str">
        <f>IF(K12="","",MIN(K10:K11))</f>
        <v/>
      </c>
      <c r="L13" s="28" t="str">
        <f t="shared" si="13"/>
        <v/>
      </c>
      <c r="M13" s="28" t="str">
        <f>IF(M12="","",MIN(M10:M11))</f>
        <v/>
      </c>
      <c r="N13" s="28" t="str">
        <f>IF(N12="","",MIN(N10:N11))</f>
        <v/>
      </c>
      <c r="O13" s="28" t="str">
        <f>IF(O12="","",MIN(O10:O11))</f>
        <v/>
      </c>
      <c r="P13" s="28" t="str">
        <f t="shared" si="13"/>
        <v/>
      </c>
      <c r="Q13" s="28" t="str">
        <f>IF(Q12="","",MIN(Q10:Q11))</f>
        <v/>
      </c>
      <c r="R13" s="28" t="str">
        <f>IF(R12="","",MIN(R10:R11))</f>
        <v/>
      </c>
      <c r="S13" s="28" t="str">
        <f>IF(S12="","",MIN(S10:S11))</f>
        <v/>
      </c>
      <c r="T13" s="28" t="str">
        <f>IF(T12="","",MIN(T10:T11))</f>
        <v/>
      </c>
      <c r="U13" s="28" t="str">
        <f t="shared" si="13"/>
        <v/>
      </c>
      <c r="V13" s="28" t="str">
        <f t="shared" si="13"/>
        <v/>
      </c>
      <c r="W13" s="28" t="str">
        <f>IF(W12="","",MIN(W10:W11))</f>
        <v/>
      </c>
      <c r="X13" s="28" t="str">
        <f t="shared" si="13"/>
        <v/>
      </c>
      <c r="Y13" s="28" t="str">
        <f t="shared" si="13"/>
        <v/>
      </c>
      <c r="Z13" s="28" t="str">
        <f t="shared" si="13"/>
        <v/>
      </c>
      <c r="AA13" s="28" t="str">
        <f t="shared" si="13"/>
        <v/>
      </c>
      <c r="AB13" s="28" t="str">
        <f t="shared" si="13"/>
        <v/>
      </c>
      <c r="AC13" s="28" t="str">
        <f t="shared" si="13"/>
        <v/>
      </c>
      <c r="AD13" s="28" t="str">
        <f t="shared" si="13"/>
        <v/>
      </c>
      <c r="AE13" s="28" t="str">
        <f t="shared" si="13"/>
        <v/>
      </c>
      <c r="AF13" s="28" t="str">
        <f t="shared" si="13"/>
        <v/>
      </c>
      <c r="AG13" s="28" t="str">
        <f t="shared" si="13"/>
        <v/>
      </c>
      <c r="AH13" s="28" t="str">
        <f t="shared" si="13"/>
        <v/>
      </c>
      <c r="AI13" s="28" t="str">
        <f t="shared" ref="AI13:BJ13" si="14">IF(AI12="","",MIN(AI10:AI11))</f>
        <v/>
      </c>
      <c r="AJ13" s="28" t="str">
        <f t="shared" si="14"/>
        <v/>
      </c>
      <c r="AK13" s="28" t="str">
        <f t="shared" si="14"/>
        <v/>
      </c>
      <c r="AL13" s="28" t="str">
        <f t="shared" si="14"/>
        <v/>
      </c>
      <c r="AM13" s="28" t="str">
        <f t="shared" si="14"/>
        <v/>
      </c>
      <c r="AN13" s="28" t="str">
        <f t="shared" si="14"/>
        <v/>
      </c>
      <c r="AO13" s="28" t="str">
        <f t="shared" si="14"/>
        <v/>
      </c>
      <c r="AP13" s="28" t="str">
        <f t="shared" si="14"/>
        <v/>
      </c>
      <c r="AQ13" s="28" t="str">
        <f t="shared" si="14"/>
        <v/>
      </c>
      <c r="AR13" s="28" t="str">
        <f t="shared" si="14"/>
        <v/>
      </c>
      <c r="AS13" s="28" t="str">
        <f t="shared" si="14"/>
        <v/>
      </c>
      <c r="AT13" s="28" t="str">
        <f t="shared" si="14"/>
        <v/>
      </c>
      <c r="AU13" s="28" t="str">
        <f t="shared" si="14"/>
        <v/>
      </c>
      <c r="AV13" s="28" t="str">
        <f t="shared" si="14"/>
        <v/>
      </c>
      <c r="AW13" s="28" t="str">
        <f t="shared" si="14"/>
        <v/>
      </c>
      <c r="AX13" s="28" t="str">
        <f t="shared" si="14"/>
        <v/>
      </c>
      <c r="AY13" s="28" t="str">
        <f t="shared" si="14"/>
        <v/>
      </c>
      <c r="AZ13" s="28" t="str">
        <f t="shared" si="14"/>
        <v/>
      </c>
      <c r="BA13" s="28" t="str">
        <f t="shared" si="14"/>
        <v/>
      </c>
      <c r="BB13" s="28" t="str">
        <f t="shared" si="14"/>
        <v/>
      </c>
      <c r="BC13" s="28" t="str">
        <f t="shared" si="14"/>
        <v/>
      </c>
      <c r="BD13" s="28" t="str">
        <f t="shared" si="14"/>
        <v/>
      </c>
      <c r="BE13" s="28" t="str">
        <f t="shared" si="14"/>
        <v/>
      </c>
      <c r="BF13" s="28" t="str">
        <f t="shared" si="14"/>
        <v/>
      </c>
      <c r="BG13" s="28" t="str">
        <f t="shared" si="14"/>
        <v/>
      </c>
      <c r="BH13" s="28" t="str">
        <f t="shared" si="14"/>
        <v/>
      </c>
      <c r="BI13" s="28" t="str">
        <f t="shared" si="14"/>
        <v/>
      </c>
      <c r="BJ13" s="28" t="str">
        <f t="shared" si="14"/>
        <v/>
      </c>
      <c r="BK13" s="28" t="str">
        <f t="shared" ref="BK13:CK13" si="15">IF(BK12="","",MIN(BK10:BK11))</f>
        <v/>
      </c>
      <c r="BL13" s="28" t="str">
        <f t="shared" si="15"/>
        <v/>
      </c>
      <c r="BM13" s="28" t="str">
        <f t="shared" si="15"/>
        <v/>
      </c>
      <c r="BN13" s="28" t="str">
        <f t="shared" si="15"/>
        <v/>
      </c>
      <c r="BO13" s="28" t="str">
        <f t="shared" si="15"/>
        <v/>
      </c>
      <c r="BP13" s="28" t="str">
        <f t="shared" si="15"/>
        <v/>
      </c>
      <c r="BQ13" s="28" t="str">
        <f t="shared" si="15"/>
        <v/>
      </c>
      <c r="BR13" s="28" t="str">
        <f t="shared" si="15"/>
        <v/>
      </c>
      <c r="BS13" s="28" t="str">
        <f t="shared" si="15"/>
        <v/>
      </c>
      <c r="BT13" s="28" t="str">
        <f t="shared" si="15"/>
        <v/>
      </c>
      <c r="BU13" s="28" t="str">
        <f t="shared" si="15"/>
        <v/>
      </c>
      <c r="BV13" s="28" t="str">
        <f t="shared" si="15"/>
        <v/>
      </c>
      <c r="BW13" s="28" t="str">
        <f t="shared" si="15"/>
        <v/>
      </c>
      <c r="BX13" s="28" t="str">
        <f t="shared" si="15"/>
        <v/>
      </c>
      <c r="BY13" s="28" t="str">
        <f t="shared" si="15"/>
        <v/>
      </c>
      <c r="BZ13" s="28" t="str">
        <f t="shared" si="15"/>
        <v/>
      </c>
      <c r="CA13" s="28" t="str">
        <f t="shared" si="15"/>
        <v/>
      </c>
      <c r="CB13" s="28" t="str">
        <f t="shared" si="15"/>
        <v/>
      </c>
      <c r="CC13" s="28" t="str">
        <f t="shared" si="15"/>
        <v/>
      </c>
      <c r="CD13" s="28" t="str">
        <f t="shared" si="15"/>
        <v/>
      </c>
      <c r="CE13" s="28" t="str">
        <f t="shared" si="15"/>
        <v/>
      </c>
      <c r="CF13" s="28" t="str">
        <f t="shared" si="15"/>
        <v/>
      </c>
      <c r="CG13" s="28" t="str">
        <f t="shared" si="15"/>
        <v/>
      </c>
      <c r="CH13" s="28" t="str">
        <f t="shared" si="15"/>
        <v/>
      </c>
      <c r="CI13" s="28" t="str">
        <f t="shared" si="15"/>
        <v/>
      </c>
      <c r="CJ13" s="28" t="str">
        <f t="shared" si="15"/>
        <v/>
      </c>
      <c r="CK13" s="28" t="str">
        <f t="shared" si="15"/>
        <v/>
      </c>
      <c r="CL13" s="28" t="str">
        <f t="shared" ref="CL13" si="16">IF(CL12="","",MIN(CL10:CL11))</f>
        <v/>
      </c>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U13" s="59"/>
      <c r="FV13" s="59"/>
      <c r="FW13" s="59"/>
      <c r="FX13" s="59"/>
      <c r="FY13" s="59"/>
      <c r="FZ13" s="59"/>
      <c r="GA13" s="59"/>
      <c r="GB13" s="59"/>
      <c r="GC13" s="59"/>
      <c r="GD13" s="59"/>
      <c r="GE13" s="59"/>
      <c r="GF13" s="59"/>
      <c r="GG13" s="59"/>
      <c r="GH13" s="59"/>
      <c r="GI13" s="59"/>
      <c r="GJ13" s="59"/>
      <c r="GK13" s="59"/>
      <c r="GL13" s="59"/>
      <c r="GM13" s="59"/>
      <c r="GN13" s="59"/>
      <c r="GO13" s="59"/>
      <c r="GP13" s="59"/>
      <c r="GQ13" s="59"/>
      <c r="GR13" s="59"/>
      <c r="GS13" s="59"/>
      <c r="GT13" s="59"/>
      <c r="GU13" s="59"/>
      <c r="GV13" s="59"/>
      <c r="GW13" s="59"/>
      <c r="GX13" s="59"/>
      <c r="GY13" s="59"/>
      <c r="GZ13" s="59"/>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59"/>
      <c r="HY13" s="59"/>
      <c r="HZ13" s="59"/>
      <c r="IA13" s="59"/>
      <c r="IB13" s="59"/>
      <c r="IC13" s="59"/>
      <c r="ID13" s="59"/>
      <c r="IE13" s="59"/>
      <c r="IF13" s="59"/>
      <c r="IG13" s="59"/>
      <c r="IH13" s="59"/>
      <c r="II13" s="59"/>
      <c r="IJ13" s="59"/>
      <c r="IK13" s="59"/>
      <c r="IL13" s="59"/>
      <c r="IM13" s="59"/>
      <c r="IN13" s="59"/>
      <c r="IO13" s="59"/>
      <c r="IP13" s="59"/>
      <c r="IQ13" s="59"/>
      <c r="IR13" s="59"/>
      <c r="IS13" s="59"/>
      <c r="IT13" s="59"/>
      <c r="IU13" s="59"/>
      <c r="IV13" s="59"/>
      <c r="IW13" s="59"/>
      <c r="IX13" s="59"/>
      <c r="IY13" s="59"/>
      <c r="IZ13" s="59"/>
      <c r="JA13" s="59"/>
      <c r="JB13" s="59"/>
      <c r="JC13" s="59"/>
      <c r="JD13" s="59"/>
      <c r="JE13" s="59"/>
      <c r="JF13" s="59"/>
      <c r="JG13" s="59"/>
      <c r="JH13" s="59"/>
      <c r="JI13" s="59"/>
      <c r="JJ13" s="59"/>
      <c r="JK13" s="59"/>
      <c r="JL13" s="59"/>
      <c r="JM13" s="59"/>
      <c r="JN13" s="59"/>
      <c r="JO13" s="59"/>
      <c r="JP13" s="59"/>
      <c r="JQ13" s="59"/>
    </row>
    <row r="14" spans="1:277" s="59" customFormat="1" ht="15" customHeight="1">
      <c r="A14" s="25" t="s">
        <v>11</v>
      </c>
      <c r="B14" s="26"/>
      <c r="C14" s="26"/>
      <c r="D14" s="26"/>
      <c r="E14" s="26"/>
      <c r="F14" s="26"/>
      <c r="G14" s="26"/>
      <c r="H14" s="26"/>
      <c r="I14" s="28" t="str">
        <f t="shared" ref="I14:AH14" si="17">IF(I12="","",MAX(I10:I11))</f>
        <v/>
      </c>
      <c r="J14" s="28" t="str">
        <f>IF(J12="","",MAX(J10:J11))</f>
        <v/>
      </c>
      <c r="K14" s="28" t="str">
        <f>IF(K12="","",MAX(K10:K11))</f>
        <v/>
      </c>
      <c r="L14" s="28" t="str">
        <f t="shared" si="17"/>
        <v/>
      </c>
      <c r="M14" s="28" t="str">
        <f>IF(M12="","",MAX(M10:M11))</f>
        <v/>
      </c>
      <c r="N14" s="28" t="str">
        <f>IF(N12="","",MAX(N10:N11))</f>
        <v/>
      </c>
      <c r="O14" s="28" t="str">
        <f>IF(O12="","",MAX(O10:O11))</f>
        <v/>
      </c>
      <c r="P14" s="28" t="str">
        <f t="shared" si="17"/>
        <v/>
      </c>
      <c r="Q14" s="28" t="str">
        <f>IF(Q12="","",MAX(Q10:Q11))</f>
        <v/>
      </c>
      <c r="R14" s="28" t="str">
        <f>IF(R12="","",MAX(R10:R11))</f>
        <v/>
      </c>
      <c r="S14" s="28" t="str">
        <f>IF(S12="","",MAX(S10:S11))</f>
        <v/>
      </c>
      <c r="T14" s="28" t="str">
        <f>IF(T12="","",MAX(T10:T11))</f>
        <v/>
      </c>
      <c r="U14" s="28" t="str">
        <f t="shared" si="17"/>
        <v/>
      </c>
      <c r="V14" s="28" t="str">
        <f t="shared" si="17"/>
        <v/>
      </c>
      <c r="W14" s="28" t="str">
        <f>IF(W12="","",MAX(W10:W11))</f>
        <v/>
      </c>
      <c r="X14" s="28" t="str">
        <f t="shared" si="17"/>
        <v/>
      </c>
      <c r="Y14" s="28" t="str">
        <f t="shared" si="17"/>
        <v/>
      </c>
      <c r="Z14" s="28" t="str">
        <f t="shared" si="17"/>
        <v/>
      </c>
      <c r="AA14" s="28" t="str">
        <f t="shared" si="17"/>
        <v/>
      </c>
      <c r="AB14" s="28" t="str">
        <f t="shared" si="17"/>
        <v/>
      </c>
      <c r="AC14" s="28" t="str">
        <f t="shared" si="17"/>
        <v/>
      </c>
      <c r="AD14" s="28" t="str">
        <f t="shared" si="17"/>
        <v/>
      </c>
      <c r="AE14" s="28" t="str">
        <f t="shared" si="17"/>
        <v/>
      </c>
      <c r="AF14" s="28" t="str">
        <f t="shared" si="17"/>
        <v/>
      </c>
      <c r="AG14" s="28" t="str">
        <f t="shared" si="17"/>
        <v/>
      </c>
      <c r="AH14" s="28" t="str">
        <f t="shared" si="17"/>
        <v/>
      </c>
      <c r="AI14" s="28" t="str">
        <f t="shared" ref="AI14:BJ14" si="18">IF(AI12="","",MAX(AI10:AI11))</f>
        <v/>
      </c>
      <c r="AJ14" s="28" t="str">
        <f t="shared" si="18"/>
        <v/>
      </c>
      <c r="AK14" s="28" t="str">
        <f t="shared" si="18"/>
        <v/>
      </c>
      <c r="AL14" s="28" t="str">
        <f t="shared" si="18"/>
        <v/>
      </c>
      <c r="AM14" s="28" t="str">
        <f t="shared" si="18"/>
        <v/>
      </c>
      <c r="AN14" s="28" t="str">
        <f t="shared" si="18"/>
        <v/>
      </c>
      <c r="AO14" s="28" t="str">
        <f t="shared" si="18"/>
        <v/>
      </c>
      <c r="AP14" s="28" t="str">
        <f t="shared" si="18"/>
        <v/>
      </c>
      <c r="AQ14" s="28" t="str">
        <f t="shared" si="18"/>
        <v/>
      </c>
      <c r="AR14" s="28" t="str">
        <f t="shared" si="18"/>
        <v/>
      </c>
      <c r="AS14" s="28" t="str">
        <f t="shared" si="18"/>
        <v/>
      </c>
      <c r="AT14" s="28" t="str">
        <f t="shared" si="18"/>
        <v/>
      </c>
      <c r="AU14" s="28" t="str">
        <f t="shared" si="18"/>
        <v/>
      </c>
      <c r="AV14" s="28" t="str">
        <f t="shared" si="18"/>
        <v/>
      </c>
      <c r="AW14" s="28" t="str">
        <f t="shared" si="18"/>
        <v/>
      </c>
      <c r="AX14" s="28" t="str">
        <f t="shared" si="18"/>
        <v/>
      </c>
      <c r="AY14" s="28" t="str">
        <f t="shared" si="18"/>
        <v/>
      </c>
      <c r="AZ14" s="28" t="str">
        <f t="shared" si="18"/>
        <v/>
      </c>
      <c r="BA14" s="28" t="str">
        <f t="shared" si="18"/>
        <v/>
      </c>
      <c r="BB14" s="28" t="str">
        <f t="shared" si="18"/>
        <v/>
      </c>
      <c r="BC14" s="28" t="str">
        <f t="shared" si="18"/>
        <v/>
      </c>
      <c r="BD14" s="28" t="str">
        <f t="shared" si="18"/>
        <v/>
      </c>
      <c r="BE14" s="28" t="str">
        <f t="shared" si="18"/>
        <v/>
      </c>
      <c r="BF14" s="28" t="str">
        <f t="shared" si="18"/>
        <v/>
      </c>
      <c r="BG14" s="28" t="str">
        <f t="shared" si="18"/>
        <v/>
      </c>
      <c r="BH14" s="28" t="str">
        <f t="shared" si="18"/>
        <v/>
      </c>
      <c r="BI14" s="28" t="str">
        <f t="shared" si="18"/>
        <v/>
      </c>
      <c r="BJ14" s="28" t="str">
        <f t="shared" si="18"/>
        <v/>
      </c>
      <c r="BK14" s="28" t="str">
        <f t="shared" ref="BK14:CK14" si="19">IF(BK12="","",MAX(BK10:BK11))</f>
        <v/>
      </c>
      <c r="BL14" s="28" t="str">
        <f t="shared" si="19"/>
        <v/>
      </c>
      <c r="BM14" s="28" t="str">
        <f t="shared" si="19"/>
        <v/>
      </c>
      <c r="BN14" s="28" t="str">
        <f t="shared" si="19"/>
        <v/>
      </c>
      <c r="BO14" s="28" t="str">
        <f t="shared" si="19"/>
        <v/>
      </c>
      <c r="BP14" s="28" t="str">
        <f t="shared" si="19"/>
        <v/>
      </c>
      <c r="BQ14" s="28" t="str">
        <f t="shared" si="19"/>
        <v/>
      </c>
      <c r="BR14" s="28" t="str">
        <f t="shared" si="19"/>
        <v/>
      </c>
      <c r="BS14" s="28" t="str">
        <f t="shared" si="19"/>
        <v/>
      </c>
      <c r="BT14" s="28" t="str">
        <f t="shared" si="19"/>
        <v/>
      </c>
      <c r="BU14" s="28" t="str">
        <f t="shared" si="19"/>
        <v/>
      </c>
      <c r="BV14" s="28" t="str">
        <f t="shared" si="19"/>
        <v/>
      </c>
      <c r="BW14" s="28" t="str">
        <f t="shared" si="19"/>
        <v/>
      </c>
      <c r="BX14" s="28" t="str">
        <f t="shared" si="19"/>
        <v/>
      </c>
      <c r="BY14" s="28" t="str">
        <f t="shared" si="19"/>
        <v/>
      </c>
      <c r="BZ14" s="28" t="str">
        <f t="shared" si="19"/>
        <v/>
      </c>
      <c r="CA14" s="28" t="str">
        <f t="shared" si="19"/>
        <v/>
      </c>
      <c r="CB14" s="28" t="str">
        <f t="shared" si="19"/>
        <v/>
      </c>
      <c r="CC14" s="28" t="str">
        <f t="shared" si="19"/>
        <v/>
      </c>
      <c r="CD14" s="28" t="str">
        <f t="shared" si="19"/>
        <v/>
      </c>
      <c r="CE14" s="28" t="str">
        <f t="shared" si="19"/>
        <v/>
      </c>
      <c r="CF14" s="28" t="str">
        <f t="shared" si="19"/>
        <v/>
      </c>
      <c r="CG14" s="28" t="str">
        <f t="shared" si="19"/>
        <v/>
      </c>
      <c r="CH14" s="28" t="str">
        <f t="shared" si="19"/>
        <v/>
      </c>
      <c r="CI14" s="28" t="str">
        <f t="shared" si="19"/>
        <v/>
      </c>
      <c r="CJ14" s="28" t="str">
        <f t="shared" si="19"/>
        <v/>
      </c>
      <c r="CK14" s="28" t="str">
        <f t="shared" si="19"/>
        <v/>
      </c>
      <c r="CL14" s="28" t="str">
        <f t="shared" ref="CL14" si="20">IF(CL12="","",MAX(CL10:CL11))</f>
        <v/>
      </c>
    </row>
    <row r="15" spans="1:277" s="59" customFormat="1" ht="15" customHeight="1">
      <c r="A15" s="29"/>
      <c r="B15" s="29"/>
      <c r="C15" s="29"/>
      <c r="D15" s="29"/>
      <c r="E15" s="29"/>
      <c r="F15" s="29"/>
      <c r="G15" s="29"/>
      <c r="H15" s="29"/>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row>
    <row r="16" spans="1:277" s="59" customFormat="1" ht="15" customHeight="1">
      <c r="A16" s="20" t="s">
        <v>95</v>
      </c>
      <c r="B16" s="20">
        <v>2016</v>
      </c>
      <c r="C16" s="21">
        <v>27535533</v>
      </c>
      <c r="D16" s="20" t="s">
        <v>94</v>
      </c>
      <c r="E16" s="21" t="s">
        <v>4</v>
      </c>
      <c r="F16" s="20" t="s">
        <v>96</v>
      </c>
      <c r="G16" s="20"/>
      <c r="H16" s="19">
        <f>16510/2</f>
        <v>8255</v>
      </c>
      <c r="I16" s="37">
        <v>4.7000000000000002E-3</v>
      </c>
      <c r="J16" s="23"/>
      <c r="K16" s="23"/>
      <c r="L16" s="22"/>
      <c r="M16" s="23"/>
      <c r="N16" s="23"/>
      <c r="O16" s="23"/>
      <c r="P16" s="24"/>
      <c r="Q16" s="23"/>
      <c r="R16" s="23"/>
      <c r="S16" s="37">
        <v>0</v>
      </c>
      <c r="T16" s="23"/>
      <c r="U16" s="23"/>
      <c r="V16" s="23"/>
      <c r="W16" s="23"/>
      <c r="X16" s="23"/>
      <c r="Y16" s="23"/>
      <c r="Z16" s="23"/>
      <c r="AA16" s="23"/>
      <c r="AB16" s="37">
        <v>3.5999999999999997E-2</v>
      </c>
      <c r="AC16" s="23"/>
      <c r="AD16" s="23"/>
      <c r="AE16" s="23"/>
      <c r="AF16" s="23"/>
      <c r="AG16" s="23"/>
      <c r="AH16" s="23"/>
      <c r="AI16" s="23"/>
      <c r="AJ16" s="23"/>
      <c r="AK16" s="23"/>
      <c r="AL16" s="23"/>
      <c r="AM16" s="23"/>
      <c r="AN16" s="37">
        <v>2.0000000000000001E-4</v>
      </c>
      <c r="AO16" s="23"/>
      <c r="AP16" s="23"/>
      <c r="AQ16" s="23"/>
      <c r="AR16" s="23"/>
      <c r="AS16" s="23"/>
      <c r="AT16" s="23"/>
      <c r="AU16" s="23"/>
      <c r="AV16" s="23"/>
      <c r="AW16" s="23"/>
      <c r="AX16" s="23"/>
      <c r="AY16" s="23"/>
      <c r="AZ16" s="23"/>
      <c r="BA16" s="23"/>
      <c r="BB16" s="23"/>
      <c r="BC16" s="23"/>
      <c r="BD16" s="23"/>
      <c r="BE16" s="23"/>
      <c r="BF16" s="23"/>
      <c r="BG16" s="23"/>
      <c r="BH16" s="23"/>
      <c r="BI16" s="23"/>
      <c r="BJ16" s="23"/>
      <c r="BK16" s="37">
        <v>0</v>
      </c>
      <c r="BL16" s="37">
        <v>0</v>
      </c>
      <c r="BM16" s="23"/>
      <c r="BN16" s="23"/>
      <c r="BO16" s="23"/>
      <c r="BP16" s="23"/>
      <c r="BQ16" s="23"/>
      <c r="BR16" s="37">
        <v>0</v>
      </c>
      <c r="BS16" s="23"/>
      <c r="BT16" s="23"/>
      <c r="BU16" s="23"/>
      <c r="BV16" s="23"/>
      <c r="BW16" s="23"/>
      <c r="BX16" s="23"/>
      <c r="BY16" s="23"/>
      <c r="BZ16" s="23"/>
      <c r="CA16" s="23"/>
      <c r="CB16" s="37">
        <v>0</v>
      </c>
      <c r="CC16" s="23"/>
      <c r="CD16" s="23"/>
      <c r="CE16" s="37">
        <v>0</v>
      </c>
      <c r="CF16" s="37">
        <v>0</v>
      </c>
      <c r="CG16" s="23"/>
      <c r="CH16" s="23"/>
      <c r="CI16" s="23"/>
      <c r="CJ16" s="23"/>
      <c r="CK16" s="23"/>
      <c r="CL16" s="37">
        <v>1E-4</v>
      </c>
    </row>
    <row r="17" spans="1:90" s="59" customFormat="1" ht="15" customHeight="1">
      <c r="A17" s="20" t="s">
        <v>95</v>
      </c>
      <c r="B17" s="20">
        <v>2016</v>
      </c>
      <c r="C17" s="21">
        <v>27535533</v>
      </c>
      <c r="D17" s="20" t="s">
        <v>94</v>
      </c>
      <c r="E17" s="21" t="s">
        <v>4</v>
      </c>
      <c r="F17" s="20" t="s">
        <v>96</v>
      </c>
      <c r="G17" s="20"/>
      <c r="H17" s="19">
        <f>16484/2</f>
        <v>8242</v>
      </c>
      <c r="I17" s="23"/>
      <c r="J17" s="23"/>
      <c r="K17" s="37">
        <v>8.9999999999999993E-3</v>
      </c>
      <c r="L17" s="37">
        <v>9.5000000000000001E-2</v>
      </c>
      <c r="M17" s="23"/>
      <c r="N17" s="23"/>
      <c r="O17" s="23"/>
      <c r="P17" s="24"/>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row>
    <row r="18" spans="1:90" s="59" customFormat="1" ht="15" customHeight="1">
      <c r="A18" s="20" t="s">
        <v>95</v>
      </c>
      <c r="B18" s="20">
        <v>2016</v>
      </c>
      <c r="C18" s="21">
        <v>27535533</v>
      </c>
      <c r="D18" s="20" t="s">
        <v>94</v>
      </c>
      <c r="E18" s="21" t="s">
        <v>4</v>
      </c>
      <c r="F18" s="20" t="s">
        <v>96</v>
      </c>
      <c r="G18" s="20"/>
      <c r="H18" s="19">
        <f>16508/2</f>
        <v>8254</v>
      </c>
      <c r="I18" s="23"/>
      <c r="J18" s="23"/>
      <c r="K18" s="23"/>
      <c r="L18" s="22"/>
      <c r="M18" s="37">
        <v>9.6000000000000002E-2</v>
      </c>
      <c r="N18" s="23"/>
      <c r="O18" s="23"/>
      <c r="P18" s="37">
        <v>0.254</v>
      </c>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37">
        <v>2.0000000000000001E-4</v>
      </c>
      <c r="AR18" s="23"/>
      <c r="AS18" s="23"/>
      <c r="AT18" s="37">
        <v>0</v>
      </c>
      <c r="AU18" s="23"/>
      <c r="AV18" s="23"/>
      <c r="AW18" s="23"/>
      <c r="AX18" s="23"/>
      <c r="AY18" s="23"/>
      <c r="AZ18" s="23"/>
      <c r="BA18" s="37">
        <v>2.0000000000000001E-4</v>
      </c>
      <c r="BB18" s="23"/>
      <c r="BC18" s="37">
        <v>0</v>
      </c>
      <c r="BD18" s="23"/>
      <c r="BE18" s="23"/>
      <c r="BF18" s="23"/>
      <c r="BG18" s="23"/>
      <c r="BH18" s="23"/>
      <c r="BI18" s="23"/>
      <c r="BJ18" s="23"/>
      <c r="BK18" s="23"/>
      <c r="BL18" s="23"/>
      <c r="BM18" s="23"/>
      <c r="BN18" s="23"/>
      <c r="BO18" s="23"/>
      <c r="BP18" s="37">
        <v>1E-4</v>
      </c>
      <c r="BQ18" s="23"/>
      <c r="BR18" s="23"/>
      <c r="BS18" s="37">
        <v>6.0000000000000001E-3</v>
      </c>
      <c r="BT18" s="23"/>
      <c r="BU18" s="23"/>
      <c r="BV18" s="23"/>
      <c r="BW18" s="23"/>
      <c r="BX18" s="23"/>
      <c r="BY18" s="23"/>
      <c r="BZ18" s="23"/>
      <c r="CA18" s="37">
        <v>0</v>
      </c>
      <c r="CB18" s="23"/>
      <c r="CC18" s="23"/>
      <c r="CD18" s="23"/>
      <c r="CE18" s="23"/>
      <c r="CF18" s="23"/>
      <c r="CG18" s="23"/>
      <c r="CH18" s="23"/>
      <c r="CI18" s="23"/>
      <c r="CJ18" s="23"/>
      <c r="CK18" s="23"/>
      <c r="CL18" s="23"/>
    </row>
    <row r="19" spans="1:90" s="59" customFormat="1" ht="15" customHeight="1">
      <c r="A19" s="20" t="s">
        <v>95</v>
      </c>
      <c r="B19" s="20">
        <v>2016</v>
      </c>
      <c r="C19" s="21">
        <v>27535533</v>
      </c>
      <c r="D19" s="20" t="s">
        <v>94</v>
      </c>
      <c r="E19" s="21" t="s">
        <v>4</v>
      </c>
      <c r="F19" s="20" t="s">
        <v>96</v>
      </c>
      <c r="G19" s="20"/>
      <c r="H19" s="19">
        <f>16468/2</f>
        <v>8234</v>
      </c>
      <c r="I19" s="23"/>
      <c r="J19" s="23"/>
      <c r="K19" s="23"/>
      <c r="L19" s="22"/>
      <c r="M19" s="23"/>
      <c r="N19" s="23"/>
      <c r="O19" s="23"/>
      <c r="P19" s="24"/>
      <c r="Q19" s="23"/>
      <c r="R19" s="23"/>
      <c r="S19" s="23"/>
      <c r="T19" s="23"/>
      <c r="U19" s="37">
        <v>0</v>
      </c>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row>
    <row r="20" spans="1:90" s="59" customFormat="1" ht="15" customHeight="1">
      <c r="A20" s="20" t="s">
        <v>95</v>
      </c>
      <c r="B20" s="20">
        <v>2016</v>
      </c>
      <c r="C20" s="21">
        <v>27535533</v>
      </c>
      <c r="D20" s="20" t="s">
        <v>94</v>
      </c>
      <c r="E20" s="21" t="s">
        <v>4</v>
      </c>
      <c r="F20" s="20" t="s">
        <v>96</v>
      </c>
      <c r="G20" s="20"/>
      <c r="H20" s="19">
        <f>16506/2</f>
        <v>8253</v>
      </c>
      <c r="I20" s="23"/>
      <c r="J20" s="23"/>
      <c r="K20" s="23"/>
      <c r="L20" s="22"/>
      <c r="M20" s="23"/>
      <c r="N20" s="23"/>
      <c r="O20" s="23"/>
      <c r="P20" s="24"/>
      <c r="Q20" s="23"/>
      <c r="R20" s="23"/>
      <c r="S20" s="23"/>
      <c r="T20" s="23"/>
      <c r="U20" s="23"/>
      <c r="V20" s="23"/>
      <c r="W20" s="37">
        <v>5.9999999999999995E-4</v>
      </c>
      <c r="X20" s="23"/>
      <c r="Y20" s="23"/>
      <c r="Z20" s="23"/>
      <c r="AA20" s="37">
        <v>2.0000000000000001E-4</v>
      </c>
      <c r="AB20" s="23"/>
      <c r="AC20" s="23"/>
      <c r="AD20" s="23"/>
      <c r="AE20" s="23"/>
      <c r="AF20" s="23"/>
      <c r="AG20" s="23"/>
      <c r="AH20" s="37">
        <v>0</v>
      </c>
      <c r="AI20" s="37">
        <v>0</v>
      </c>
      <c r="AJ20" s="23"/>
      <c r="AK20" s="23"/>
      <c r="AL20" s="23"/>
      <c r="AM20" s="23"/>
      <c r="AN20" s="23"/>
      <c r="AO20" s="23"/>
      <c r="AP20" s="23"/>
      <c r="AQ20" s="23"/>
      <c r="AR20" s="23"/>
      <c r="AS20" s="23"/>
      <c r="AT20" s="23"/>
      <c r="AU20" s="37">
        <v>0</v>
      </c>
      <c r="AV20" s="37">
        <v>0</v>
      </c>
      <c r="AW20" s="37">
        <v>0</v>
      </c>
      <c r="AX20" s="23"/>
      <c r="AY20" s="23"/>
      <c r="AZ20" s="37">
        <v>0</v>
      </c>
      <c r="BA20" s="23"/>
      <c r="BB20" s="23"/>
      <c r="BC20" s="23"/>
      <c r="BD20" s="23"/>
      <c r="BE20" s="23"/>
      <c r="BF20" s="23"/>
      <c r="BG20" s="23"/>
      <c r="BH20" s="37">
        <v>0</v>
      </c>
      <c r="BI20" s="37">
        <v>0</v>
      </c>
      <c r="BJ20" s="37">
        <v>0</v>
      </c>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37">
        <v>0</v>
      </c>
      <c r="CK20" s="23"/>
      <c r="CL20" s="23"/>
    </row>
    <row r="21" spans="1:90" s="59" customFormat="1" ht="15" customHeight="1">
      <c r="A21" s="20" t="s">
        <v>95</v>
      </c>
      <c r="B21" s="20">
        <v>2016</v>
      </c>
      <c r="C21" s="21">
        <v>27535533</v>
      </c>
      <c r="D21" s="20" t="s">
        <v>94</v>
      </c>
      <c r="E21" s="21" t="s">
        <v>4</v>
      </c>
      <c r="F21" s="20" t="s">
        <v>96</v>
      </c>
      <c r="G21" s="20"/>
      <c r="H21" s="19">
        <f>16466/2</f>
        <v>8233</v>
      </c>
      <c r="I21" s="23"/>
      <c r="J21" s="23"/>
      <c r="K21" s="23"/>
      <c r="L21" s="22"/>
      <c r="M21" s="23"/>
      <c r="N21" s="23"/>
      <c r="O21" s="23"/>
      <c r="P21" s="24"/>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row>
    <row r="22" spans="1:90" s="59" customFormat="1" ht="15" customHeight="1">
      <c r="A22" s="20" t="s">
        <v>95</v>
      </c>
      <c r="B22" s="20">
        <v>2016</v>
      </c>
      <c r="C22" s="21">
        <v>27535533</v>
      </c>
      <c r="D22" s="20" t="s">
        <v>94</v>
      </c>
      <c r="E22" s="21" t="s">
        <v>4</v>
      </c>
      <c r="F22" s="20" t="s">
        <v>96</v>
      </c>
      <c r="G22" s="20"/>
      <c r="H22" s="19">
        <f>16502/2</f>
        <v>8251</v>
      </c>
      <c r="I22" s="23"/>
      <c r="J22" s="23"/>
      <c r="K22" s="23"/>
      <c r="L22" s="22"/>
      <c r="M22" s="23"/>
      <c r="N22" s="37">
        <v>0</v>
      </c>
      <c r="O22" s="37">
        <v>2.0000000000000001E-4</v>
      </c>
      <c r="P22" s="24"/>
      <c r="Q22" s="23"/>
      <c r="R22" s="23"/>
      <c r="S22" s="23"/>
      <c r="T22" s="23"/>
      <c r="U22" s="23"/>
      <c r="V22" s="23"/>
      <c r="W22" s="23"/>
      <c r="X22" s="37">
        <v>0</v>
      </c>
      <c r="Y22" s="23"/>
      <c r="Z22" s="23"/>
      <c r="AA22" s="23"/>
      <c r="AB22" s="23"/>
      <c r="AC22" s="23"/>
      <c r="AD22" s="37">
        <v>0</v>
      </c>
      <c r="AE22" s="23"/>
      <c r="AF22" s="37">
        <v>0</v>
      </c>
      <c r="AG22" s="23"/>
      <c r="AH22" s="23"/>
      <c r="AI22" s="23"/>
      <c r="AJ22" s="23"/>
      <c r="AK22" s="37">
        <v>0</v>
      </c>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row>
    <row r="23" spans="1:90" s="59" customFormat="1" ht="15" customHeight="1">
      <c r="A23" s="20" t="s">
        <v>95</v>
      </c>
      <c r="B23" s="20">
        <v>2016</v>
      </c>
      <c r="C23" s="21">
        <v>27535533</v>
      </c>
      <c r="D23" s="20" t="s">
        <v>94</v>
      </c>
      <c r="E23" s="21" t="s">
        <v>4</v>
      </c>
      <c r="F23" s="20" t="s">
        <v>96</v>
      </c>
      <c r="G23" s="20"/>
      <c r="H23" s="19">
        <f>16476/2</f>
        <v>8238</v>
      </c>
      <c r="I23" s="23"/>
      <c r="J23" s="23"/>
      <c r="K23" s="23"/>
      <c r="L23" s="22"/>
      <c r="M23" s="23"/>
      <c r="N23" s="23"/>
      <c r="O23" s="23"/>
      <c r="P23" s="24"/>
      <c r="Q23" s="37">
        <v>6.0699999999999998E-5</v>
      </c>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row>
    <row r="24" spans="1:90" s="59" customFormat="1" ht="15" customHeight="1">
      <c r="A24" s="20" t="s">
        <v>95</v>
      </c>
      <c r="B24" s="20">
        <v>2016</v>
      </c>
      <c r="C24" s="21">
        <v>27535533</v>
      </c>
      <c r="D24" s="20" t="s">
        <v>94</v>
      </c>
      <c r="E24" s="21" t="s">
        <v>4</v>
      </c>
      <c r="F24" s="20" t="s">
        <v>96</v>
      </c>
      <c r="G24" s="20"/>
      <c r="H24" s="19">
        <f>16498/2</f>
        <v>8249</v>
      </c>
      <c r="I24" s="23"/>
      <c r="J24" s="23"/>
      <c r="K24" s="23"/>
      <c r="L24" s="22"/>
      <c r="M24" s="23"/>
      <c r="N24" s="23"/>
      <c r="O24" s="23"/>
      <c r="P24" s="24"/>
      <c r="Q24" s="23"/>
      <c r="R24" s="23"/>
      <c r="S24" s="23"/>
      <c r="T24" s="23"/>
      <c r="U24" s="23"/>
      <c r="V24" s="23"/>
      <c r="W24" s="23"/>
      <c r="X24" s="23"/>
      <c r="Y24" s="37">
        <v>0</v>
      </c>
      <c r="Z24" s="37">
        <v>8.7999999999999995E-2</v>
      </c>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row>
    <row r="25" spans="1:90" s="59" customFormat="1" ht="15" customHeight="1">
      <c r="A25" s="20" t="s">
        <v>95</v>
      </c>
      <c r="B25" s="20">
        <v>2016</v>
      </c>
      <c r="C25" s="21">
        <v>27535533</v>
      </c>
      <c r="D25" s="20" t="s">
        <v>94</v>
      </c>
      <c r="E25" s="21" t="s">
        <v>4</v>
      </c>
      <c r="F25" s="20" t="s">
        <v>96</v>
      </c>
      <c r="G25" s="20"/>
      <c r="H25" s="19">
        <f>15546/2</f>
        <v>7773</v>
      </c>
      <c r="I25" s="23"/>
      <c r="J25" s="23"/>
      <c r="K25" s="23"/>
      <c r="L25" s="22"/>
      <c r="M25" s="23"/>
      <c r="N25" s="23"/>
      <c r="O25" s="23"/>
      <c r="P25" s="24"/>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row>
    <row r="26" spans="1:90" s="59" customFormat="1" ht="15" customHeight="1">
      <c r="A26" s="20" t="s">
        <v>95</v>
      </c>
      <c r="B26" s="20">
        <v>2016</v>
      </c>
      <c r="C26" s="21">
        <v>27535533</v>
      </c>
      <c r="D26" s="20" t="s">
        <v>94</v>
      </c>
      <c r="E26" s="21" t="s">
        <v>4</v>
      </c>
      <c r="F26" s="20" t="s">
        <v>96</v>
      </c>
      <c r="G26" s="20"/>
      <c r="H26" s="19">
        <v>7455</v>
      </c>
      <c r="I26" s="23"/>
      <c r="J26" s="23"/>
      <c r="K26" s="23"/>
      <c r="L26" s="22"/>
      <c r="M26" s="23"/>
      <c r="N26" s="23"/>
      <c r="O26" s="23"/>
      <c r="P26" s="24"/>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row>
    <row r="27" spans="1:90" s="59" customFormat="1" ht="15" customHeight="1">
      <c r="A27" s="20" t="s">
        <v>95</v>
      </c>
      <c r="B27" s="20">
        <v>2016</v>
      </c>
      <c r="C27" s="21">
        <v>27535533</v>
      </c>
      <c r="D27" s="20" t="s">
        <v>94</v>
      </c>
      <c r="E27" s="21" t="s">
        <v>4</v>
      </c>
      <c r="F27" s="20" t="s">
        <v>96</v>
      </c>
      <c r="G27" s="20"/>
      <c r="H27" s="19">
        <v>7374</v>
      </c>
      <c r="I27" s="23"/>
      <c r="J27" s="23"/>
      <c r="K27" s="23"/>
      <c r="L27" s="22"/>
      <c r="M27" s="23"/>
      <c r="N27" s="23"/>
      <c r="O27" s="23"/>
      <c r="P27" s="24"/>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row>
    <row r="28" spans="1:90" s="59" customFormat="1" ht="15" customHeight="1">
      <c r="A28" s="20" t="s">
        <v>95</v>
      </c>
      <c r="B28" s="20">
        <v>2016</v>
      </c>
      <c r="C28" s="21">
        <v>27535533</v>
      </c>
      <c r="D28" s="20" t="s">
        <v>94</v>
      </c>
      <c r="E28" s="21" t="s">
        <v>4</v>
      </c>
      <c r="F28" s="20" t="s">
        <v>96</v>
      </c>
      <c r="G28" s="20"/>
      <c r="H28" s="19">
        <v>8239</v>
      </c>
      <c r="I28" s="23"/>
      <c r="J28" s="23"/>
      <c r="K28" s="23"/>
      <c r="L28" s="22"/>
      <c r="M28" s="23"/>
      <c r="N28" s="23"/>
      <c r="O28" s="23"/>
      <c r="P28" s="24"/>
      <c r="Q28" s="23"/>
      <c r="R28" s="23"/>
      <c r="S28" s="23"/>
      <c r="T28" s="23"/>
      <c r="U28" s="23"/>
      <c r="V28" s="23"/>
      <c r="W28" s="23"/>
      <c r="X28" s="23"/>
      <c r="Y28" s="23"/>
      <c r="Z28" s="23"/>
      <c r="AA28" s="23"/>
      <c r="AB28" s="23"/>
      <c r="AC28" s="37">
        <v>0</v>
      </c>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row>
    <row r="29" spans="1:90" s="59" customFormat="1" ht="15" customHeight="1">
      <c r="A29" s="20" t="s">
        <v>95</v>
      </c>
      <c r="B29" s="20">
        <v>2016</v>
      </c>
      <c r="C29" s="21">
        <v>27535533</v>
      </c>
      <c r="D29" s="20" t="s">
        <v>94</v>
      </c>
      <c r="E29" s="21" t="s">
        <v>4</v>
      </c>
      <c r="F29" s="20" t="s">
        <v>96</v>
      </c>
      <c r="G29" s="20"/>
      <c r="H29" s="19">
        <v>8232</v>
      </c>
      <c r="I29" s="23"/>
      <c r="J29" s="23"/>
      <c r="K29" s="23"/>
      <c r="L29" s="22"/>
      <c r="M29" s="23"/>
      <c r="N29" s="23"/>
      <c r="O29" s="23"/>
      <c r="P29" s="24"/>
      <c r="Q29" s="23"/>
      <c r="R29" s="23"/>
      <c r="S29" s="23"/>
      <c r="T29" s="23"/>
      <c r="U29" s="23"/>
      <c r="V29" s="23"/>
      <c r="W29" s="23"/>
      <c r="X29" s="23"/>
      <c r="Y29" s="23"/>
      <c r="Z29" s="23"/>
      <c r="AA29" s="23"/>
      <c r="AB29" s="23"/>
      <c r="AC29" s="23"/>
      <c r="AD29" s="23"/>
      <c r="AE29" s="37">
        <v>0</v>
      </c>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37">
        <v>1E-4</v>
      </c>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row>
    <row r="30" spans="1:90" s="59" customFormat="1" ht="15" customHeight="1">
      <c r="A30" s="20" t="s">
        <v>95</v>
      </c>
      <c r="B30" s="20">
        <v>2016</v>
      </c>
      <c r="C30" s="21">
        <v>27535533</v>
      </c>
      <c r="D30" s="20" t="s">
        <v>94</v>
      </c>
      <c r="E30" s="21" t="s">
        <v>4</v>
      </c>
      <c r="F30" s="20" t="s">
        <v>96</v>
      </c>
      <c r="G30" s="20"/>
      <c r="H30" s="19">
        <v>5348</v>
      </c>
      <c r="I30" s="23"/>
      <c r="J30" s="23"/>
      <c r="K30" s="23"/>
      <c r="L30" s="22"/>
      <c r="M30" s="23"/>
      <c r="N30" s="23"/>
      <c r="O30" s="23"/>
      <c r="P30" s="24"/>
      <c r="Q30" s="23"/>
      <c r="R30" s="23"/>
      <c r="S30" s="23"/>
      <c r="T30" s="23"/>
      <c r="U30" s="23"/>
      <c r="V30" s="23"/>
      <c r="W30" s="23"/>
      <c r="X30" s="23"/>
      <c r="Y30" s="23"/>
      <c r="Z30" s="23"/>
      <c r="AA30" s="23"/>
      <c r="AB30" s="23"/>
      <c r="AC30" s="23"/>
      <c r="AD30" s="23"/>
      <c r="AE30" s="23"/>
      <c r="AF30" s="23"/>
      <c r="AG30" s="23"/>
      <c r="AH30" s="23"/>
      <c r="AI30" s="23"/>
      <c r="AJ30" s="37">
        <v>7.0000000000000001E-3</v>
      </c>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row>
    <row r="31" spans="1:90" s="59" customFormat="1" ht="15" customHeight="1">
      <c r="A31" s="20" t="s">
        <v>95</v>
      </c>
      <c r="B31" s="20">
        <v>2016</v>
      </c>
      <c r="C31" s="21">
        <v>27535533</v>
      </c>
      <c r="D31" s="20" t="s">
        <v>94</v>
      </c>
      <c r="E31" s="21" t="s">
        <v>4</v>
      </c>
      <c r="F31" s="20" t="s">
        <v>96</v>
      </c>
      <c r="G31" s="20"/>
      <c r="H31" s="19">
        <v>8250</v>
      </c>
      <c r="I31" s="23"/>
      <c r="J31" s="23"/>
      <c r="K31" s="23"/>
      <c r="L31" s="22"/>
      <c r="M31" s="23"/>
      <c r="N31" s="23"/>
      <c r="O31" s="23"/>
      <c r="P31" s="24"/>
      <c r="Q31" s="23"/>
      <c r="R31" s="23"/>
      <c r="S31" s="23"/>
      <c r="T31" s="23"/>
      <c r="U31" s="23"/>
      <c r="V31" s="23"/>
      <c r="W31" s="23"/>
      <c r="X31" s="23"/>
      <c r="Y31" s="23"/>
      <c r="Z31" s="23"/>
      <c r="AA31" s="23"/>
      <c r="AB31" s="23"/>
      <c r="AC31" s="23"/>
      <c r="AD31" s="23"/>
      <c r="AE31" s="23"/>
      <c r="AF31" s="23"/>
      <c r="AG31" s="23"/>
      <c r="AH31" s="23"/>
      <c r="AI31" s="23"/>
      <c r="AJ31" s="23"/>
      <c r="AK31" s="23"/>
      <c r="AL31" s="37">
        <v>0</v>
      </c>
      <c r="AM31" s="37">
        <v>0</v>
      </c>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row>
    <row r="32" spans="1:90" s="59" customFormat="1" ht="15" customHeight="1">
      <c r="A32" s="20" t="s">
        <v>95</v>
      </c>
      <c r="B32" s="20">
        <v>2016</v>
      </c>
      <c r="C32" s="21">
        <v>27535533</v>
      </c>
      <c r="D32" s="20" t="s">
        <v>94</v>
      </c>
      <c r="E32" s="21" t="s">
        <v>4</v>
      </c>
      <c r="F32" s="20" t="s">
        <v>96</v>
      </c>
      <c r="G32" s="20"/>
      <c r="H32" s="19">
        <v>8256</v>
      </c>
      <c r="I32" s="23"/>
      <c r="J32" s="23"/>
      <c r="K32" s="23"/>
      <c r="L32" s="22"/>
      <c r="M32" s="23"/>
      <c r="N32" s="23"/>
      <c r="O32" s="23"/>
      <c r="P32" s="24"/>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37">
        <v>0</v>
      </c>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37">
        <v>0</v>
      </c>
      <c r="BR32" s="23"/>
      <c r="BS32" s="23"/>
      <c r="BT32" s="23"/>
      <c r="BU32" s="23"/>
      <c r="BV32" s="23"/>
      <c r="BW32" s="23"/>
      <c r="BX32" s="23"/>
      <c r="BY32" s="23"/>
      <c r="BZ32" s="23"/>
      <c r="CA32" s="23"/>
      <c r="CB32" s="23"/>
      <c r="CC32" s="23"/>
      <c r="CD32" s="23"/>
      <c r="CE32" s="23"/>
      <c r="CF32" s="23"/>
      <c r="CG32" s="37">
        <v>0</v>
      </c>
      <c r="CH32" s="37">
        <v>1E-4</v>
      </c>
      <c r="CI32" s="37">
        <v>0</v>
      </c>
      <c r="CJ32" s="23"/>
      <c r="CK32" s="23"/>
      <c r="CL32" s="23"/>
    </row>
    <row r="33" spans="1:90" s="59" customFormat="1" ht="15" customHeight="1">
      <c r="A33" s="20" t="s">
        <v>95</v>
      </c>
      <c r="B33" s="20">
        <v>2016</v>
      </c>
      <c r="C33" s="21">
        <v>27535533</v>
      </c>
      <c r="D33" s="20" t="s">
        <v>94</v>
      </c>
      <c r="E33" s="21" t="s">
        <v>4</v>
      </c>
      <c r="F33" s="20" t="s">
        <v>96</v>
      </c>
      <c r="G33" s="20"/>
      <c r="H33" s="19">
        <v>8246</v>
      </c>
      <c r="I33" s="23"/>
      <c r="J33" s="23"/>
      <c r="K33" s="23"/>
      <c r="L33" s="22"/>
      <c r="M33" s="23"/>
      <c r="N33" s="23"/>
      <c r="O33" s="23"/>
      <c r="P33" s="24"/>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37">
        <v>0</v>
      </c>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row>
    <row r="34" spans="1:90" s="59" customFormat="1" ht="15" customHeight="1">
      <c r="A34" s="20" t="s">
        <v>95</v>
      </c>
      <c r="B34" s="20">
        <v>2016</v>
      </c>
      <c r="C34" s="21">
        <v>27535533</v>
      </c>
      <c r="D34" s="20" t="s">
        <v>94</v>
      </c>
      <c r="E34" s="21" t="s">
        <v>4</v>
      </c>
      <c r="F34" s="20" t="s">
        <v>96</v>
      </c>
      <c r="G34" s="20"/>
      <c r="H34" s="19">
        <v>8245</v>
      </c>
      <c r="I34" s="23"/>
      <c r="J34" s="23"/>
      <c r="K34" s="23"/>
      <c r="L34" s="22"/>
      <c r="M34" s="23"/>
      <c r="N34" s="23"/>
      <c r="O34" s="23"/>
      <c r="P34" s="24"/>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37">
        <v>0</v>
      </c>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row>
    <row r="35" spans="1:90" s="59" customFormat="1" ht="15" customHeight="1">
      <c r="A35" s="20" t="s">
        <v>95</v>
      </c>
      <c r="B35" s="20">
        <v>2016</v>
      </c>
      <c r="C35" s="21">
        <v>27535533</v>
      </c>
      <c r="D35" s="20" t="s">
        <v>94</v>
      </c>
      <c r="E35" s="21" t="s">
        <v>4</v>
      </c>
      <c r="F35" s="20" t="s">
        <v>96</v>
      </c>
      <c r="G35" s="20"/>
      <c r="H35" s="19">
        <v>8052</v>
      </c>
      <c r="I35" s="23"/>
      <c r="J35" s="23"/>
      <c r="K35" s="23"/>
      <c r="L35" s="22"/>
      <c r="M35" s="23"/>
      <c r="N35" s="23"/>
      <c r="O35" s="23"/>
      <c r="P35" s="24"/>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37">
        <v>0</v>
      </c>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row>
    <row r="36" spans="1:90" s="59" customFormat="1" ht="15" customHeight="1">
      <c r="A36" s="20" t="s">
        <v>95</v>
      </c>
      <c r="B36" s="20">
        <v>2016</v>
      </c>
      <c r="C36" s="21">
        <v>27535533</v>
      </c>
      <c r="D36" s="20" t="s">
        <v>94</v>
      </c>
      <c r="E36" s="21" t="s">
        <v>4</v>
      </c>
      <c r="F36" s="20" t="s">
        <v>96</v>
      </c>
      <c r="G36" s="20"/>
      <c r="H36" s="19">
        <v>8138</v>
      </c>
      <c r="I36" s="23"/>
      <c r="J36" s="23"/>
      <c r="K36" s="23"/>
      <c r="L36" s="22"/>
      <c r="M36" s="23"/>
      <c r="N36" s="23"/>
      <c r="O36" s="23"/>
      <c r="P36" s="24"/>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37">
        <v>0</v>
      </c>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row>
    <row r="37" spans="1:90" s="59" customFormat="1" ht="15" customHeight="1">
      <c r="A37" s="20" t="s">
        <v>95</v>
      </c>
      <c r="B37" s="20">
        <v>2016</v>
      </c>
      <c r="C37" s="21">
        <v>27535533</v>
      </c>
      <c r="D37" s="20" t="s">
        <v>94</v>
      </c>
      <c r="E37" s="21" t="s">
        <v>4</v>
      </c>
      <c r="F37" s="20" t="s">
        <v>96</v>
      </c>
      <c r="G37" s="20"/>
      <c r="H37" s="19">
        <v>8161</v>
      </c>
      <c r="I37" s="23"/>
      <c r="J37" s="23"/>
      <c r="K37" s="23"/>
      <c r="L37" s="22"/>
      <c r="M37" s="23"/>
      <c r="N37" s="23"/>
      <c r="O37" s="23"/>
      <c r="P37" s="24"/>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37">
        <v>0</v>
      </c>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row>
    <row r="38" spans="1:90" s="59" customFormat="1" ht="15" customHeight="1">
      <c r="A38" s="20" t="s">
        <v>95</v>
      </c>
      <c r="B38" s="20">
        <v>2016</v>
      </c>
      <c r="C38" s="21">
        <v>27535533</v>
      </c>
      <c r="D38" s="20" t="s">
        <v>94</v>
      </c>
      <c r="E38" s="21" t="s">
        <v>4</v>
      </c>
      <c r="F38" s="20" t="s">
        <v>96</v>
      </c>
      <c r="G38" s="20"/>
      <c r="H38" s="19">
        <v>8230</v>
      </c>
      <c r="I38" s="23"/>
      <c r="J38" s="23"/>
      <c r="K38" s="23"/>
      <c r="L38" s="22"/>
      <c r="M38" s="23"/>
      <c r="N38" s="23"/>
      <c r="O38" s="23"/>
      <c r="P38" s="24"/>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37">
        <v>0</v>
      </c>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row>
    <row r="39" spans="1:90" s="59" customFormat="1" ht="15" customHeight="1">
      <c r="A39" s="20" t="s">
        <v>95</v>
      </c>
      <c r="B39" s="20">
        <v>2016</v>
      </c>
      <c r="C39" s="21">
        <v>27535533</v>
      </c>
      <c r="D39" s="20" t="s">
        <v>94</v>
      </c>
      <c r="E39" s="21" t="s">
        <v>4</v>
      </c>
      <c r="F39" s="20" t="s">
        <v>96</v>
      </c>
      <c r="G39" s="20"/>
      <c r="H39" s="19">
        <v>8241</v>
      </c>
      <c r="I39" s="23"/>
      <c r="J39" s="23"/>
      <c r="K39" s="23"/>
      <c r="L39" s="22"/>
      <c r="M39" s="23"/>
      <c r="N39" s="23"/>
      <c r="O39" s="23"/>
      <c r="P39" s="24"/>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37">
        <v>0</v>
      </c>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row>
    <row r="40" spans="1:90" s="59" customFormat="1" ht="15" customHeight="1">
      <c r="A40" s="20" t="s">
        <v>95</v>
      </c>
      <c r="B40" s="20">
        <v>2016</v>
      </c>
      <c r="C40" s="21">
        <v>27535533</v>
      </c>
      <c r="D40" s="20" t="s">
        <v>94</v>
      </c>
      <c r="E40" s="21" t="s">
        <v>4</v>
      </c>
      <c r="F40" s="20" t="s">
        <v>96</v>
      </c>
      <c r="G40" s="20"/>
      <c r="H40" s="19">
        <v>7120</v>
      </c>
      <c r="I40" s="23"/>
      <c r="J40" s="23"/>
      <c r="K40" s="23"/>
      <c r="L40" s="22"/>
      <c r="M40" s="23"/>
      <c r="N40" s="23"/>
      <c r="O40" s="23"/>
      <c r="P40" s="24"/>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37">
        <v>0</v>
      </c>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row>
    <row r="41" spans="1:90" s="59" customFormat="1" ht="15" customHeight="1">
      <c r="A41" s="20" t="s">
        <v>95</v>
      </c>
      <c r="B41" s="20">
        <v>2016</v>
      </c>
      <c r="C41" s="21">
        <v>27535533</v>
      </c>
      <c r="D41" s="20" t="s">
        <v>94</v>
      </c>
      <c r="E41" s="21" t="s">
        <v>4</v>
      </c>
      <c r="F41" s="20" t="s">
        <v>96</v>
      </c>
      <c r="G41" s="20"/>
      <c r="H41" s="19">
        <v>8229</v>
      </c>
      <c r="I41" s="23"/>
      <c r="J41" s="23"/>
      <c r="K41" s="23"/>
      <c r="L41" s="22"/>
      <c r="M41" s="23"/>
      <c r="N41" s="23"/>
      <c r="O41" s="23"/>
      <c r="P41" s="24"/>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37">
        <v>0</v>
      </c>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row>
    <row r="42" spans="1:90" s="59" customFormat="1" ht="15" customHeight="1">
      <c r="A42" s="20" t="s">
        <v>95</v>
      </c>
      <c r="B42" s="20">
        <v>2016</v>
      </c>
      <c r="C42" s="21">
        <v>27535533</v>
      </c>
      <c r="D42" s="20" t="s">
        <v>94</v>
      </c>
      <c r="E42" s="21" t="s">
        <v>4</v>
      </c>
      <c r="F42" s="20" t="s">
        <v>96</v>
      </c>
      <c r="G42" s="20"/>
      <c r="H42" s="19">
        <v>8240</v>
      </c>
      <c r="I42" s="23"/>
      <c r="J42" s="23"/>
      <c r="K42" s="23"/>
      <c r="L42" s="22"/>
      <c r="M42" s="23"/>
      <c r="N42" s="23"/>
      <c r="O42" s="23"/>
      <c r="P42" s="24"/>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37">
        <v>0</v>
      </c>
      <c r="BP42" s="23"/>
      <c r="BQ42" s="23"/>
      <c r="BR42" s="23"/>
      <c r="BS42" s="23"/>
      <c r="BT42" s="23"/>
      <c r="BU42" s="23"/>
      <c r="BV42" s="23"/>
      <c r="BW42" s="23"/>
      <c r="BX42" s="23"/>
      <c r="BY42" s="23"/>
      <c r="BZ42" s="23"/>
      <c r="CA42" s="23"/>
      <c r="CB42" s="23"/>
      <c r="CC42" s="23"/>
      <c r="CD42" s="23"/>
      <c r="CE42" s="23"/>
      <c r="CF42" s="23"/>
      <c r="CG42" s="23"/>
      <c r="CH42" s="23"/>
      <c r="CI42" s="23"/>
      <c r="CJ42" s="23"/>
      <c r="CK42" s="23"/>
      <c r="CL42" s="23"/>
    </row>
    <row r="43" spans="1:90" s="59" customFormat="1" ht="15" customHeight="1">
      <c r="A43" s="20" t="s">
        <v>95</v>
      </c>
      <c r="B43" s="20">
        <v>2016</v>
      </c>
      <c r="C43" s="21">
        <v>27535533</v>
      </c>
      <c r="D43" s="20" t="s">
        <v>94</v>
      </c>
      <c r="E43" s="21" t="s">
        <v>4</v>
      </c>
      <c r="F43" s="20" t="s">
        <v>96</v>
      </c>
      <c r="G43" s="20"/>
      <c r="H43" s="19">
        <v>8211</v>
      </c>
      <c r="I43" s="23"/>
      <c r="J43" s="23"/>
      <c r="K43" s="23"/>
      <c r="L43" s="22"/>
      <c r="M43" s="23"/>
      <c r="N43" s="23"/>
      <c r="O43" s="23"/>
      <c r="P43" s="24"/>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37">
        <v>0</v>
      </c>
      <c r="BU43" s="37">
        <v>0</v>
      </c>
      <c r="BV43" s="23"/>
      <c r="BW43" s="23"/>
      <c r="BX43" s="23"/>
      <c r="BY43" s="23"/>
      <c r="BZ43" s="23"/>
      <c r="CA43" s="23"/>
      <c r="CB43" s="23"/>
      <c r="CC43" s="23"/>
      <c r="CD43" s="23"/>
      <c r="CE43" s="23"/>
      <c r="CF43" s="23"/>
      <c r="CG43" s="23"/>
      <c r="CH43" s="23"/>
      <c r="CI43" s="23"/>
      <c r="CJ43" s="23"/>
      <c r="CK43" s="23"/>
      <c r="CL43" s="23"/>
    </row>
    <row r="44" spans="1:90" s="59" customFormat="1" ht="15" customHeight="1">
      <c r="A44" s="20" t="s">
        <v>95</v>
      </c>
      <c r="B44" s="20">
        <v>2016</v>
      </c>
      <c r="C44" s="21">
        <v>27535533</v>
      </c>
      <c r="D44" s="20" t="s">
        <v>94</v>
      </c>
      <c r="E44" s="21" t="s">
        <v>4</v>
      </c>
      <c r="F44" s="20" t="s">
        <v>96</v>
      </c>
      <c r="G44" s="20"/>
      <c r="H44" s="19">
        <v>8007</v>
      </c>
      <c r="I44" s="23"/>
      <c r="J44" s="23"/>
      <c r="K44" s="23"/>
      <c r="L44" s="22"/>
      <c r="M44" s="23"/>
      <c r="N44" s="23"/>
      <c r="O44" s="23"/>
      <c r="P44" s="24"/>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37">
        <v>1E-4</v>
      </c>
      <c r="BW44" s="23"/>
      <c r="BX44" s="23"/>
      <c r="BY44" s="23"/>
      <c r="BZ44" s="23"/>
      <c r="CA44" s="23"/>
      <c r="CB44" s="23"/>
      <c r="CC44" s="23"/>
      <c r="CD44" s="23"/>
      <c r="CE44" s="23"/>
      <c r="CF44" s="23"/>
      <c r="CG44" s="23"/>
      <c r="CH44" s="23"/>
      <c r="CI44" s="23"/>
      <c r="CJ44" s="23"/>
      <c r="CK44" s="23"/>
      <c r="CL44" s="23"/>
    </row>
    <row r="45" spans="1:90" s="59" customFormat="1" ht="15" customHeight="1">
      <c r="A45" s="20" t="s">
        <v>95</v>
      </c>
      <c r="B45" s="20">
        <v>2016</v>
      </c>
      <c r="C45" s="21">
        <v>27535533</v>
      </c>
      <c r="D45" s="20" t="s">
        <v>94</v>
      </c>
      <c r="E45" s="21" t="s">
        <v>4</v>
      </c>
      <c r="F45" s="20" t="s">
        <v>96</v>
      </c>
      <c r="G45" s="20"/>
      <c r="H45" s="19">
        <v>8252</v>
      </c>
      <c r="I45" s="23"/>
      <c r="J45" s="23"/>
      <c r="K45" s="23"/>
      <c r="L45" s="22"/>
      <c r="M45" s="23"/>
      <c r="N45" s="23"/>
      <c r="O45" s="23"/>
      <c r="P45" s="24"/>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37">
        <v>2.0000000000000001E-4</v>
      </c>
      <c r="BX45" s="23"/>
      <c r="BY45" s="23"/>
      <c r="BZ45" s="23"/>
      <c r="CA45" s="23"/>
      <c r="CB45" s="23"/>
      <c r="CC45" s="23"/>
      <c r="CD45" s="23"/>
      <c r="CE45" s="23"/>
      <c r="CF45" s="23"/>
      <c r="CG45" s="23"/>
      <c r="CH45" s="23"/>
      <c r="CI45" s="23"/>
      <c r="CJ45" s="23"/>
      <c r="CK45" s="23"/>
      <c r="CL45" s="23"/>
    </row>
    <row r="46" spans="1:90" s="59" customFormat="1" ht="15" customHeight="1">
      <c r="A46" s="20" t="s">
        <v>95</v>
      </c>
      <c r="B46" s="20">
        <v>2016</v>
      </c>
      <c r="C46" s="21">
        <v>27535533</v>
      </c>
      <c r="D46" s="20" t="s">
        <v>94</v>
      </c>
      <c r="E46" s="21" t="s">
        <v>4</v>
      </c>
      <c r="F46" s="20" t="s">
        <v>96</v>
      </c>
      <c r="G46" s="20"/>
      <c r="H46" s="19">
        <v>8192</v>
      </c>
      <c r="I46" s="23"/>
      <c r="J46" s="23"/>
      <c r="K46" s="23"/>
      <c r="L46" s="22"/>
      <c r="M46" s="23"/>
      <c r="N46" s="23"/>
      <c r="O46" s="23"/>
      <c r="P46" s="24"/>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37">
        <v>0</v>
      </c>
      <c r="BY46" s="23"/>
      <c r="BZ46" s="23"/>
      <c r="CA46" s="23"/>
      <c r="CB46" s="23"/>
      <c r="CC46" s="23"/>
      <c r="CD46" s="23"/>
      <c r="CE46" s="23"/>
      <c r="CF46" s="23"/>
      <c r="CG46" s="23"/>
      <c r="CH46" s="23"/>
      <c r="CI46" s="23"/>
      <c r="CJ46" s="23"/>
      <c r="CK46" s="23"/>
      <c r="CL46" s="23"/>
    </row>
    <row r="47" spans="1:90" s="59" customFormat="1" ht="15" customHeight="1">
      <c r="A47" s="20" t="s">
        <v>95</v>
      </c>
      <c r="B47" s="20">
        <v>2016</v>
      </c>
      <c r="C47" s="21">
        <v>27535533</v>
      </c>
      <c r="D47" s="20" t="s">
        <v>94</v>
      </c>
      <c r="E47" s="21" t="s">
        <v>4</v>
      </c>
      <c r="F47" s="20" t="s">
        <v>96</v>
      </c>
      <c r="G47" s="20"/>
      <c r="H47" s="19">
        <v>8221</v>
      </c>
      <c r="I47" s="23"/>
      <c r="J47" s="23"/>
      <c r="K47" s="23"/>
      <c r="L47" s="22"/>
      <c r="M47" s="23"/>
      <c r="N47" s="23"/>
      <c r="O47" s="23"/>
      <c r="P47" s="24"/>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37">
        <v>6.9999999999999999E-4</v>
      </c>
      <c r="BZ47" s="23"/>
      <c r="CA47" s="23"/>
      <c r="CB47" s="23"/>
      <c r="CC47" s="23"/>
      <c r="CD47" s="23"/>
      <c r="CE47" s="23"/>
      <c r="CF47" s="23"/>
      <c r="CG47" s="23"/>
      <c r="CH47" s="23"/>
      <c r="CI47" s="23"/>
      <c r="CJ47" s="23"/>
      <c r="CK47" s="23"/>
      <c r="CL47" s="23"/>
    </row>
    <row r="48" spans="1:90" s="59" customFormat="1" ht="15" customHeight="1">
      <c r="A48" s="20" t="s">
        <v>95</v>
      </c>
      <c r="B48" s="20">
        <v>2016</v>
      </c>
      <c r="C48" s="21">
        <v>27535533</v>
      </c>
      <c r="D48" s="20" t="s">
        <v>94</v>
      </c>
      <c r="E48" s="21" t="s">
        <v>4</v>
      </c>
      <c r="F48" s="20" t="s">
        <v>96</v>
      </c>
      <c r="G48" s="20"/>
      <c r="H48" s="19">
        <v>8235</v>
      </c>
      <c r="I48" s="23"/>
      <c r="J48" s="23"/>
      <c r="K48" s="23"/>
      <c r="L48" s="22"/>
      <c r="M48" s="23"/>
      <c r="N48" s="23"/>
      <c r="O48" s="23"/>
      <c r="P48" s="24"/>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37">
        <v>1E-3</v>
      </c>
      <c r="CA48" s="23"/>
      <c r="CB48" s="23"/>
      <c r="CC48" s="23"/>
      <c r="CD48" s="23"/>
      <c r="CE48" s="23"/>
      <c r="CF48" s="23"/>
      <c r="CG48" s="23"/>
      <c r="CH48" s="23"/>
      <c r="CI48" s="23"/>
      <c r="CJ48" s="23"/>
      <c r="CK48" s="23"/>
      <c r="CL48" s="23"/>
    </row>
    <row r="49" spans="1:277" s="59" customFormat="1" ht="15" customHeight="1">
      <c r="A49" s="20" t="s">
        <v>95</v>
      </c>
      <c r="B49" s="20">
        <v>2016</v>
      </c>
      <c r="C49" s="21">
        <v>27535533</v>
      </c>
      <c r="D49" s="20" t="s">
        <v>94</v>
      </c>
      <c r="E49" s="21" t="s">
        <v>4</v>
      </c>
      <c r="F49" s="20" t="s">
        <v>96</v>
      </c>
      <c r="G49" s="20"/>
      <c r="H49" s="19">
        <v>4019</v>
      </c>
      <c r="I49" s="23"/>
      <c r="J49" s="23"/>
      <c r="K49" s="23"/>
      <c r="L49" s="22"/>
      <c r="M49" s="23"/>
      <c r="N49" s="23"/>
      <c r="O49" s="23"/>
      <c r="P49" s="24"/>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row>
    <row r="50" spans="1:277" s="59" customFormat="1" ht="15" customHeight="1">
      <c r="A50" s="20" t="s">
        <v>95</v>
      </c>
      <c r="B50" s="20">
        <v>2016</v>
      </c>
      <c r="C50" s="21">
        <v>27535533</v>
      </c>
      <c r="D50" s="20" t="s">
        <v>94</v>
      </c>
      <c r="E50" s="21" t="s">
        <v>4</v>
      </c>
      <c r="F50" s="20" t="s">
        <v>96</v>
      </c>
      <c r="G50" s="20"/>
      <c r="H50" s="19">
        <v>8210</v>
      </c>
      <c r="I50" s="23"/>
      <c r="J50" s="23"/>
      <c r="K50" s="23"/>
      <c r="L50" s="22"/>
      <c r="M50" s="23"/>
      <c r="N50" s="23"/>
      <c r="O50" s="23"/>
      <c r="P50" s="24"/>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37">
        <v>1E-4</v>
      </c>
      <c r="CL50" s="23"/>
    </row>
    <row r="51" spans="1:277" s="59" customFormat="1" ht="15" customHeight="1">
      <c r="A51" s="20" t="s">
        <v>95</v>
      </c>
      <c r="B51" s="20">
        <v>2016</v>
      </c>
      <c r="C51" s="21">
        <v>27535533</v>
      </c>
      <c r="D51" s="20" t="s">
        <v>94</v>
      </c>
      <c r="E51" s="21" t="s">
        <v>4</v>
      </c>
      <c r="F51" s="20" t="s">
        <v>96</v>
      </c>
      <c r="G51" s="20"/>
      <c r="H51" s="19">
        <v>8190</v>
      </c>
      <c r="I51" s="23"/>
      <c r="J51" s="23"/>
      <c r="K51" s="23"/>
      <c r="L51" s="22"/>
      <c r="M51" s="23"/>
      <c r="N51" s="23"/>
      <c r="O51" s="23"/>
      <c r="P51" s="24"/>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row>
    <row r="52" spans="1:277" s="59" customFormat="1" ht="15" customHeight="1">
      <c r="A52" s="20" t="s">
        <v>95</v>
      </c>
      <c r="B52" s="20">
        <v>2016</v>
      </c>
      <c r="C52" s="21">
        <v>27535533</v>
      </c>
      <c r="D52" s="20" t="s">
        <v>94</v>
      </c>
      <c r="E52" s="21" t="s">
        <v>4</v>
      </c>
      <c r="F52" s="20" t="s">
        <v>96</v>
      </c>
      <c r="G52" s="20"/>
      <c r="H52" s="19">
        <v>7547</v>
      </c>
      <c r="I52" s="23"/>
      <c r="J52" s="23"/>
      <c r="K52" s="23"/>
      <c r="L52" s="22"/>
      <c r="M52" s="23"/>
      <c r="N52" s="23"/>
      <c r="O52" s="23"/>
      <c r="P52" s="24"/>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row>
    <row r="53" spans="1:277" s="59" customFormat="1" ht="15" customHeight="1">
      <c r="A53" s="20" t="s">
        <v>95</v>
      </c>
      <c r="B53" s="20">
        <v>2016</v>
      </c>
      <c r="C53" s="21">
        <v>27535533</v>
      </c>
      <c r="D53" s="20" t="s">
        <v>94</v>
      </c>
      <c r="E53" s="21" t="s">
        <v>4</v>
      </c>
      <c r="F53" s="20" t="s">
        <v>96</v>
      </c>
      <c r="G53" s="20"/>
      <c r="H53" s="19">
        <v>7490</v>
      </c>
      <c r="I53" s="23"/>
      <c r="J53" s="23"/>
      <c r="K53" s="23"/>
      <c r="L53" s="22"/>
      <c r="M53" s="23"/>
      <c r="N53" s="23"/>
      <c r="O53" s="23"/>
      <c r="P53" s="24"/>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row>
    <row r="54" spans="1:277" s="68" customFormat="1" ht="16">
      <c r="A54" s="20" t="s">
        <v>95</v>
      </c>
      <c r="B54" s="20">
        <v>2016</v>
      </c>
      <c r="C54" s="21">
        <v>27535533</v>
      </c>
      <c r="D54" s="20" t="s">
        <v>94</v>
      </c>
      <c r="E54" s="21" t="s">
        <v>4</v>
      </c>
      <c r="F54" s="20" t="s">
        <v>96</v>
      </c>
      <c r="G54" s="20"/>
      <c r="H54" s="19">
        <v>8243</v>
      </c>
      <c r="I54" s="23"/>
      <c r="J54" s="23"/>
      <c r="K54" s="23"/>
      <c r="L54" s="22"/>
      <c r="M54" s="23"/>
      <c r="N54" s="23"/>
      <c r="O54" s="23"/>
      <c r="P54" s="24"/>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row>
    <row r="55" spans="1:277" s="68" customFormat="1">
      <c r="A55" s="19" t="s">
        <v>102</v>
      </c>
      <c r="B55" s="19">
        <v>2015</v>
      </c>
      <c r="C55" s="38">
        <v>26432245</v>
      </c>
      <c r="D55" s="20" t="s">
        <v>94</v>
      </c>
      <c r="E55" s="19" t="s">
        <v>97</v>
      </c>
      <c r="F55" s="19"/>
      <c r="G55" s="19"/>
      <c r="H55" s="19">
        <v>172</v>
      </c>
      <c r="I55" s="37">
        <v>0</v>
      </c>
      <c r="J55" s="37"/>
      <c r="K55" s="37">
        <v>0</v>
      </c>
      <c r="L55" s="37">
        <v>9.9000000000000005E-2</v>
      </c>
      <c r="M55" s="37">
        <v>5.8000000000000003E-2</v>
      </c>
      <c r="N55" s="37"/>
      <c r="O55" s="37"/>
      <c r="P55" s="37">
        <v>0.192</v>
      </c>
      <c r="Q55" s="37">
        <v>0</v>
      </c>
      <c r="R55" s="37"/>
      <c r="S55" s="37"/>
      <c r="T55" s="37"/>
      <c r="U55" s="37">
        <v>0</v>
      </c>
      <c r="V55" s="37">
        <v>0</v>
      </c>
      <c r="W55" s="37">
        <v>0</v>
      </c>
      <c r="X55" s="37">
        <v>0</v>
      </c>
      <c r="Y55" s="37"/>
      <c r="Z55" s="37">
        <v>5.1999999999999998E-2</v>
      </c>
      <c r="AA55" s="37">
        <v>0</v>
      </c>
      <c r="AB55" s="37">
        <v>6.4000000000000001E-2</v>
      </c>
      <c r="AC55" s="37"/>
      <c r="AD55" s="37"/>
      <c r="AE55" s="37"/>
      <c r="AF55" s="37">
        <v>0</v>
      </c>
      <c r="AG55" s="37"/>
      <c r="AH55" s="37"/>
      <c r="AI55" s="37"/>
      <c r="AJ55" s="37">
        <v>0</v>
      </c>
      <c r="AK55" s="37">
        <v>0</v>
      </c>
      <c r="AL55" s="37"/>
      <c r="AM55" s="37"/>
      <c r="AN55" s="37">
        <v>0</v>
      </c>
      <c r="AO55" s="37">
        <v>0</v>
      </c>
      <c r="AP55" s="37"/>
      <c r="AQ55" s="37">
        <v>0</v>
      </c>
      <c r="AR55" s="37">
        <v>0</v>
      </c>
      <c r="AS55" s="37"/>
      <c r="AT55" s="37">
        <v>0</v>
      </c>
      <c r="AU55" s="37"/>
      <c r="AV55" s="37"/>
      <c r="AW55" s="37">
        <v>0</v>
      </c>
      <c r="AX55" s="37">
        <v>0</v>
      </c>
      <c r="AY55" s="37">
        <v>0</v>
      </c>
      <c r="AZ55" s="37">
        <v>0</v>
      </c>
      <c r="BA55" s="37"/>
      <c r="BB55" s="37"/>
      <c r="BC55" s="37"/>
      <c r="BD55" s="37"/>
      <c r="BE55" s="37">
        <v>0</v>
      </c>
      <c r="BF55" s="37">
        <v>0</v>
      </c>
      <c r="BG55" s="37"/>
      <c r="BH55" s="37"/>
      <c r="BI55" s="37">
        <v>0</v>
      </c>
      <c r="BJ55" s="37"/>
      <c r="BK55" s="37"/>
      <c r="BL55" s="37">
        <v>0</v>
      </c>
      <c r="BM55" s="37"/>
      <c r="BN55" s="37"/>
      <c r="BO55" s="37"/>
      <c r="BP55" s="37">
        <v>0</v>
      </c>
      <c r="BQ55" s="37"/>
      <c r="BR55" s="37">
        <v>0</v>
      </c>
      <c r="BS55" s="37">
        <v>6.0000000000000001E-3</v>
      </c>
      <c r="BT55" s="37">
        <v>0</v>
      </c>
      <c r="BU55" s="37">
        <v>0</v>
      </c>
      <c r="BV55" s="37">
        <v>0</v>
      </c>
      <c r="BW55" s="37">
        <v>6.0000000000000001E-3</v>
      </c>
      <c r="BX55" s="37">
        <v>0</v>
      </c>
      <c r="BY55" s="37"/>
      <c r="BZ55" s="37"/>
      <c r="CA55" s="37"/>
      <c r="CB55" s="37">
        <v>0</v>
      </c>
      <c r="CC55" s="37"/>
      <c r="CD55" s="37"/>
      <c r="CE55" s="37">
        <v>0</v>
      </c>
      <c r="CF55" s="37">
        <v>0</v>
      </c>
      <c r="CG55" s="37"/>
      <c r="CH55" s="37"/>
      <c r="CI55" s="37">
        <v>0</v>
      </c>
      <c r="CJ55" s="37">
        <v>0</v>
      </c>
      <c r="CK55" s="37">
        <v>0</v>
      </c>
      <c r="CL55" s="37">
        <v>0</v>
      </c>
    </row>
    <row r="56" spans="1:277" s="68" customFormat="1">
      <c r="A56" s="19" t="s">
        <v>102</v>
      </c>
      <c r="B56" s="19">
        <v>2015</v>
      </c>
      <c r="C56" s="38">
        <v>26432245</v>
      </c>
      <c r="D56" s="20" t="s">
        <v>94</v>
      </c>
      <c r="E56" s="19" t="s">
        <v>99</v>
      </c>
      <c r="F56" s="19"/>
      <c r="G56" s="19"/>
      <c r="H56" s="19">
        <v>206</v>
      </c>
      <c r="I56" s="37">
        <v>1.4999999999999999E-2</v>
      </c>
      <c r="J56" s="37"/>
      <c r="K56" s="37">
        <v>1.4999999999999999E-2</v>
      </c>
      <c r="L56" s="37">
        <v>0.10199999999999999</v>
      </c>
      <c r="M56" s="37">
        <v>7.2999999999999995E-2</v>
      </c>
      <c r="N56" s="37"/>
      <c r="O56" s="37"/>
      <c r="P56" s="37">
        <v>0.32500000000000001</v>
      </c>
      <c r="Q56" s="37">
        <v>0</v>
      </c>
      <c r="R56" s="37"/>
      <c r="S56" s="37"/>
      <c r="T56" s="37"/>
      <c r="U56" s="37">
        <v>0</v>
      </c>
      <c r="V56" s="37">
        <v>4.9000000000000002E-2</v>
      </c>
      <c r="W56" s="37">
        <v>0</v>
      </c>
      <c r="X56" s="37">
        <v>0</v>
      </c>
      <c r="Y56" s="37"/>
      <c r="Z56" s="37">
        <v>3.4000000000000002E-2</v>
      </c>
      <c r="AA56" s="37">
        <v>0</v>
      </c>
      <c r="AB56" s="37">
        <v>1.4999999999999999E-2</v>
      </c>
      <c r="AC56" s="37"/>
      <c r="AD56" s="37"/>
      <c r="AE56" s="37"/>
      <c r="AF56" s="37">
        <v>0</v>
      </c>
      <c r="AG56" s="37"/>
      <c r="AH56" s="37"/>
      <c r="AI56" s="37"/>
      <c r="AJ56" s="37">
        <v>1.4999999999999999E-2</v>
      </c>
      <c r="AK56" s="37">
        <v>0</v>
      </c>
      <c r="AL56" s="37"/>
      <c r="AM56" s="37"/>
      <c r="AN56" s="37">
        <v>0</v>
      </c>
      <c r="AO56" s="37">
        <v>0</v>
      </c>
      <c r="AP56" s="37"/>
      <c r="AQ56" s="37">
        <v>0</v>
      </c>
      <c r="AR56" s="37">
        <v>0</v>
      </c>
      <c r="AS56" s="37"/>
      <c r="AT56" s="37">
        <v>0</v>
      </c>
      <c r="AU56" s="37"/>
      <c r="AV56" s="37"/>
      <c r="AW56" s="37">
        <v>0</v>
      </c>
      <c r="AX56" s="37">
        <v>0</v>
      </c>
      <c r="AY56" s="37">
        <v>0</v>
      </c>
      <c r="AZ56" s="37">
        <v>0</v>
      </c>
      <c r="BA56" s="37"/>
      <c r="BB56" s="37"/>
      <c r="BC56" s="37"/>
      <c r="BD56" s="37"/>
      <c r="BE56" s="37">
        <v>0</v>
      </c>
      <c r="BF56" s="37">
        <v>0</v>
      </c>
      <c r="BG56" s="37"/>
      <c r="BH56" s="37"/>
      <c r="BI56" s="37">
        <v>0</v>
      </c>
      <c r="BJ56" s="37"/>
      <c r="BK56" s="37"/>
      <c r="BL56" s="37">
        <v>0</v>
      </c>
      <c r="BM56" s="37"/>
      <c r="BN56" s="37"/>
      <c r="BO56" s="37"/>
      <c r="BP56" s="37">
        <v>0</v>
      </c>
      <c r="BQ56" s="37"/>
      <c r="BR56" s="37">
        <v>0</v>
      </c>
      <c r="BS56" s="37">
        <v>5.0000000000000001E-3</v>
      </c>
      <c r="BT56" s="37">
        <v>0</v>
      </c>
      <c r="BU56" s="37">
        <v>0</v>
      </c>
      <c r="BV56" s="37">
        <v>0</v>
      </c>
      <c r="BW56" s="37">
        <v>0</v>
      </c>
      <c r="BX56" s="37">
        <v>0</v>
      </c>
      <c r="BY56" s="37"/>
      <c r="BZ56" s="37"/>
      <c r="CA56" s="37"/>
      <c r="CB56" s="37">
        <v>0</v>
      </c>
      <c r="CC56" s="37"/>
      <c r="CD56" s="37"/>
      <c r="CE56" s="37">
        <v>0</v>
      </c>
      <c r="CF56" s="37">
        <v>0</v>
      </c>
      <c r="CG56" s="37"/>
      <c r="CH56" s="37"/>
      <c r="CI56" s="37">
        <v>0</v>
      </c>
      <c r="CJ56" s="37">
        <v>0</v>
      </c>
      <c r="CK56" s="37">
        <v>0</v>
      </c>
      <c r="CL56" s="37">
        <v>0</v>
      </c>
    </row>
    <row r="57" spans="1:277" s="68" customFormat="1">
      <c r="A57" s="19" t="s">
        <v>102</v>
      </c>
      <c r="B57" s="19">
        <v>2015</v>
      </c>
      <c r="C57" s="38">
        <v>26432245</v>
      </c>
      <c r="D57" s="20" t="s">
        <v>94</v>
      </c>
      <c r="E57" s="19" t="s">
        <v>98</v>
      </c>
      <c r="F57" s="19"/>
      <c r="G57" s="19"/>
      <c r="H57" s="19">
        <v>204</v>
      </c>
      <c r="I57" s="37">
        <v>0</v>
      </c>
      <c r="J57" s="37"/>
      <c r="K57" s="37">
        <v>5.0000000000000001E-3</v>
      </c>
      <c r="L57" s="37">
        <v>5.3999999999999999E-2</v>
      </c>
      <c r="M57" s="37">
        <v>7.3999999999999996E-2</v>
      </c>
      <c r="N57" s="37"/>
      <c r="O57" s="37"/>
      <c r="P57" s="37">
        <v>0.309</v>
      </c>
      <c r="Q57" s="37">
        <v>5.0000000000000001E-3</v>
      </c>
      <c r="R57" s="37"/>
      <c r="S57" s="37"/>
      <c r="T57" s="37"/>
      <c r="U57" s="37">
        <v>0</v>
      </c>
      <c r="V57" s="37">
        <v>0.02</v>
      </c>
      <c r="W57" s="37">
        <v>0</v>
      </c>
      <c r="X57" s="37">
        <v>0</v>
      </c>
      <c r="Y57" s="37"/>
      <c r="Z57" s="37">
        <v>5.8999999999999997E-2</v>
      </c>
      <c r="AA57" s="37">
        <v>0</v>
      </c>
      <c r="AB57" s="37">
        <v>0.02</v>
      </c>
      <c r="AC57" s="37"/>
      <c r="AD57" s="37"/>
      <c r="AE57" s="37"/>
      <c r="AF57" s="37">
        <v>0</v>
      </c>
      <c r="AG57" s="37"/>
      <c r="AH57" s="37"/>
      <c r="AI57" s="37"/>
      <c r="AJ57" s="37">
        <v>0</v>
      </c>
      <c r="AK57" s="37">
        <v>0</v>
      </c>
      <c r="AL57" s="37"/>
      <c r="AM57" s="37"/>
      <c r="AN57" s="37">
        <v>0</v>
      </c>
      <c r="AO57" s="37">
        <v>0</v>
      </c>
      <c r="AP57" s="37"/>
      <c r="AQ57" s="37">
        <v>0</v>
      </c>
      <c r="AR57" s="37">
        <v>0</v>
      </c>
      <c r="AS57" s="37"/>
      <c r="AT57" s="37">
        <v>0</v>
      </c>
      <c r="AU57" s="37"/>
      <c r="AV57" s="37"/>
      <c r="AW57" s="37">
        <v>0</v>
      </c>
      <c r="AX57" s="37">
        <v>0</v>
      </c>
      <c r="AY57" s="37">
        <v>0</v>
      </c>
      <c r="AZ57" s="37">
        <v>0</v>
      </c>
      <c r="BA57" s="37"/>
      <c r="BB57" s="37"/>
      <c r="BC57" s="37"/>
      <c r="BD57" s="37"/>
      <c r="BE57" s="37">
        <v>0</v>
      </c>
      <c r="BF57" s="37">
        <v>0</v>
      </c>
      <c r="BG57" s="37"/>
      <c r="BH57" s="37"/>
      <c r="BI57" s="37">
        <v>0</v>
      </c>
      <c r="BJ57" s="37"/>
      <c r="BK57" s="37"/>
      <c r="BL57" s="37">
        <v>0</v>
      </c>
      <c r="BM57" s="37"/>
      <c r="BN57" s="37"/>
      <c r="BO57" s="37"/>
      <c r="BP57" s="37">
        <v>0</v>
      </c>
      <c r="BQ57" s="37"/>
      <c r="BR57" s="37">
        <v>0</v>
      </c>
      <c r="BS57" s="37">
        <v>0.01</v>
      </c>
      <c r="BT57" s="37">
        <v>0</v>
      </c>
      <c r="BU57" s="37">
        <v>0</v>
      </c>
      <c r="BV57" s="37">
        <v>0</v>
      </c>
      <c r="BW57" s="37">
        <v>0</v>
      </c>
      <c r="BX57" s="37">
        <v>0</v>
      </c>
      <c r="BY57" s="37"/>
      <c r="BZ57" s="37"/>
      <c r="CA57" s="37"/>
      <c r="CB57" s="37">
        <v>0</v>
      </c>
      <c r="CC57" s="37"/>
      <c r="CD57" s="37"/>
      <c r="CE57" s="37">
        <v>0</v>
      </c>
      <c r="CF57" s="37">
        <v>0</v>
      </c>
      <c r="CG57" s="37"/>
      <c r="CH57" s="37"/>
      <c r="CI57" s="37">
        <v>0</v>
      </c>
      <c r="CJ57" s="37">
        <v>0</v>
      </c>
      <c r="CK57" s="37">
        <v>0</v>
      </c>
      <c r="CL57" s="37">
        <v>0</v>
      </c>
    </row>
    <row r="58" spans="1:277" s="68" customFormat="1">
      <c r="A58" s="19" t="s">
        <v>102</v>
      </c>
      <c r="B58" s="19">
        <v>2015</v>
      </c>
      <c r="C58" s="38">
        <v>26432245</v>
      </c>
      <c r="D58" s="20" t="s">
        <v>94</v>
      </c>
      <c r="E58" s="19" t="s">
        <v>100</v>
      </c>
      <c r="F58" s="19"/>
      <c r="G58" s="19"/>
      <c r="H58" s="19">
        <v>192</v>
      </c>
      <c r="I58" s="37">
        <v>0.01</v>
      </c>
      <c r="J58" s="37"/>
      <c r="K58" s="37">
        <v>5.0000000000000001E-3</v>
      </c>
      <c r="L58" s="37">
        <v>9.4E-2</v>
      </c>
      <c r="M58" s="37">
        <v>0.104</v>
      </c>
      <c r="N58" s="37"/>
      <c r="O58" s="37"/>
      <c r="P58" s="37">
        <v>0.29699999999999999</v>
      </c>
      <c r="Q58" s="37">
        <v>0</v>
      </c>
      <c r="R58" s="37"/>
      <c r="S58" s="37"/>
      <c r="T58" s="37"/>
      <c r="U58" s="37">
        <v>0</v>
      </c>
      <c r="V58" s="37">
        <v>2.1000000000000001E-2</v>
      </c>
      <c r="W58" s="37">
        <v>5.0000000000000001E-3</v>
      </c>
      <c r="X58" s="37">
        <v>0</v>
      </c>
      <c r="Y58" s="37"/>
      <c r="Z58" s="37">
        <v>0.109</v>
      </c>
      <c r="AA58" s="37">
        <v>0</v>
      </c>
      <c r="AB58" s="37">
        <v>3.5999999999999997E-2</v>
      </c>
      <c r="AC58" s="37"/>
      <c r="AD58" s="37"/>
      <c r="AE58" s="37"/>
      <c r="AF58" s="37">
        <v>0</v>
      </c>
      <c r="AG58" s="37"/>
      <c r="AH58" s="37"/>
      <c r="AI58" s="37"/>
      <c r="AJ58" s="37">
        <v>5.0000000000000001E-3</v>
      </c>
      <c r="AK58" s="37">
        <v>0</v>
      </c>
      <c r="AL58" s="37"/>
      <c r="AM58" s="37"/>
      <c r="AN58" s="37">
        <v>0</v>
      </c>
      <c r="AO58" s="37">
        <v>0</v>
      </c>
      <c r="AP58" s="37"/>
      <c r="AQ58" s="37">
        <v>5.0000000000000001E-3</v>
      </c>
      <c r="AR58" s="37">
        <v>0</v>
      </c>
      <c r="AS58" s="37"/>
      <c r="AT58" s="37">
        <v>0</v>
      </c>
      <c r="AU58" s="37"/>
      <c r="AV58" s="37"/>
      <c r="AW58" s="37">
        <v>0</v>
      </c>
      <c r="AX58" s="37">
        <v>0</v>
      </c>
      <c r="AY58" s="37">
        <v>0</v>
      </c>
      <c r="AZ58" s="37">
        <v>0</v>
      </c>
      <c r="BA58" s="37"/>
      <c r="BB58" s="37"/>
      <c r="BC58" s="37"/>
      <c r="BD58" s="37"/>
      <c r="BE58" s="37">
        <v>0</v>
      </c>
      <c r="BF58" s="37">
        <v>0</v>
      </c>
      <c r="BG58" s="37"/>
      <c r="BH58" s="37"/>
      <c r="BI58" s="37">
        <v>0</v>
      </c>
      <c r="BJ58" s="37"/>
      <c r="BK58" s="37"/>
      <c r="BL58" s="37">
        <v>0</v>
      </c>
      <c r="BM58" s="37"/>
      <c r="BN58" s="37"/>
      <c r="BO58" s="37"/>
      <c r="BP58" s="37">
        <v>0</v>
      </c>
      <c r="BQ58" s="37"/>
      <c r="BR58" s="37">
        <v>0</v>
      </c>
      <c r="BS58" s="37">
        <v>0</v>
      </c>
      <c r="BT58" s="37">
        <v>0</v>
      </c>
      <c r="BU58" s="37">
        <v>0</v>
      </c>
      <c r="BV58" s="37">
        <v>0</v>
      </c>
      <c r="BW58" s="37">
        <v>0</v>
      </c>
      <c r="BX58" s="37">
        <v>0</v>
      </c>
      <c r="BY58" s="37"/>
      <c r="BZ58" s="37"/>
      <c r="CA58" s="37"/>
      <c r="CB58" s="37">
        <v>0</v>
      </c>
      <c r="CC58" s="37"/>
      <c r="CD58" s="37"/>
      <c r="CE58" s="37">
        <v>0</v>
      </c>
      <c r="CF58" s="37">
        <v>0</v>
      </c>
      <c r="CG58" s="37"/>
      <c r="CH58" s="37"/>
      <c r="CI58" s="37">
        <v>0</v>
      </c>
      <c r="CJ58" s="37">
        <v>0</v>
      </c>
      <c r="CK58" s="37">
        <v>0</v>
      </c>
      <c r="CL58" s="37">
        <v>0</v>
      </c>
    </row>
    <row r="59" spans="1:277" s="59" customFormat="1" ht="15" customHeight="1">
      <c r="A59" s="19" t="s">
        <v>102</v>
      </c>
      <c r="B59" s="19">
        <v>2015</v>
      </c>
      <c r="C59" s="38">
        <v>26432245</v>
      </c>
      <c r="D59" s="20" t="s">
        <v>94</v>
      </c>
      <c r="E59" s="19" t="s">
        <v>101</v>
      </c>
      <c r="F59" s="19"/>
      <c r="G59" s="19"/>
      <c r="H59" s="19">
        <v>204</v>
      </c>
      <c r="I59" s="37">
        <v>1.4999999999999999E-2</v>
      </c>
      <c r="J59" s="37"/>
      <c r="K59" s="37">
        <v>0</v>
      </c>
      <c r="L59" s="37">
        <v>6.9000000000000006E-2</v>
      </c>
      <c r="M59" s="37">
        <v>0.123</v>
      </c>
      <c r="N59" s="37"/>
      <c r="O59" s="37"/>
      <c r="P59" s="37">
        <v>0.19600000000000001</v>
      </c>
      <c r="Q59" s="37">
        <v>0</v>
      </c>
      <c r="R59" s="37"/>
      <c r="S59" s="37"/>
      <c r="T59" s="37"/>
      <c r="U59" s="37">
        <v>0</v>
      </c>
      <c r="V59" s="37">
        <v>5.0000000000000001E-3</v>
      </c>
      <c r="W59" s="37">
        <v>0</v>
      </c>
      <c r="X59" s="37">
        <v>0</v>
      </c>
      <c r="Y59" s="37"/>
      <c r="Z59" s="37">
        <v>5.3999999999999999E-2</v>
      </c>
      <c r="AA59" s="37">
        <v>0</v>
      </c>
      <c r="AB59" s="37">
        <v>4.3999999999999997E-2</v>
      </c>
      <c r="AC59" s="37"/>
      <c r="AD59" s="37"/>
      <c r="AE59" s="37"/>
      <c r="AF59" s="37">
        <v>0</v>
      </c>
      <c r="AG59" s="37"/>
      <c r="AH59" s="37"/>
      <c r="AI59" s="37"/>
      <c r="AJ59" s="37">
        <v>0.01</v>
      </c>
      <c r="AK59" s="37">
        <v>0</v>
      </c>
      <c r="AL59" s="37"/>
      <c r="AM59" s="37"/>
      <c r="AN59" s="37">
        <v>0</v>
      </c>
      <c r="AO59" s="37">
        <v>0</v>
      </c>
      <c r="AP59" s="37"/>
      <c r="AQ59" s="37">
        <v>0</v>
      </c>
      <c r="AR59" s="37">
        <v>0</v>
      </c>
      <c r="AS59" s="37"/>
      <c r="AT59" s="37">
        <v>0</v>
      </c>
      <c r="AU59" s="37"/>
      <c r="AV59" s="37"/>
      <c r="AW59" s="37">
        <v>0</v>
      </c>
      <c r="AX59" s="37">
        <v>0</v>
      </c>
      <c r="AY59" s="37">
        <v>0</v>
      </c>
      <c r="AZ59" s="37">
        <v>0</v>
      </c>
      <c r="BA59" s="37"/>
      <c r="BB59" s="37"/>
      <c r="BC59" s="37"/>
      <c r="BD59" s="37"/>
      <c r="BE59" s="37">
        <v>0</v>
      </c>
      <c r="BF59" s="37">
        <v>0</v>
      </c>
      <c r="BG59" s="37"/>
      <c r="BH59" s="37"/>
      <c r="BI59" s="37">
        <v>0</v>
      </c>
      <c r="BJ59" s="37"/>
      <c r="BK59" s="37"/>
      <c r="BL59" s="37">
        <v>0</v>
      </c>
      <c r="BM59" s="37"/>
      <c r="BN59" s="37"/>
      <c r="BO59" s="37"/>
      <c r="BP59" s="37">
        <v>0</v>
      </c>
      <c r="BQ59" s="37"/>
      <c r="BR59" s="37">
        <v>0</v>
      </c>
      <c r="BS59" s="37">
        <v>0.01</v>
      </c>
      <c r="BT59" s="37">
        <v>0</v>
      </c>
      <c r="BU59" s="37">
        <v>0</v>
      </c>
      <c r="BV59" s="37">
        <v>0</v>
      </c>
      <c r="BW59" s="37">
        <v>0</v>
      </c>
      <c r="BX59" s="37">
        <v>0</v>
      </c>
      <c r="BY59" s="37"/>
      <c r="BZ59" s="37"/>
      <c r="CA59" s="37"/>
      <c r="CB59" s="37">
        <v>0</v>
      </c>
      <c r="CC59" s="37"/>
      <c r="CD59" s="37"/>
      <c r="CE59" s="37">
        <v>0</v>
      </c>
      <c r="CF59" s="37">
        <v>0</v>
      </c>
      <c r="CG59" s="37"/>
      <c r="CH59" s="37"/>
      <c r="CI59" s="37">
        <v>0</v>
      </c>
      <c r="CJ59" s="37">
        <v>0</v>
      </c>
      <c r="CK59" s="37">
        <v>0</v>
      </c>
      <c r="CL59" s="37">
        <v>0</v>
      </c>
    </row>
    <row r="60" spans="1:277" s="66" customFormat="1" ht="15" customHeight="1">
      <c r="A60" s="20"/>
      <c r="B60" s="20"/>
      <c r="C60" s="21"/>
      <c r="D60" s="20"/>
      <c r="E60" s="21"/>
      <c r="F60" s="20"/>
      <c r="G60" s="20"/>
      <c r="H60" s="20"/>
      <c r="I60" s="22"/>
      <c r="J60" s="23"/>
      <c r="K60" s="23"/>
      <c r="L60" s="22"/>
      <c r="M60" s="23"/>
      <c r="N60" s="23"/>
      <c r="O60" s="23"/>
      <c r="P60" s="24"/>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c r="GD60" s="59"/>
      <c r="GE60" s="59"/>
      <c r="GF60" s="59"/>
      <c r="GG60" s="59"/>
      <c r="GH60" s="59"/>
      <c r="GI60" s="59"/>
      <c r="GJ60" s="59"/>
      <c r="GK60" s="59"/>
      <c r="GL60" s="59"/>
      <c r="GM60" s="59"/>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c r="IW60" s="59"/>
      <c r="IX60" s="59"/>
      <c r="IY60" s="59"/>
      <c r="IZ60" s="59"/>
      <c r="JA60" s="59"/>
      <c r="JB60" s="59"/>
      <c r="JC60" s="59"/>
      <c r="JD60" s="59"/>
      <c r="JE60" s="59"/>
      <c r="JF60" s="59"/>
      <c r="JG60" s="59"/>
      <c r="JH60" s="59"/>
      <c r="JI60" s="59"/>
      <c r="JJ60" s="59"/>
      <c r="JK60" s="59"/>
      <c r="JL60" s="59"/>
      <c r="JM60" s="59"/>
      <c r="JN60" s="59"/>
      <c r="JO60" s="59"/>
      <c r="JP60" s="59"/>
      <c r="JQ60" s="59"/>
    </row>
    <row r="61" spans="1:277" s="66" customFormat="1" ht="15" customHeight="1">
      <c r="A61" s="25" t="s">
        <v>0</v>
      </c>
      <c r="B61" s="26"/>
      <c r="C61" s="26"/>
      <c r="D61" s="26"/>
      <c r="E61" s="26"/>
      <c r="F61" s="26"/>
      <c r="G61" s="26"/>
      <c r="H61" s="26"/>
      <c r="I61" s="27">
        <f t="shared" ref="I61:AH61" si="21">IFERROR(SUMPRODUCT(I16:I59,--(I16:I59&lt;&gt;""),$H$16:$H$59)/SUMPRODUCT($H$16:$H$59,--(I16:I59&lt;&gt;"")),"")</f>
        <v>5.0761940864291139E-3</v>
      </c>
      <c r="J61" s="27" t="str">
        <f>IFERROR(SUMPRODUCT(J16:J59,--(J16:J59&lt;&gt;""),$H$16:$H$59)/SUMPRODUCT($H$16:$H$59,--(J16:J59&lt;&gt;"")),"")</f>
        <v/>
      </c>
      <c r="K61" s="27">
        <f>IFERROR(SUMPRODUCT(K16:K59,--(K16:K59&lt;&gt;""),$H$16:$H$59)/SUMPRODUCT($H$16:$H$59,--(K16:K59&lt;&gt;"")),"")</f>
        <v>8.5952277657266804E-3</v>
      </c>
      <c r="L61" s="27">
        <f t="shared" si="21"/>
        <v>9.3727765726681123E-2</v>
      </c>
      <c r="M61" s="27">
        <f>IFERROR(SUMPRODUCT(M16:M59,--(M16:M59&lt;&gt;""),$H$16:$H$59)/SUMPRODUCT($H$16:$H$59,--(M16:M59&lt;&gt;"")),"")</f>
        <v>9.5055675909878679E-2</v>
      </c>
      <c r="N61" s="27">
        <f>IFERROR(SUMPRODUCT(N16:N59,--(N16:N59&lt;&gt;""),$H$16:$H$59)/SUMPRODUCT($H$16:$H$59,--(N16:N59&lt;&gt;"")),"")</f>
        <v>0</v>
      </c>
      <c r="O61" s="27">
        <f>IFERROR(SUMPRODUCT(O16:O59,--(O16:O59&lt;&gt;""),$H$16:$H$59)/SUMPRODUCT($H$16:$H$59,--(O16:O59&lt;&gt;"")),"")</f>
        <v>2.0000000000000001E-4</v>
      </c>
      <c r="P61" s="27">
        <f t="shared" si="21"/>
        <v>0.2552571490467937</v>
      </c>
      <c r="Q61" s="27">
        <f>IFERROR(SUMPRODUCT(Q16:Q59,--(Q16:Q59&lt;&gt;""),$H$16:$H$59)/SUMPRODUCT($H$16:$H$59,--(Q16:Q59&lt;&gt;"")),"")</f>
        <v>1.6493561197916668E-4</v>
      </c>
      <c r="R61" s="27" t="str">
        <f>IFERROR(SUMPRODUCT(R16:R59,--(R16:R59&lt;&gt;""),$H$16:$H$59)/SUMPRODUCT($H$16:$H$59,--(R16:R59&lt;&gt;"")),"")</f>
        <v/>
      </c>
      <c r="S61" s="27">
        <f>IFERROR(SUMPRODUCT(S16:S59,--(S16:S59&lt;&gt;""),$H$16:$H$59)/SUMPRODUCT($H$16:$H$59,--(S16:S59&lt;&gt;"")),"")</f>
        <v>0</v>
      </c>
      <c r="T61" s="27" t="str">
        <f>IFERROR(SUMPRODUCT(T16:T59,--(T16:T59&lt;&gt;""),$H$16:$H$59)/SUMPRODUCT($H$16:$H$59,--(T16:T59&lt;&gt;"")),"")</f>
        <v/>
      </c>
      <c r="U61" s="27">
        <f t="shared" si="21"/>
        <v>0</v>
      </c>
      <c r="V61" s="27">
        <f t="shared" si="21"/>
        <v>1.9658486707566467E-2</v>
      </c>
      <c r="W61" s="27">
        <f>IFERROR(SUMPRODUCT(W16:W59,--(W16:W59&lt;&gt;""),$H$16:$H$59)/SUMPRODUCT($H$16:$H$59,--(W16:W59&lt;&gt;"")),"")</f>
        <v>6.4042898927526811E-4</v>
      </c>
      <c r="X61" s="27">
        <f t="shared" si="21"/>
        <v>0</v>
      </c>
      <c r="Y61" s="27">
        <f t="shared" si="21"/>
        <v>0</v>
      </c>
      <c r="Z61" s="27">
        <f t="shared" si="21"/>
        <v>8.5167443372710497E-2</v>
      </c>
      <c r="AA61" s="27">
        <f t="shared" si="21"/>
        <v>1.7881052973675658E-4</v>
      </c>
      <c r="AB61" s="27">
        <f t="shared" si="21"/>
        <v>3.587631322430411E-2</v>
      </c>
      <c r="AC61" s="27">
        <f t="shared" si="21"/>
        <v>0</v>
      </c>
      <c r="AD61" s="27">
        <f t="shared" si="21"/>
        <v>0</v>
      </c>
      <c r="AE61" s="27">
        <f t="shared" si="21"/>
        <v>0</v>
      </c>
      <c r="AF61" s="27">
        <f t="shared" si="21"/>
        <v>0</v>
      </c>
      <c r="AG61" s="27" t="str">
        <f t="shared" si="21"/>
        <v/>
      </c>
      <c r="AH61" s="27">
        <f t="shared" si="21"/>
        <v>0</v>
      </c>
      <c r="AI61" s="27">
        <f t="shared" ref="AI61:BN61" si="22">IFERROR(SUMPRODUCT(AI16:AI59,--(AI16:AI59&lt;&gt;""),$H$16:$H$59)/SUMPRODUCT($H$16:$H$59,--(AI16:AI59&lt;&gt;"")),"")</f>
        <v>0</v>
      </c>
      <c r="AJ61" s="27">
        <f t="shared" si="22"/>
        <v>6.8804932026557061E-3</v>
      </c>
      <c r="AK61" s="27">
        <f t="shared" si="22"/>
        <v>0</v>
      </c>
      <c r="AL61" s="27">
        <f t="shared" si="22"/>
        <v>0</v>
      </c>
      <c r="AM61" s="27">
        <f t="shared" si="22"/>
        <v>0</v>
      </c>
      <c r="AN61" s="27">
        <f t="shared" si="22"/>
        <v>1.7881511967941081E-4</v>
      </c>
      <c r="AO61" s="27">
        <f t="shared" si="22"/>
        <v>0</v>
      </c>
      <c r="AP61" s="27" t="str">
        <f t="shared" si="22"/>
        <v/>
      </c>
      <c r="AQ61" s="27">
        <f t="shared" si="22"/>
        <v>2.8279896013864818E-4</v>
      </c>
      <c r="AR61" s="27">
        <f t="shared" si="22"/>
        <v>0</v>
      </c>
      <c r="AS61" s="27">
        <f t="shared" si="22"/>
        <v>0</v>
      </c>
      <c r="AT61" s="27">
        <f t="shared" si="22"/>
        <v>0</v>
      </c>
      <c r="AU61" s="27">
        <f t="shared" si="22"/>
        <v>0</v>
      </c>
      <c r="AV61" s="27">
        <f t="shared" si="22"/>
        <v>0</v>
      </c>
      <c r="AW61" s="27">
        <f t="shared" si="22"/>
        <v>0</v>
      </c>
      <c r="AX61" s="27">
        <f t="shared" si="22"/>
        <v>0</v>
      </c>
      <c r="AY61" s="27">
        <f t="shared" si="22"/>
        <v>0</v>
      </c>
      <c r="AZ61" s="27">
        <f t="shared" si="22"/>
        <v>0</v>
      </c>
      <c r="BA61" s="27">
        <f t="shared" si="22"/>
        <v>2.0000000000000001E-4</v>
      </c>
      <c r="BB61" s="27" t="str">
        <f t="shared" si="22"/>
        <v/>
      </c>
      <c r="BC61" s="27">
        <f t="shared" si="22"/>
        <v>0</v>
      </c>
      <c r="BD61" s="27">
        <f t="shared" si="22"/>
        <v>0</v>
      </c>
      <c r="BE61" s="27">
        <f t="shared" si="22"/>
        <v>0</v>
      </c>
      <c r="BF61" s="27">
        <f t="shared" si="22"/>
        <v>0</v>
      </c>
      <c r="BG61" s="27">
        <f t="shared" si="22"/>
        <v>1E-4</v>
      </c>
      <c r="BH61" s="27">
        <f t="shared" si="22"/>
        <v>0</v>
      </c>
      <c r="BI61" s="27">
        <f t="shared" si="22"/>
        <v>0</v>
      </c>
      <c r="BJ61" s="27">
        <f t="shared" si="22"/>
        <v>0</v>
      </c>
      <c r="BK61" s="27">
        <f t="shared" si="22"/>
        <v>0</v>
      </c>
      <c r="BL61" s="27">
        <f t="shared" si="22"/>
        <v>0</v>
      </c>
      <c r="BM61" s="27">
        <f t="shared" si="22"/>
        <v>0</v>
      </c>
      <c r="BN61" s="27">
        <f t="shared" si="22"/>
        <v>0</v>
      </c>
      <c r="BO61" s="27">
        <f t="shared" ref="BO61:CK61" si="23">IFERROR(SUMPRODUCT(BO16:BO59,--(BO16:BO59&lt;&gt;""),$H$16:$H$59)/SUMPRODUCT($H$16:$H$59,--(BO16:BO59&lt;&gt;"")),"")</f>
        <v>0</v>
      </c>
      <c r="BP61" s="27">
        <f t="shared" si="23"/>
        <v>8.9406412478336227E-5</v>
      </c>
      <c r="BQ61" s="27">
        <f t="shared" si="23"/>
        <v>0</v>
      </c>
      <c r="BR61" s="27">
        <f t="shared" si="23"/>
        <v>0</v>
      </c>
      <c r="BS61" s="27">
        <f t="shared" si="23"/>
        <v>6.0296793760831885E-3</v>
      </c>
      <c r="BT61" s="27">
        <f t="shared" si="23"/>
        <v>0</v>
      </c>
      <c r="BU61" s="27">
        <f t="shared" si="23"/>
        <v>0</v>
      </c>
      <c r="BV61" s="27">
        <f t="shared" si="23"/>
        <v>8.9115191986644413E-5</v>
      </c>
      <c r="BW61" s="27">
        <f t="shared" si="23"/>
        <v>2.9061755146262195E-4</v>
      </c>
      <c r="BX61" s="27">
        <f t="shared" si="23"/>
        <v>0</v>
      </c>
      <c r="BY61" s="27">
        <f t="shared" si="23"/>
        <v>6.9999999999999999E-4</v>
      </c>
      <c r="BZ61" s="27">
        <f t="shared" si="23"/>
        <v>1E-3</v>
      </c>
      <c r="CA61" s="27">
        <f t="shared" si="23"/>
        <v>0</v>
      </c>
      <c r="CB61" s="27">
        <f t="shared" si="23"/>
        <v>0</v>
      </c>
      <c r="CC61" s="27" t="str">
        <f t="shared" si="23"/>
        <v/>
      </c>
      <c r="CD61" s="27" t="str">
        <f t="shared" si="23"/>
        <v/>
      </c>
      <c r="CE61" s="27">
        <f t="shared" si="23"/>
        <v>0</v>
      </c>
      <c r="CF61" s="27">
        <f t="shared" si="23"/>
        <v>0</v>
      </c>
      <c r="CG61" s="27">
        <f t="shared" si="23"/>
        <v>0</v>
      </c>
      <c r="CH61" s="27">
        <f t="shared" si="23"/>
        <v>1E-4</v>
      </c>
      <c r="CI61" s="27">
        <f t="shared" si="23"/>
        <v>0</v>
      </c>
      <c r="CJ61" s="27">
        <f t="shared" si="23"/>
        <v>0</v>
      </c>
      <c r="CK61" s="27">
        <f t="shared" si="23"/>
        <v>8.9355681323465393E-5</v>
      </c>
      <c r="CL61" s="27">
        <f t="shared" ref="CL61" si="24">IFERROR(SUMPRODUCT(CL16:CL59,--(CL16:CL59&lt;&gt;""),$H$16:$H$59)/SUMPRODUCT($H$16:$H$59,--(CL16:CL59&lt;&gt;"")),"")</f>
        <v>8.9407559839705403E-5</v>
      </c>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c r="IW61" s="59"/>
      <c r="IX61" s="59"/>
      <c r="IY61" s="59"/>
      <c r="IZ61" s="59"/>
      <c r="JA61" s="59"/>
      <c r="JB61" s="59"/>
      <c r="JC61" s="59"/>
      <c r="JD61" s="59"/>
      <c r="JE61" s="59"/>
      <c r="JF61" s="59"/>
      <c r="JG61" s="59"/>
      <c r="JH61" s="59"/>
      <c r="JI61" s="59"/>
      <c r="JJ61" s="59"/>
      <c r="JK61" s="59"/>
      <c r="JL61" s="59"/>
      <c r="JM61" s="59"/>
      <c r="JN61" s="59"/>
      <c r="JO61" s="59"/>
      <c r="JP61" s="59"/>
      <c r="JQ61" s="59"/>
    </row>
    <row r="62" spans="1:277" s="66" customFormat="1" ht="15" customHeight="1">
      <c r="A62" s="25" t="s">
        <v>10</v>
      </c>
      <c r="B62" s="26"/>
      <c r="C62" s="26"/>
      <c r="D62" s="26"/>
      <c r="E62" s="26"/>
      <c r="F62" s="26"/>
      <c r="G62" s="26"/>
      <c r="H62" s="26"/>
      <c r="I62" s="28">
        <f>IF(I61="","",MIN(I16:I59))</f>
        <v>0</v>
      </c>
      <c r="J62" s="28" t="str">
        <f>IF(J61="","",MIN(J16:J59))</f>
        <v/>
      </c>
      <c r="K62" s="28">
        <f>IF(K61="","",MIN(K16:K59))</f>
        <v>0</v>
      </c>
      <c r="L62" s="28">
        <f t="shared" ref="L62:BO62" si="25">IF(L61="","",MIN(L16:L59))</f>
        <v>5.3999999999999999E-2</v>
      </c>
      <c r="M62" s="28">
        <f>IF(M61="","",MIN(M16:M59))</f>
        <v>5.8000000000000003E-2</v>
      </c>
      <c r="N62" s="28">
        <f>IF(N61="","",MIN(N16:N59))</f>
        <v>0</v>
      </c>
      <c r="O62" s="28">
        <f>IF(O61="","",MIN(O16:O59))</f>
        <v>2.0000000000000001E-4</v>
      </c>
      <c r="P62" s="28">
        <f t="shared" si="25"/>
        <v>0.192</v>
      </c>
      <c r="Q62" s="28">
        <f>IF(Q61="","",MIN(Q16:Q59))</f>
        <v>0</v>
      </c>
      <c r="R62" s="28" t="str">
        <f>IF(R61="","",MIN(R16:R59))</f>
        <v/>
      </c>
      <c r="S62" s="28">
        <f>IF(S61="","",MIN(S16:S59))</f>
        <v>0</v>
      </c>
      <c r="T62" s="28" t="str">
        <f>IF(T61="","",MIN(T16:T59))</f>
        <v/>
      </c>
      <c r="U62" s="28">
        <f t="shared" si="25"/>
        <v>0</v>
      </c>
      <c r="V62" s="28">
        <f t="shared" si="25"/>
        <v>0</v>
      </c>
      <c r="W62" s="28">
        <f>IF(W61="","",MIN(W16:W59))</f>
        <v>0</v>
      </c>
      <c r="X62" s="28">
        <f t="shared" si="25"/>
        <v>0</v>
      </c>
      <c r="Y62" s="28">
        <f t="shared" si="25"/>
        <v>0</v>
      </c>
      <c r="Z62" s="28">
        <f t="shared" si="25"/>
        <v>3.4000000000000002E-2</v>
      </c>
      <c r="AA62" s="28">
        <f t="shared" si="25"/>
        <v>0</v>
      </c>
      <c r="AB62" s="28">
        <f t="shared" si="25"/>
        <v>1.4999999999999999E-2</v>
      </c>
      <c r="AC62" s="28">
        <f t="shared" si="25"/>
        <v>0</v>
      </c>
      <c r="AD62" s="28">
        <f t="shared" si="25"/>
        <v>0</v>
      </c>
      <c r="AE62" s="28">
        <f t="shared" si="25"/>
        <v>0</v>
      </c>
      <c r="AF62" s="28">
        <f t="shared" si="25"/>
        <v>0</v>
      </c>
      <c r="AG62" s="28" t="str">
        <f t="shared" si="25"/>
        <v/>
      </c>
      <c r="AH62" s="28">
        <f t="shared" si="25"/>
        <v>0</v>
      </c>
      <c r="AI62" s="28">
        <f t="shared" si="25"/>
        <v>0</v>
      </c>
      <c r="AJ62" s="28">
        <f t="shared" si="25"/>
        <v>0</v>
      </c>
      <c r="AK62" s="28">
        <f t="shared" si="25"/>
        <v>0</v>
      </c>
      <c r="AL62" s="28">
        <f t="shared" si="25"/>
        <v>0</v>
      </c>
      <c r="AM62" s="28">
        <f t="shared" si="25"/>
        <v>0</v>
      </c>
      <c r="AN62" s="28">
        <f t="shared" si="25"/>
        <v>0</v>
      </c>
      <c r="AO62" s="28">
        <f t="shared" si="25"/>
        <v>0</v>
      </c>
      <c r="AP62" s="28" t="str">
        <f t="shared" si="25"/>
        <v/>
      </c>
      <c r="AQ62" s="28">
        <f t="shared" si="25"/>
        <v>0</v>
      </c>
      <c r="AR62" s="28">
        <f t="shared" si="25"/>
        <v>0</v>
      </c>
      <c r="AS62" s="28">
        <f t="shared" si="25"/>
        <v>0</v>
      </c>
      <c r="AT62" s="28">
        <f t="shared" si="25"/>
        <v>0</v>
      </c>
      <c r="AU62" s="28">
        <f t="shared" si="25"/>
        <v>0</v>
      </c>
      <c r="AV62" s="28">
        <f t="shared" si="25"/>
        <v>0</v>
      </c>
      <c r="AW62" s="28">
        <f t="shared" si="25"/>
        <v>0</v>
      </c>
      <c r="AX62" s="28">
        <f t="shared" si="25"/>
        <v>0</v>
      </c>
      <c r="AY62" s="28">
        <f t="shared" si="25"/>
        <v>0</v>
      </c>
      <c r="AZ62" s="28">
        <f t="shared" si="25"/>
        <v>0</v>
      </c>
      <c r="BA62" s="28">
        <f t="shared" si="25"/>
        <v>2.0000000000000001E-4</v>
      </c>
      <c r="BB62" s="28" t="str">
        <f t="shared" si="25"/>
        <v/>
      </c>
      <c r="BC62" s="28">
        <f t="shared" si="25"/>
        <v>0</v>
      </c>
      <c r="BD62" s="28">
        <f t="shared" si="25"/>
        <v>0</v>
      </c>
      <c r="BE62" s="28">
        <f t="shared" si="25"/>
        <v>0</v>
      </c>
      <c r="BF62" s="28">
        <f t="shared" si="25"/>
        <v>0</v>
      </c>
      <c r="BG62" s="28">
        <f t="shared" si="25"/>
        <v>1E-4</v>
      </c>
      <c r="BH62" s="28">
        <f t="shared" si="25"/>
        <v>0</v>
      </c>
      <c r="BI62" s="28">
        <f t="shared" si="25"/>
        <v>0</v>
      </c>
      <c r="BJ62" s="28">
        <f t="shared" si="25"/>
        <v>0</v>
      </c>
      <c r="BK62" s="28">
        <f t="shared" si="25"/>
        <v>0</v>
      </c>
      <c r="BL62" s="28">
        <f t="shared" si="25"/>
        <v>0</v>
      </c>
      <c r="BM62" s="28">
        <f t="shared" si="25"/>
        <v>0</v>
      </c>
      <c r="BN62" s="28">
        <f t="shared" si="25"/>
        <v>0</v>
      </c>
      <c r="BO62" s="28">
        <f t="shared" si="25"/>
        <v>0</v>
      </c>
      <c r="BP62" s="28">
        <f t="shared" ref="BP62:CK62" si="26">IF(BP61="","",MIN(BP16:BP59))</f>
        <v>0</v>
      </c>
      <c r="BQ62" s="28">
        <f t="shared" si="26"/>
        <v>0</v>
      </c>
      <c r="BR62" s="28">
        <f t="shared" si="26"/>
        <v>0</v>
      </c>
      <c r="BS62" s="28">
        <f t="shared" si="26"/>
        <v>0</v>
      </c>
      <c r="BT62" s="28">
        <f t="shared" si="26"/>
        <v>0</v>
      </c>
      <c r="BU62" s="28">
        <f t="shared" si="26"/>
        <v>0</v>
      </c>
      <c r="BV62" s="28">
        <f t="shared" si="26"/>
        <v>0</v>
      </c>
      <c r="BW62" s="28">
        <f t="shared" si="26"/>
        <v>0</v>
      </c>
      <c r="BX62" s="28">
        <f t="shared" si="26"/>
        <v>0</v>
      </c>
      <c r="BY62" s="28">
        <f t="shared" si="26"/>
        <v>6.9999999999999999E-4</v>
      </c>
      <c r="BZ62" s="28">
        <f t="shared" si="26"/>
        <v>1E-3</v>
      </c>
      <c r="CA62" s="28">
        <f t="shared" si="26"/>
        <v>0</v>
      </c>
      <c r="CB62" s="28">
        <f t="shared" si="26"/>
        <v>0</v>
      </c>
      <c r="CC62" s="28" t="str">
        <f t="shared" si="26"/>
        <v/>
      </c>
      <c r="CD62" s="28" t="str">
        <f t="shared" si="26"/>
        <v/>
      </c>
      <c r="CE62" s="28">
        <f t="shared" si="26"/>
        <v>0</v>
      </c>
      <c r="CF62" s="28">
        <f t="shared" si="26"/>
        <v>0</v>
      </c>
      <c r="CG62" s="28">
        <f t="shared" si="26"/>
        <v>0</v>
      </c>
      <c r="CH62" s="28">
        <f t="shared" si="26"/>
        <v>1E-4</v>
      </c>
      <c r="CI62" s="28">
        <f t="shared" si="26"/>
        <v>0</v>
      </c>
      <c r="CJ62" s="28">
        <f t="shared" si="26"/>
        <v>0</v>
      </c>
      <c r="CK62" s="28">
        <f t="shared" si="26"/>
        <v>0</v>
      </c>
      <c r="CL62" s="28">
        <f t="shared" ref="CL62" si="27">IF(CL61="","",MIN(CL16:CL59))</f>
        <v>0</v>
      </c>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c r="IW62" s="59"/>
      <c r="IX62" s="59"/>
      <c r="IY62" s="59"/>
      <c r="IZ62" s="59"/>
      <c r="JA62" s="59"/>
      <c r="JB62" s="59"/>
      <c r="JC62" s="59"/>
      <c r="JD62" s="59"/>
      <c r="JE62" s="59"/>
      <c r="JF62" s="59"/>
      <c r="JG62" s="59"/>
      <c r="JH62" s="59"/>
      <c r="JI62" s="59"/>
      <c r="JJ62" s="59"/>
      <c r="JK62" s="59"/>
      <c r="JL62" s="59"/>
      <c r="JM62" s="59"/>
      <c r="JN62" s="59"/>
      <c r="JO62" s="59"/>
      <c r="JP62" s="59"/>
      <c r="JQ62" s="59"/>
    </row>
    <row r="63" spans="1:277" s="59" customFormat="1" ht="15" customHeight="1">
      <c r="A63" s="25" t="s">
        <v>11</v>
      </c>
      <c r="B63" s="26"/>
      <c r="C63" s="26"/>
      <c r="D63" s="26"/>
      <c r="E63" s="26"/>
      <c r="F63" s="26"/>
      <c r="G63" s="26"/>
      <c r="H63" s="26"/>
      <c r="I63" s="28">
        <f>IF(I61="","",MAX(I16:I59))</f>
        <v>1.4999999999999999E-2</v>
      </c>
      <c r="J63" s="28" t="str">
        <f>IF(J61="","",MAX(J16:J59))</f>
        <v/>
      </c>
      <c r="K63" s="28">
        <f>IF(K61="","",MAX(K16:K59))</f>
        <v>1.4999999999999999E-2</v>
      </c>
      <c r="L63" s="28">
        <f t="shared" ref="L63:BO63" si="28">IF(L61="","",MAX(L16:L59))</f>
        <v>0.10199999999999999</v>
      </c>
      <c r="M63" s="28">
        <f>IF(M61="","",MAX(M16:M59))</f>
        <v>0.123</v>
      </c>
      <c r="N63" s="28">
        <f>IF(N61="","",MAX(N16:N59))</f>
        <v>0</v>
      </c>
      <c r="O63" s="28">
        <f>IF(O61="","",MAX(O16:O59))</f>
        <v>2.0000000000000001E-4</v>
      </c>
      <c r="P63" s="28">
        <f t="shared" si="28"/>
        <v>0.32500000000000001</v>
      </c>
      <c r="Q63" s="28">
        <f>IF(Q61="","",MAX(Q16:Q59))</f>
        <v>5.0000000000000001E-3</v>
      </c>
      <c r="R63" s="28" t="str">
        <f>IF(R61="","",MAX(R16:R59))</f>
        <v/>
      </c>
      <c r="S63" s="28">
        <f>IF(S61="","",MAX(S16:S59))</f>
        <v>0</v>
      </c>
      <c r="T63" s="28" t="str">
        <f>IF(T61="","",MAX(T16:T59))</f>
        <v/>
      </c>
      <c r="U63" s="28">
        <f t="shared" si="28"/>
        <v>0</v>
      </c>
      <c r="V63" s="28">
        <f t="shared" si="28"/>
        <v>4.9000000000000002E-2</v>
      </c>
      <c r="W63" s="28">
        <f>IF(W61="","",MAX(W16:W59))</f>
        <v>5.0000000000000001E-3</v>
      </c>
      <c r="X63" s="28">
        <f t="shared" si="28"/>
        <v>0</v>
      </c>
      <c r="Y63" s="28">
        <f t="shared" si="28"/>
        <v>0</v>
      </c>
      <c r="Z63" s="28">
        <f t="shared" si="28"/>
        <v>0.109</v>
      </c>
      <c r="AA63" s="28">
        <f t="shared" si="28"/>
        <v>2.0000000000000001E-4</v>
      </c>
      <c r="AB63" s="28">
        <f t="shared" si="28"/>
        <v>6.4000000000000001E-2</v>
      </c>
      <c r="AC63" s="28">
        <f t="shared" si="28"/>
        <v>0</v>
      </c>
      <c r="AD63" s="28">
        <f t="shared" si="28"/>
        <v>0</v>
      </c>
      <c r="AE63" s="28">
        <f t="shared" si="28"/>
        <v>0</v>
      </c>
      <c r="AF63" s="28">
        <f t="shared" si="28"/>
        <v>0</v>
      </c>
      <c r="AG63" s="28" t="str">
        <f t="shared" si="28"/>
        <v/>
      </c>
      <c r="AH63" s="28">
        <f t="shared" si="28"/>
        <v>0</v>
      </c>
      <c r="AI63" s="28">
        <f t="shared" si="28"/>
        <v>0</v>
      </c>
      <c r="AJ63" s="28">
        <f t="shared" si="28"/>
        <v>1.4999999999999999E-2</v>
      </c>
      <c r="AK63" s="28">
        <f t="shared" si="28"/>
        <v>0</v>
      </c>
      <c r="AL63" s="28">
        <f t="shared" si="28"/>
        <v>0</v>
      </c>
      <c r="AM63" s="28">
        <f t="shared" si="28"/>
        <v>0</v>
      </c>
      <c r="AN63" s="28">
        <f t="shared" si="28"/>
        <v>2.0000000000000001E-4</v>
      </c>
      <c r="AO63" s="28">
        <f t="shared" si="28"/>
        <v>0</v>
      </c>
      <c r="AP63" s="28" t="str">
        <f t="shared" si="28"/>
        <v/>
      </c>
      <c r="AQ63" s="28">
        <f t="shared" si="28"/>
        <v>5.0000000000000001E-3</v>
      </c>
      <c r="AR63" s="28">
        <f t="shared" si="28"/>
        <v>0</v>
      </c>
      <c r="AS63" s="28">
        <f t="shared" si="28"/>
        <v>0</v>
      </c>
      <c r="AT63" s="28">
        <f t="shared" si="28"/>
        <v>0</v>
      </c>
      <c r="AU63" s="28">
        <f t="shared" si="28"/>
        <v>0</v>
      </c>
      <c r="AV63" s="28">
        <f t="shared" si="28"/>
        <v>0</v>
      </c>
      <c r="AW63" s="28">
        <f t="shared" si="28"/>
        <v>0</v>
      </c>
      <c r="AX63" s="28">
        <f t="shared" si="28"/>
        <v>0</v>
      </c>
      <c r="AY63" s="28">
        <f t="shared" si="28"/>
        <v>0</v>
      </c>
      <c r="AZ63" s="28">
        <f t="shared" si="28"/>
        <v>0</v>
      </c>
      <c r="BA63" s="28">
        <f t="shared" si="28"/>
        <v>2.0000000000000001E-4</v>
      </c>
      <c r="BB63" s="28" t="str">
        <f t="shared" si="28"/>
        <v/>
      </c>
      <c r="BC63" s="28">
        <f t="shared" si="28"/>
        <v>0</v>
      </c>
      <c r="BD63" s="28">
        <f t="shared" si="28"/>
        <v>0</v>
      </c>
      <c r="BE63" s="28">
        <f t="shared" si="28"/>
        <v>0</v>
      </c>
      <c r="BF63" s="28">
        <f t="shared" si="28"/>
        <v>0</v>
      </c>
      <c r="BG63" s="28">
        <f t="shared" si="28"/>
        <v>1E-4</v>
      </c>
      <c r="BH63" s="28">
        <f t="shared" si="28"/>
        <v>0</v>
      </c>
      <c r="BI63" s="28">
        <f t="shared" si="28"/>
        <v>0</v>
      </c>
      <c r="BJ63" s="28">
        <f t="shared" si="28"/>
        <v>0</v>
      </c>
      <c r="BK63" s="28">
        <f t="shared" si="28"/>
        <v>0</v>
      </c>
      <c r="BL63" s="28">
        <f t="shared" si="28"/>
        <v>0</v>
      </c>
      <c r="BM63" s="28">
        <f t="shared" si="28"/>
        <v>0</v>
      </c>
      <c r="BN63" s="28">
        <f t="shared" si="28"/>
        <v>0</v>
      </c>
      <c r="BO63" s="28">
        <f t="shared" si="28"/>
        <v>0</v>
      </c>
      <c r="BP63" s="28">
        <f t="shared" ref="BP63:CK63" si="29">IF(BP61="","",MAX(BP16:BP59))</f>
        <v>1E-4</v>
      </c>
      <c r="BQ63" s="28">
        <f t="shared" si="29"/>
        <v>0</v>
      </c>
      <c r="BR63" s="28">
        <f t="shared" si="29"/>
        <v>0</v>
      </c>
      <c r="BS63" s="28">
        <f t="shared" si="29"/>
        <v>0.01</v>
      </c>
      <c r="BT63" s="28">
        <f t="shared" si="29"/>
        <v>0</v>
      </c>
      <c r="BU63" s="28">
        <f t="shared" si="29"/>
        <v>0</v>
      </c>
      <c r="BV63" s="28">
        <f t="shared" si="29"/>
        <v>1E-4</v>
      </c>
      <c r="BW63" s="28">
        <f t="shared" si="29"/>
        <v>6.0000000000000001E-3</v>
      </c>
      <c r="BX63" s="28">
        <f t="shared" si="29"/>
        <v>0</v>
      </c>
      <c r="BY63" s="28">
        <f t="shared" si="29"/>
        <v>6.9999999999999999E-4</v>
      </c>
      <c r="BZ63" s="28">
        <f t="shared" si="29"/>
        <v>1E-3</v>
      </c>
      <c r="CA63" s="28">
        <f t="shared" si="29"/>
        <v>0</v>
      </c>
      <c r="CB63" s="28">
        <f t="shared" si="29"/>
        <v>0</v>
      </c>
      <c r="CC63" s="28" t="str">
        <f t="shared" si="29"/>
        <v/>
      </c>
      <c r="CD63" s="28" t="str">
        <f t="shared" si="29"/>
        <v/>
      </c>
      <c r="CE63" s="28">
        <f t="shared" si="29"/>
        <v>0</v>
      </c>
      <c r="CF63" s="28">
        <f t="shared" si="29"/>
        <v>0</v>
      </c>
      <c r="CG63" s="28">
        <f t="shared" si="29"/>
        <v>0</v>
      </c>
      <c r="CH63" s="28">
        <f t="shared" si="29"/>
        <v>1E-4</v>
      </c>
      <c r="CI63" s="28">
        <f t="shared" si="29"/>
        <v>0</v>
      </c>
      <c r="CJ63" s="28">
        <f t="shared" si="29"/>
        <v>0</v>
      </c>
      <c r="CK63" s="28">
        <f t="shared" si="29"/>
        <v>1E-4</v>
      </c>
      <c r="CL63" s="28">
        <f t="shared" ref="CL63" si="30">IF(CL61="","",MAX(CL16:CL59))</f>
        <v>1E-4</v>
      </c>
    </row>
    <row r="64" spans="1:277" s="59" customFormat="1" ht="15" customHeight="1">
      <c r="A64" s="29"/>
      <c r="B64" s="29"/>
      <c r="C64" s="29"/>
      <c r="D64" s="29"/>
      <c r="E64" s="29"/>
      <c r="F64" s="29"/>
      <c r="G64" s="29"/>
      <c r="H64" s="29"/>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row>
    <row r="65" spans="1:90" s="59" customFormat="1" ht="15" customHeight="1">
      <c r="A65" s="20" t="s">
        <v>95</v>
      </c>
      <c r="B65" s="20">
        <v>2016</v>
      </c>
      <c r="C65" s="21">
        <v>27535533</v>
      </c>
      <c r="D65" s="20" t="s">
        <v>2</v>
      </c>
      <c r="E65" s="29" t="s">
        <v>2</v>
      </c>
      <c r="F65" s="20" t="s">
        <v>96</v>
      </c>
      <c r="G65" s="29"/>
      <c r="H65" s="19">
        <v>4324</v>
      </c>
      <c r="I65" s="37">
        <v>0</v>
      </c>
      <c r="J65" s="23"/>
      <c r="K65" s="23"/>
      <c r="L65" s="23"/>
      <c r="M65" s="23"/>
      <c r="N65" s="23"/>
      <c r="O65" s="23"/>
      <c r="P65" s="23"/>
      <c r="Q65" s="23"/>
      <c r="R65" s="23"/>
      <c r="S65" s="23"/>
      <c r="T65" s="23"/>
      <c r="U65" s="23"/>
      <c r="V65" s="23"/>
      <c r="W65" s="23"/>
      <c r="X65" s="23"/>
      <c r="Y65" s="23"/>
      <c r="Z65" s="23"/>
      <c r="AA65" s="23"/>
      <c r="AB65" s="37">
        <v>0.126</v>
      </c>
      <c r="AC65" s="23"/>
      <c r="AD65" s="37">
        <v>0</v>
      </c>
      <c r="AE65" s="23"/>
      <c r="AF65" s="23"/>
      <c r="AG65" s="23"/>
      <c r="AH65" s="23"/>
      <c r="AI65" s="23"/>
      <c r="AJ65" s="23"/>
      <c r="AK65" s="23"/>
      <c r="AL65" s="23"/>
      <c r="AM65" s="23"/>
      <c r="AN65" s="23"/>
      <c r="AO65" s="23"/>
      <c r="AP65" s="23"/>
      <c r="AQ65" s="23"/>
      <c r="AR65" s="23"/>
      <c r="AS65" s="23"/>
      <c r="AT65" s="37">
        <v>0</v>
      </c>
      <c r="AU65" s="23"/>
      <c r="AV65" s="37">
        <v>0</v>
      </c>
      <c r="AW65" s="23"/>
      <c r="AX65" s="23"/>
      <c r="AY65" s="23"/>
      <c r="AZ65" s="23"/>
      <c r="BA65" s="23"/>
      <c r="BB65" s="23"/>
      <c r="BC65" s="23"/>
      <c r="BD65" s="23"/>
      <c r="BE65" s="23"/>
      <c r="BF65" s="23"/>
      <c r="BG65" s="23"/>
      <c r="BH65" s="23"/>
      <c r="BI65" s="23"/>
      <c r="BJ65" s="23"/>
      <c r="BK65" s="23"/>
      <c r="BL65" s="37">
        <v>0</v>
      </c>
      <c r="BM65" s="23"/>
      <c r="BN65" s="23"/>
      <c r="BO65" s="23"/>
      <c r="BP65" s="23"/>
      <c r="BQ65" s="23"/>
      <c r="BR65" s="23"/>
      <c r="BS65" s="23"/>
      <c r="BT65" s="23"/>
      <c r="BU65" s="23"/>
      <c r="BV65" s="23"/>
      <c r="BW65" s="23"/>
      <c r="BX65" s="23"/>
      <c r="BY65" s="23"/>
      <c r="BZ65" s="23"/>
      <c r="CA65" s="23"/>
      <c r="CB65" s="23"/>
      <c r="CC65" s="23"/>
      <c r="CD65" s="23"/>
      <c r="CE65" s="23"/>
      <c r="CF65" s="37">
        <v>0</v>
      </c>
      <c r="CG65" s="23"/>
      <c r="CH65" s="23"/>
      <c r="CI65" s="23"/>
      <c r="CJ65" s="23"/>
      <c r="CK65" s="23"/>
      <c r="CL65" s="23"/>
    </row>
    <row r="66" spans="1:90" s="59" customFormat="1" ht="15" customHeight="1">
      <c r="A66" s="20" t="s">
        <v>95</v>
      </c>
      <c r="B66" s="20">
        <v>2016</v>
      </c>
      <c r="C66" s="21">
        <v>27535533</v>
      </c>
      <c r="D66" s="20" t="s">
        <v>2</v>
      </c>
      <c r="E66" s="29" t="s">
        <v>2</v>
      </c>
      <c r="F66" s="20" t="s">
        <v>96</v>
      </c>
      <c r="G66" s="29"/>
      <c r="H66" s="19">
        <v>4303</v>
      </c>
      <c r="I66" s="23"/>
      <c r="J66" s="23"/>
      <c r="K66" s="23"/>
      <c r="L66" s="37">
        <v>0.252</v>
      </c>
      <c r="M66" s="23"/>
      <c r="N66" s="23"/>
      <c r="O66" s="23"/>
      <c r="P66" s="23"/>
      <c r="Q66" s="23"/>
      <c r="R66" s="23"/>
      <c r="S66" s="23"/>
      <c r="T66" s="23"/>
      <c r="U66" s="23"/>
      <c r="V66" s="23"/>
      <c r="W66" s="23"/>
      <c r="X66" s="23"/>
      <c r="Y66" s="23"/>
      <c r="Z66" s="23"/>
      <c r="AA66" s="23"/>
      <c r="AB66" s="23"/>
      <c r="AC66" s="23"/>
      <c r="AD66" s="23"/>
      <c r="AE66" s="37">
        <v>0</v>
      </c>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37">
        <v>2E-3</v>
      </c>
      <c r="BU66" s="23"/>
      <c r="BV66" s="23"/>
      <c r="BW66" s="23"/>
      <c r="BX66" s="23"/>
      <c r="BY66" s="23"/>
      <c r="BZ66" s="23"/>
      <c r="CA66" s="23"/>
      <c r="CB66" s="23"/>
      <c r="CC66" s="23"/>
      <c r="CD66" s="23"/>
      <c r="CE66" s="23"/>
      <c r="CF66" s="23"/>
      <c r="CG66" s="23"/>
      <c r="CH66" s="23"/>
      <c r="CI66" s="23"/>
      <c r="CJ66" s="23"/>
      <c r="CK66" s="23"/>
      <c r="CL66" s="23"/>
    </row>
    <row r="67" spans="1:90" s="59" customFormat="1" ht="15" customHeight="1">
      <c r="A67" s="20" t="s">
        <v>95</v>
      </c>
      <c r="B67" s="20">
        <v>2016</v>
      </c>
      <c r="C67" s="21">
        <v>27535533</v>
      </c>
      <c r="D67" s="20" t="s">
        <v>2</v>
      </c>
      <c r="E67" s="29" t="s">
        <v>2</v>
      </c>
      <c r="F67" s="20" t="s">
        <v>96</v>
      </c>
      <c r="G67" s="29"/>
      <c r="H67" s="19">
        <v>4304</v>
      </c>
      <c r="I67" s="23"/>
      <c r="J67" s="23"/>
      <c r="K67" s="23"/>
      <c r="L67" s="23"/>
      <c r="M67" s="23"/>
      <c r="N67" s="23"/>
      <c r="O67" s="23"/>
      <c r="P67" s="37">
        <v>7.3999999999999996E-2</v>
      </c>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row>
    <row r="68" spans="1:90" s="59" customFormat="1" ht="15" customHeight="1">
      <c r="A68" s="20" t="s">
        <v>95</v>
      </c>
      <c r="B68" s="20">
        <v>2016</v>
      </c>
      <c r="C68" s="21">
        <v>27535533</v>
      </c>
      <c r="D68" s="20" t="s">
        <v>2</v>
      </c>
      <c r="E68" s="29" t="s">
        <v>2</v>
      </c>
      <c r="F68" s="20" t="s">
        <v>96</v>
      </c>
      <c r="G68" s="29"/>
      <c r="H68" s="19">
        <v>4313</v>
      </c>
      <c r="I68" s="23"/>
      <c r="J68" s="23"/>
      <c r="K68" s="23"/>
      <c r="L68" s="23"/>
      <c r="M68" s="23"/>
      <c r="N68" s="23"/>
      <c r="O68" s="23"/>
      <c r="P68" s="23"/>
      <c r="Q68" s="23"/>
      <c r="R68" s="23"/>
      <c r="S68" s="23"/>
      <c r="T68" s="23"/>
      <c r="U68" s="37">
        <v>0</v>
      </c>
      <c r="V68" s="23"/>
      <c r="W68" s="23"/>
      <c r="X68" s="23"/>
      <c r="Y68" s="23"/>
      <c r="Z68" s="23"/>
      <c r="AA68" s="23"/>
      <c r="AB68" s="23"/>
      <c r="AC68" s="23"/>
      <c r="AD68" s="23"/>
      <c r="AE68" s="23"/>
      <c r="AF68" s="23"/>
      <c r="AG68" s="23"/>
      <c r="AH68" s="23"/>
      <c r="AI68" s="23"/>
      <c r="AJ68" s="23"/>
      <c r="AK68" s="37">
        <v>0</v>
      </c>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row>
    <row r="69" spans="1:90" s="59" customFormat="1" ht="15" customHeight="1">
      <c r="A69" s="20" t="s">
        <v>95</v>
      </c>
      <c r="B69" s="20">
        <v>2016</v>
      </c>
      <c r="C69" s="21">
        <v>27535533</v>
      </c>
      <c r="D69" s="20" t="s">
        <v>2</v>
      </c>
      <c r="E69" s="29" t="s">
        <v>2</v>
      </c>
      <c r="F69" s="20" t="s">
        <v>96</v>
      </c>
      <c r="G69" s="29"/>
      <c r="H69" s="19">
        <v>4322</v>
      </c>
      <c r="I69" s="23"/>
      <c r="J69" s="23"/>
      <c r="K69" s="23"/>
      <c r="L69" s="23"/>
      <c r="M69" s="23"/>
      <c r="N69" s="23"/>
      <c r="O69" s="23"/>
      <c r="P69" s="23"/>
      <c r="Q69" s="23"/>
      <c r="R69" s="23"/>
      <c r="S69" s="23"/>
      <c r="T69" s="23"/>
      <c r="U69" s="23"/>
      <c r="V69" s="23"/>
      <c r="W69" s="37">
        <v>0</v>
      </c>
      <c r="X69" s="23"/>
      <c r="Y69" s="23"/>
      <c r="Z69" s="23"/>
      <c r="AA69" s="23"/>
      <c r="AB69" s="23"/>
      <c r="AC69" s="23"/>
      <c r="AD69" s="23"/>
      <c r="AE69" s="23"/>
      <c r="AF69" s="37">
        <v>2.0000000000000001E-4</v>
      </c>
      <c r="AG69" s="23"/>
      <c r="AH69" s="23"/>
      <c r="AI69" s="37">
        <v>0</v>
      </c>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37">
        <v>0</v>
      </c>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37">
        <v>0</v>
      </c>
      <c r="CI69" s="37">
        <v>0</v>
      </c>
      <c r="CJ69" s="23"/>
      <c r="CK69" s="23"/>
      <c r="CL69" s="23"/>
    </row>
    <row r="70" spans="1:90" s="59" customFormat="1" ht="15" customHeight="1">
      <c r="A70" s="20" t="s">
        <v>95</v>
      </c>
      <c r="B70" s="20">
        <v>2016</v>
      </c>
      <c r="C70" s="21">
        <v>27535533</v>
      </c>
      <c r="D70" s="20" t="s">
        <v>2</v>
      </c>
      <c r="E70" s="29" t="s">
        <v>2</v>
      </c>
      <c r="F70" s="20" t="s">
        <v>96</v>
      </c>
      <c r="G70" s="29"/>
      <c r="H70" s="19">
        <v>4320</v>
      </c>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row>
    <row r="71" spans="1:90" s="59" customFormat="1" ht="15" customHeight="1">
      <c r="A71" s="20" t="s">
        <v>95</v>
      </c>
      <c r="B71" s="20">
        <v>2016</v>
      </c>
      <c r="C71" s="21">
        <v>27535533</v>
      </c>
      <c r="D71" s="20" t="s">
        <v>2</v>
      </c>
      <c r="E71" s="29" t="s">
        <v>2</v>
      </c>
      <c r="F71" s="20" t="s">
        <v>96</v>
      </c>
      <c r="G71" s="29"/>
      <c r="H71" s="19">
        <v>4321</v>
      </c>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37">
        <v>0</v>
      </c>
      <c r="BI71" s="37">
        <v>1.6999999999999999E-3</v>
      </c>
      <c r="BJ71" s="23"/>
      <c r="BK71" s="23"/>
      <c r="BL71" s="23"/>
      <c r="BM71" s="23"/>
      <c r="BN71" s="23"/>
      <c r="BO71" s="23"/>
      <c r="BP71" s="23"/>
      <c r="BQ71" s="23"/>
      <c r="BR71" s="23"/>
      <c r="BS71" s="23"/>
      <c r="BT71" s="23"/>
      <c r="BU71" s="23"/>
      <c r="BV71" s="23"/>
      <c r="BW71" s="23"/>
      <c r="BX71" s="23"/>
      <c r="BY71" s="23"/>
      <c r="BZ71" s="23"/>
      <c r="CA71" s="37">
        <v>0</v>
      </c>
      <c r="CB71" s="37">
        <v>0</v>
      </c>
      <c r="CC71" s="23"/>
      <c r="CD71" s="23"/>
      <c r="CE71" s="23"/>
      <c r="CF71" s="23"/>
      <c r="CG71" s="23"/>
      <c r="CH71" s="23"/>
      <c r="CI71" s="23"/>
      <c r="CJ71" s="23"/>
      <c r="CK71" s="23"/>
      <c r="CL71" s="23"/>
    </row>
    <row r="72" spans="1:90" s="59" customFormat="1" ht="15" customHeight="1">
      <c r="A72" s="20" t="s">
        <v>95</v>
      </c>
      <c r="B72" s="20">
        <v>2016</v>
      </c>
      <c r="C72" s="21">
        <v>27535533</v>
      </c>
      <c r="D72" s="20" t="s">
        <v>2</v>
      </c>
      <c r="E72" s="29" t="s">
        <v>2</v>
      </c>
      <c r="F72" s="20" t="s">
        <v>96</v>
      </c>
      <c r="G72" s="29"/>
      <c r="H72" s="19">
        <v>4306</v>
      </c>
      <c r="I72" s="23"/>
      <c r="J72" s="23"/>
      <c r="K72" s="37">
        <v>0</v>
      </c>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37">
        <v>0</v>
      </c>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row>
    <row r="73" spans="1:90" s="59" customFormat="1" ht="15" customHeight="1">
      <c r="A73" s="20" t="s">
        <v>95</v>
      </c>
      <c r="B73" s="20">
        <v>2016</v>
      </c>
      <c r="C73" s="21">
        <v>27535533</v>
      </c>
      <c r="D73" s="20" t="s">
        <v>2</v>
      </c>
      <c r="E73" s="29" t="s">
        <v>2</v>
      </c>
      <c r="F73" s="20" t="s">
        <v>96</v>
      </c>
      <c r="G73" s="29"/>
      <c r="H73" s="19">
        <v>4292</v>
      </c>
      <c r="I73" s="23"/>
      <c r="J73" s="23"/>
      <c r="K73" s="23"/>
      <c r="L73" s="23"/>
      <c r="M73" s="37">
        <v>1.9E-2</v>
      </c>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row>
    <row r="74" spans="1:90" s="59" customFormat="1" ht="15" customHeight="1">
      <c r="A74" s="20" t="s">
        <v>95</v>
      </c>
      <c r="B74" s="20">
        <v>2016</v>
      </c>
      <c r="C74" s="21">
        <v>27535533</v>
      </c>
      <c r="D74" s="20" t="s">
        <v>2</v>
      </c>
      <c r="E74" s="29" t="s">
        <v>2</v>
      </c>
      <c r="F74" s="20" t="s">
        <v>96</v>
      </c>
      <c r="G74" s="29"/>
      <c r="H74" s="19">
        <v>4326</v>
      </c>
      <c r="I74" s="23"/>
      <c r="J74" s="23"/>
      <c r="K74" s="23"/>
      <c r="L74" s="23"/>
      <c r="M74" s="23"/>
      <c r="N74" s="37">
        <v>0</v>
      </c>
      <c r="O74" s="23"/>
      <c r="P74" s="23"/>
      <c r="Q74" s="23"/>
      <c r="R74" s="23"/>
      <c r="S74" s="23"/>
      <c r="T74" s="23"/>
      <c r="U74" s="23"/>
      <c r="V74" s="23"/>
      <c r="W74" s="23"/>
      <c r="X74" s="23"/>
      <c r="Y74" s="23"/>
      <c r="Z74" s="37">
        <v>1.4999999999999999E-2</v>
      </c>
      <c r="AA74" s="23"/>
      <c r="AB74" s="23"/>
      <c r="AC74" s="23"/>
      <c r="AD74" s="23"/>
      <c r="AE74" s="23"/>
      <c r="AF74" s="23"/>
      <c r="AG74" s="23"/>
      <c r="AH74" s="37">
        <v>0</v>
      </c>
      <c r="AI74" s="23"/>
      <c r="AJ74" s="23"/>
      <c r="AK74" s="23"/>
      <c r="AL74" s="23"/>
      <c r="AM74" s="23"/>
      <c r="AN74" s="23"/>
      <c r="AO74" s="23"/>
      <c r="AP74" s="23"/>
      <c r="AQ74" s="23"/>
      <c r="AR74" s="23"/>
      <c r="AS74" s="23"/>
      <c r="AT74" s="23"/>
      <c r="AU74" s="37">
        <v>0</v>
      </c>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37">
        <v>1E-4</v>
      </c>
      <c r="CK74" s="23"/>
      <c r="CL74" s="23"/>
    </row>
    <row r="75" spans="1:90" s="59" customFormat="1" ht="15" customHeight="1">
      <c r="A75" s="20" t="s">
        <v>95</v>
      </c>
      <c r="B75" s="20">
        <v>2016</v>
      </c>
      <c r="C75" s="21">
        <v>27535533</v>
      </c>
      <c r="D75" s="20" t="s">
        <v>2</v>
      </c>
      <c r="E75" s="29" t="s">
        <v>2</v>
      </c>
      <c r="F75" s="20" t="s">
        <v>96</v>
      </c>
      <c r="G75" s="29"/>
      <c r="H75" s="19">
        <v>4323</v>
      </c>
      <c r="I75" s="23"/>
      <c r="J75" s="23"/>
      <c r="K75" s="23"/>
      <c r="L75" s="23"/>
      <c r="M75" s="23"/>
      <c r="N75" s="23"/>
      <c r="O75" s="37">
        <v>0</v>
      </c>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37">
        <v>5.9999999999999995E-4</v>
      </c>
      <c r="AX75" s="23"/>
      <c r="AY75" s="23"/>
      <c r="AZ75" s="23"/>
      <c r="BA75" s="23"/>
      <c r="BB75" s="23"/>
      <c r="BC75" s="23"/>
      <c r="BD75" s="23"/>
      <c r="BE75" s="23"/>
      <c r="BF75" s="23"/>
      <c r="BG75" s="23"/>
      <c r="BH75" s="23"/>
      <c r="BI75" s="23"/>
      <c r="BJ75" s="23"/>
      <c r="BK75" s="37">
        <v>0</v>
      </c>
      <c r="BL75" s="23"/>
      <c r="BM75" s="23"/>
      <c r="BN75" s="23"/>
      <c r="BO75" s="23"/>
      <c r="BP75" s="23"/>
      <c r="BQ75" s="23"/>
      <c r="BR75" s="23"/>
      <c r="BS75" s="23"/>
      <c r="BT75" s="23"/>
      <c r="BU75" s="23"/>
      <c r="BV75" s="23"/>
      <c r="BW75" s="23"/>
      <c r="BX75" s="23"/>
      <c r="BY75" s="23"/>
      <c r="BZ75" s="23"/>
      <c r="CA75" s="23"/>
      <c r="CB75" s="23"/>
      <c r="CC75" s="23"/>
      <c r="CD75" s="23"/>
      <c r="CE75" s="37">
        <v>0</v>
      </c>
      <c r="CF75" s="23"/>
      <c r="CG75" s="37">
        <v>0</v>
      </c>
      <c r="CH75" s="23"/>
      <c r="CI75" s="23"/>
      <c r="CJ75" s="23"/>
      <c r="CK75" s="23"/>
      <c r="CL75" s="23"/>
    </row>
    <row r="76" spans="1:90" s="59" customFormat="1" ht="15" customHeight="1">
      <c r="A76" s="20" t="s">
        <v>95</v>
      </c>
      <c r="B76" s="20">
        <v>2016</v>
      </c>
      <c r="C76" s="21">
        <v>27535533</v>
      </c>
      <c r="D76" s="20" t="s">
        <v>2</v>
      </c>
      <c r="E76" s="29" t="s">
        <v>2</v>
      </c>
      <c r="F76" s="20" t="s">
        <v>96</v>
      </c>
      <c r="G76" s="29"/>
      <c r="H76" s="19">
        <v>4319</v>
      </c>
      <c r="I76" s="23"/>
      <c r="J76" s="23"/>
      <c r="K76" s="23"/>
      <c r="L76" s="23"/>
      <c r="M76" s="23"/>
      <c r="N76" s="23"/>
      <c r="O76" s="23"/>
      <c r="P76" s="23"/>
      <c r="Q76" s="23"/>
      <c r="R76" s="23"/>
      <c r="S76" s="37">
        <v>1E-4</v>
      </c>
      <c r="T76" s="23"/>
      <c r="U76" s="23"/>
      <c r="V76" s="23"/>
      <c r="W76" s="23"/>
      <c r="X76" s="23"/>
      <c r="Y76" s="23"/>
      <c r="Z76" s="23"/>
      <c r="AA76" s="23"/>
      <c r="AB76" s="23"/>
      <c r="AC76" s="23"/>
      <c r="AD76" s="23"/>
      <c r="AE76" s="23"/>
      <c r="AF76" s="23"/>
      <c r="AG76" s="23"/>
      <c r="AH76" s="23"/>
      <c r="AI76" s="23"/>
      <c r="AJ76" s="23"/>
      <c r="AK76" s="23"/>
      <c r="AL76" s="23"/>
      <c r="AM76" s="23"/>
      <c r="AN76" s="23"/>
      <c r="AO76" s="37">
        <v>0</v>
      </c>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37">
        <v>8.0000000000000004E-4</v>
      </c>
    </row>
    <row r="77" spans="1:90" s="59" customFormat="1" ht="15" customHeight="1">
      <c r="A77" s="20" t="s">
        <v>95</v>
      </c>
      <c r="B77" s="20">
        <v>2016</v>
      </c>
      <c r="C77" s="21">
        <v>27535533</v>
      </c>
      <c r="D77" s="20" t="s">
        <v>2</v>
      </c>
      <c r="E77" s="29" t="s">
        <v>2</v>
      </c>
      <c r="F77" s="20" t="s">
        <v>96</v>
      </c>
      <c r="G77" s="29"/>
      <c r="H77" s="19">
        <v>4283</v>
      </c>
      <c r="I77" s="23"/>
      <c r="J77" s="23"/>
      <c r="K77" s="23"/>
      <c r="L77" s="23"/>
      <c r="M77" s="23"/>
      <c r="N77" s="23"/>
      <c r="O77" s="23"/>
      <c r="P77" s="23"/>
      <c r="Q77" s="37">
        <v>4.0000000000000002E-4</v>
      </c>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row>
    <row r="78" spans="1:90" s="59" customFormat="1" ht="15" customHeight="1">
      <c r="A78" s="20" t="s">
        <v>95</v>
      </c>
      <c r="B78" s="20">
        <v>2016</v>
      </c>
      <c r="C78" s="21">
        <v>27535533</v>
      </c>
      <c r="D78" s="20" t="s">
        <v>2</v>
      </c>
      <c r="E78" s="29" t="s">
        <v>2</v>
      </c>
      <c r="F78" s="20" t="s">
        <v>96</v>
      </c>
      <c r="G78" s="29"/>
      <c r="H78" s="19">
        <v>4327</v>
      </c>
      <c r="I78" s="23"/>
      <c r="J78" s="23"/>
      <c r="K78" s="23"/>
      <c r="L78" s="23"/>
      <c r="M78" s="23"/>
      <c r="N78" s="23"/>
      <c r="O78" s="23"/>
      <c r="P78" s="23"/>
      <c r="Q78" s="23"/>
      <c r="R78" s="23"/>
      <c r="S78" s="23"/>
      <c r="T78" s="23"/>
      <c r="U78" s="23"/>
      <c r="V78" s="23"/>
      <c r="W78" s="23"/>
      <c r="X78" s="37">
        <v>0</v>
      </c>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row>
    <row r="79" spans="1:90" s="59" customFormat="1" ht="15" customHeight="1">
      <c r="A79" s="20" t="s">
        <v>95</v>
      </c>
      <c r="B79" s="20">
        <v>2016</v>
      </c>
      <c r="C79" s="21">
        <v>27535533</v>
      </c>
      <c r="D79" s="20" t="s">
        <v>2</v>
      </c>
      <c r="E79" s="29" t="s">
        <v>2</v>
      </c>
      <c r="F79" s="20" t="s">
        <v>96</v>
      </c>
      <c r="G79" s="29"/>
      <c r="H79" s="19">
        <v>4263</v>
      </c>
      <c r="I79" s="23"/>
      <c r="J79" s="23"/>
      <c r="K79" s="23"/>
      <c r="L79" s="23"/>
      <c r="M79" s="23"/>
      <c r="N79" s="23"/>
      <c r="O79" s="23"/>
      <c r="P79" s="23"/>
      <c r="Q79" s="23"/>
      <c r="R79" s="23"/>
      <c r="S79" s="23"/>
      <c r="T79" s="23"/>
      <c r="U79" s="23"/>
      <c r="V79" s="23"/>
      <c r="W79" s="23"/>
      <c r="X79" s="23"/>
      <c r="Y79" s="37">
        <v>0</v>
      </c>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row>
    <row r="80" spans="1:90" s="59" customFormat="1" ht="15" customHeight="1">
      <c r="A80" s="20" t="s">
        <v>95</v>
      </c>
      <c r="B80" s="20">
        <v>2016</v>
      </c>
      <c r="C80" s="21">
        <v>27535533</v>
      </c>
      <c r="D80" s="20" t="s">
        <v>2</v>
      </c>
      <c r="E80" s="29" t="s">
        <v>2</v>
      </c>
      <c r="F80" s="20" t="s">
        <v>96</v>
      </c>
      <c r="G80" s="29"/>
      <c r="H80" s="19">
        <v>4316</v>
      </c>
      <c r="I80" s="23"/>
      <c r="J80" s="23"/>
      <c r="K80" s="23"/>
      <c r="L80" s="23"/>
      <c r="M80" s="23"/>
      <c r="N80" s="23"/>
      <c r="O80" s="23"/>
      <c r="P80" s="23"/>
      <c r="Q80" s="23"/>
      <c r="R80" s="23"/>
      <c r="S80" s="23"/>
      <c r="T80" s="23"/>
      <c r="U80" s="23"/>
      <c r="V80" s="23"/>
      <c r="W80" s="23"/>
      <c r="X80" s="23"/>
      <c r="Y80" s="23"/>
      <c r="Z80" s="23"/>
      <c r="AA80" s="37">
        <v>0</v>
      </c>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37">
        <v>0</v>
      </c>
      <c r="BQ80" s="23"/>
      <c r="BR80" s="23"/>
      <c r="BS80" s="23"/>
      <c r="BT80" s="23"/>
      <c r="BU80" s="23"/>
      <c r="BV80" s="23"/>
      <c r="BW80" s="23"/>
      <c r="BX80" s="23"/>
      <c r="BY80" s="23"/>
      <c r="BZ80" s="23"/>
      <c r="CA80" s="23"/>
      <c r="CB80" s="23"/>
      <c r="CC80" s="23"/>
      <c r="CD80" s="23"/>
      <c r="CE80" s="23"/>
      <c r="CF80" s="23"/>
      <c r="CG80" s="23"/>
      <c r="CH80" s="23"/>
      <c r="CI80" s="23"/>
      <c r="CJ80" s="23"/>
      <c r="CK80" s="23"/>
      <c r="CL80" s="23"/>
    </row>
    <row r="81" spans="1:90" s="59" customFormat="1" ht="15" customHeight="1">
      <c r="A81" s="20" t="s">
        <v>95</v>
      </c>
      <c r="B81" s="20">
        <v>2016</v>
      </c>
      <c r="C81" s="21">
        <v>27535533</v>
      </c>
      <c r="D81" s="20" t="s">
        <v>2</v>
      </c>
      <c r="E81" s="29" t="s">
        <v>2</v>
      </c>
      <c r="F81" s="20" t="s">
        <v>96</v>
      </c>
      <c r="G81" s="29"/>
      <c r="H81" s="19">
        <v>3903</v>
      </c>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row>
    <row r="82" spans="1:90" s="59" customFormat="1" ht="15" customHeight="1">
      <c r="A82" s="20" t="s">
        <v>95</v>
      </c>
      <c r="B82" s="20">
        <v>2016</v>
      </c>
      <c r="C82" s="21">
        <v>27535533</v>
      </c>
      <c r="D82" s="20" t="s">
        <v>2</v>
      </c>
      <c r="E82" s="29" t="s">
        <v>2</v>
      </c>
      <c r="F82" s="20" t="s">
        <v>96</v>
      </c>
      <c r="G82" s="29"/>
      <c r="H82" s="19">
        <v>3546</v>
      </c>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row>
    <row r="83" spans="1:90" s="59" customFormat="1" ht="15" customHeight="1">
      <c r="A83" s="20" t="s">
        <v>95</v>
      </c>
      <c r="B83" s="20">
        <v>2016</v>
      </c>
      <c r="C83" s="21">
        <v>27535533</v>
      </c>
      <c r="D83" s="20" t="s">
        <v>2</v>
      </c>
      <c r="E83" s="29" t="s">
        <v>2</v>
      </c>
      <c r="F83" s="20" t="s">
        <v>96</v>
      </c>
      <c r="G83" s="29"/>
      <c r="H83" s="19">
        <v>3472</v>
      </c>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row>
    <row r="84" spans="1:90" s="59" customFormat="1" ht="15" customHeight="1">
      <c r="A84" s="20" t="s">
        <v>95</v>
      </c>
      <c r="B84" s="20">
        <v>2016</v>
      </c>
      <c r="C84" s="21">
        <v>27535533</v>
      </c>
      <c r="D84" s="20" t="s">
        <v>2</v>
      </c>
      <c r="E84" s="29" t="s">
        <v>2</v>
      </c>
      <c r="F84" s="20" t="s">
        <v>96</v>
      </c>
      <c r="G84" s="29"/>
      <c r="H84" s="19">
        <v>4243</v>
      </c>
      <c r="I84" s="23"/>
      <c r="J84" s="23"/>
      <c r="K84" s="23"/>
      <c r="L84" s="23"/>
      <c r="M84" s="23"/>
      <c r="N84" s="23"/>
      <c r="O84" s="23"/>
      <c r="P84" s="23"/>
      <c r="Q84" s="23"/>
      <c r="R84" s="23"/>
      <c r="S84" s="23"/>
      <c r="T84" s="23"/>
      <c r="U84" s="23"/>
      <c r="V84" s="23"/>
      <c r="W84" s="23"/>
      <c r="X84" s="23"/>
      <c r="Y84" s="23"/>
      <c r="Z84" s="23"/>
      <c r="AA84" s="23"/>
      <c r="AB84" s="23"/>
      <c r="AC84" s="37">
        <v>0</v>
      </c>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row>
    <row r="85" spans="1:90" s="59" customFormat="1" ht="15" customHeight="1">
      <c r="A85" s="20" t="s">
        <v>95</v>
      </c>
      <c r="B85" s="20">
        <v>2016</v>
      </c>
      <c r="C85" s="21">
        <v>27535533</v>
      </c>
      <c r="D85" s="20" t="s">
        <v>2</v>
      </c>
      <c r="E85" s="29" t="s">
        <v>2</v>
      </c>
      <c r="F85" s="20" t="s">
        <v>96</v>
      </c>
      <c r="G85" s="29"/>
      <c r="H85" s="19">
        <v>2317</v>
      </c>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37">
        <v>0</v>
      </c>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row>
    <row r="86" spans="1:90" s="59" customFormat="1" ht="15" customHeight="1">
      <c r="A86" s="20" t="s">
        <v>95</v>
      </c>
      <c r="B86" s="20">
        <v>2016</v>
      </c>
      <c r="C86" s="21">
        <v>27535533</v>
      </c>
      <c r="D86" s="20" t="s">
        <v>2</v>
      </c>
      <c r="E86" s="29" t="s">
        <v>2</v>
      </c>
      <c r="F86" s="20" t="s">
        <v>96</v>
      </c>
      <c r="G86" s="29"/>
      <c r="H86" s="19">
        <v>4317</v>
      </c>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37">
        <v>0</v>
      </c>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row>
    <row r="87" spans="1:90" s="59" customFormat="1" ht="15" customHeight="1">
      <c r="A87" s="20" t="s">
        <v>95</v>
      </c>
      <c r="B87" s="20">
        <v>2016</v>
      </c>
      <c r="C87" s="21">
        <v>27535533</v>
      </c>
      <c r="D87" s="20" t="s">
        <v>2</v>
      </c>
      <c r="E87" s="29" t="s">
        <v>2</v>
      </c>
      <c r="F87" s="20" t="s">
        <v>96</v>
      </c>
      <c r="G87" s="29"/>
      <c r="H87" s="19">
        <v>4318</v>
      </c>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37">
        <v>0</v>
      </c>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row>
    <row r="88" spans="1:90" s="59" customFormat="1" ht="15" customHeight="1">
      <c r="A88" s="20" t="s">
        <v>95</v>
      </c>
      <c r="B88" s="20">
        <v>2016</v>
      </c>
      <c r="C88" s="21">
        <v>27535533</v>
      </c>
      <c r="D88" s="20" t="s">
        <v>2</v>
      </c>
      <c r="E88" s="29" t="s">
        <v>2</v>
      </c>
      <c r="F88" s="20" t="s">
        <v>96</v>
      </c>
      <c r="G88" s="29"/>
      <c r="H88" s="19">
        <v>4311</v>
      </c>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37">
        <v>0</v>
      </c>
      <c r="AO88" s="23"/>
      <c r="AP88" s="23"/>
      <c r="AQ88" s="23"/>
      <c r="AR88" s="23"/>
      <c r="AS88" s="23"/>
      <c r="AT88" s="23"/>
      <c r="AU88" s="23"/>
      <c r="AV88" s="23"/>
      <c r="AW88" s="23"/>
      <c r="AX88" s="23"/>
      <c r="AY88" s="23"/>
      <c r="AZ88" s="23"/>
      <c r="BA88" s="23"/>
      <c r="BB88" s="23"/>
      <c r="BC88" s="23"/>
      <c r="BD88" s="23"/>
      <c r="BE88" s="23"/>
      <c r="BF88" s="23"/>
      <c r="BG88" s="37">
        <v>0</v>
      </c>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row>
    <row r="89" spans="1:90" s="59" customFormat="1" ht="15" customHeight="1">
      <c r="A89" s="20" t="s">
        <v>95</v>
      </c>
      <c r="B89" s="20">
        <v>2016</v>
      </c>
      <c r="C89" s="21">
        <v>27535533</v>
      </c>
      <c r="D89" s="20" t="s">
        <v>2</v>
      </c>
      <c r="E89" s="29" t="s">
        <v>2</v>
      </c>
      <c r="F89" s="20" t="s">
        <v>96</v>
      </c>
      <c r="G89" s="29"/>
      <c r="H89" s="19">
        <v>4312</v>
      </c>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37">
        <v>0</v>
      </c>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row>
    <row r="90" spans="1:90" s="59" customFormat="1" ht="15" customHeight="1">
      <c r="A90" s="20" t="s">
        <v>95</v>
      </c>
      <c r="B90" s="20">
        <v>2016</v>
      </c>
      <c r="C90" s="21">
        <v>27535533</v>
      </c>
      <c r="D90" s="20" t="s">
        <v>2</v>
      </c>
      <c r="E90" s="29" t="s">
        <v>2</v>
      </c>
      <c r="F90" s="20" t="s">
        <v>96</v>
      </c>
      <c r="G90" s="29"/>
      <c r="H90" s="19">
        <v>4307</v>
      </c>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37">
        <v>0</v>
      </c>
      <c r="AS90" s="23"/>
      <c r="AT90" s="23"/>
      <c r="AU90" s="23"/>
      <c r="AV90" s="23"/>
      <c r="AW90" s="23"/>
      <c r="AX90" s="23"/>
      <c r="AY90" s="23"/>
      <c r="AZ90" s="23"/>
      <c r="BA90" s="23"/>
      <c r="BB90" s="23"/>
      <c r="BC90" s="23"/>
      <c r="BD90" s="23"/>
      <c r="BE90" s="23"/>
      <c r="BF90" s="37">
        <v>0</v>
      </c>
      <c r="BG90" s="23"/>
      <c r="BH90" s="23"/>
      <c r="BI90" s="23"/>
      <c r="BJ90" s="23"/>
      <c r="BK90" s="23"/>
      <c r="BL90" s="23"/>
      <c r="BM90" s="23"/>
      <c r="BN90" s="23"/>
      <c r="BO90" s="23"/>
      <c r="BP90" s="23"/>
      <c r="BQ90" s="23"/>
      <c r="BR90" s="23"/>
      <c r="BS90" s="23"/>
      <c r="BT90" s="23"/>
      <c r="BU90" s="23"/>
      <c r="BV90" s="23"/>
      <c r="BW90" s="23"/>
      <c r="BX90" s="23"/>
      <c r="BY90" s="23"/>
      <c r="BZ90" s="23"/>
      <c r="CA90" s="23"/>
      <c r="CB90" s="23"/>
      <c r="CC90" s="23"/>
      <c r="CD90" s="23"/>
      <c r="CE90" s="23"/>
      <c r="CF90" s="23"/>
      <c r="CG90" s="23"/>
      <c r="CH90" s="23"/>
      <c r="CI90" s="23"/>
      <c r="CJ90" s="23"/>
      <c r="CK90" s="23"/>
      <c r="CL90" s="23"/>
    </row>
    <row r="91" spans="1:90" s="59" customFormat="1" ht="15" customHeight="1">
      <c r="A91" s="20" t="s">
        <v>95</v>
      </c>
      <c r="B91" s="20">
        <v>2016</v>
      </c>
      <c r="C91" s="21">
        <v>27535533</v>
      </c>
      <c r="D91" s="20" t="s">
        <v>2</v>
      </c>
      <c r="E91" s="29" t="s">
        <v>2</v>
      </c>
      <c r="F91" s="20" t="s">
        <v>96</v>
      </c>
      <c r="G91" s="29"/>
      <c r="H91" s="19">
        <v>4042</v>
      </c>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37">
        <v>0</v>
      </c>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row>
    <row r="92" spans="1:90" s="59" customFormat="1" ht="15" customHeight="1">
      <c r="A92" s="20" t="s">
        <v>95</v>
      </c>
      <c r="B92" s="20">
        <v>2016</v>
      </c>
      <c r="C92" s="21">
        <v>27535533</v>
      </c>
      <c r="D92" s="20" t="s">
        <v>2</v>
      </c>
      <c r="E92" s="29" t="s">
        <v>2</v>
      </c>
      <c r="F92" s="20" t="s">
        <v>96</v>
      </c>
      <c r="G92" s="29"/>
      <c r="H92" s="19">
        <v>4146</v>
      </c>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37">
        <v>0</v>
      </c>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row>
    <row r="93" spans="1:90" s="59" customFormat="1" ht="15" customHeight="1">
      <c r="A93" s="20" t="s">
        <v>95</v>
      </c>
      <c r="B93" s="20">
        <v>2016</v>
      </c>
      <c r="C93" s="21">
        <v>27535533</v>
      </c>
      <c r="D93" s="20" t="s">
        <v>2</v>
      </c>
      <c r="E93" s="29" t="s">
        <v>2</v>
      </c>
      <c r="F93" s="20" t="s">
        <v>96</v>
      </c>
      <c r="G93" s="29"/>
      <c r="H93" s="19">
        <v>4290</v>
      </c>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37">
        <v>0</v>
      </c>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row>
    <row r="94" spans="1:90" s="59" customFormat="1" ht="15" customHeight="1">
      <c r="A94" s="20" t="s">
        <v>95</v>
      </c>
      <c r="B94" s="20">
        <v>2016</v>
      </c>
      <c r="C94" s="21">
        <v>27535533</v>
      </c>
      <c r="D94" s="20" t="s">
        <v>2</v>
      </c>
      <c r="E94" s="29" t="s">
        <v>2</v>
      </c>
      <c r="F94" s="20" t="s">
        <v>96</v>
      </c>
      <c r="G94" s="29"/>
      <c r="H94" s="19">
        <v>4305</v>
      </c>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37">
        <v>0</v>
      </c>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row>
    <row r="95" spans="1:90" s="59" customFormat="1" ht="15" customHeight="1">
      <c r="A95" s="20" t="s">
        <v>95</v>
      </c>
      <c r="B95" s="20">
        <v>2016</v>
      </c>
      <c r="C95" s="21">
        <v>27535533</v>
      </c>
      <c r="D95" s="20" t="s">
        <v>2</v>
      </c>
      <c r="E95" s="29" t="s">
        <v>2</v>
      </c>
      <c r="F95" s="20" t="s">
        <v>96</v>
      </c>
      <c r="G95" s="29"/>
      <c r="H95" s="19">
        <v>4296</v>
      </c>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37">
        <v>0</v>
      </c>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row>
    <row r="96" spans="1:90" s="59" customFormat="1" ht="15" customHeight="1">
      <c r="A96" s="20" t="s">
        <v>95</v>
      </c>
      <c r="B96" s="20">
        <v>2016</v>
      </c>
      <c r="C96" s="21">
        <v>27535533</v>
      </c>
      <c r="D96" s="20" t="s">
        <v>2</v>
      </c>
      <c r="E96" s="29" t="s">
        <v>2</v>
      </c>
      <c r="F96" s="20" t="s">
        <v>96</v>
      </c>
      <c r="G96" s="29"/>
      <c r="H96" s="19">
        <v>4247</v>
      </c>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37">
        <v>0</v>
      </c>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row>
    <row r="97" spans="1:90" s="59" customFormat="1" ht="15" customHeight="1">
      <c r="A97" s="20" t="s">
        <v>95</v>
      </c>
      <c r="B97" s="20">
        <v>2016</v>
      </c>
      <c r="C97" s="21">
        <v>27535533</v>
      </c>
      <c r="D97" s="20" t="s">
        <v>2</v>
      </c>
      <c r="E97" s="29" t="s">
        <v>2</v>
      </c>
      <c r="F97" s="20" t="s">
        <v>96</v>
      </c>
      <c r="G97" s="29"/>
      <c r="H97" s="19">
        <v>4293</v>
      </c>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37">
        <v>0</v>
      </c>
      <c r="BF97" s="23"/>
      <c r="BG97" s="23"/>
      <c r="BH97" s="23"/>
      <c r="BI97" s="23"/>
      <c r="BJ97" s="23"/>
      <c r="BK97" s="23"/>
      <c r="BL97" s="23"/>
      <c r="BM97" s="23"/>
      <c r="BN97" s="23"/>
      <c r="BO97" s="23"/>
      <c r="BP97" s="23"/>
      <c r="BQ97" s="37">
        <v>0</v>
      </c>
      <c r="BR97" s="23"/>
      <c r="BS97" s="23"/>
      <c r="BT97" s="23"/>
      <c r="BU97" s="23"/>
      <c r="BV97" s="23"/>
      <c r="BW97" s="23"/>
      <c r="BX97" s="23"/>
      <c r="BY97" s="23"/>
      <c r="BZ97" s="23"/>
      <c r="CA97" s="23"/>
      <c r="CB97" s="23"/>
      <c r="CC97" s="23"/>
      <c r="CD97" s="23"/>
      <c r="CE97" s="23"/>
      <c r="CF97" s="23"/>
      <c r="CG97" s="23"/>
      <c r="CH97" s="23"/>
      <c r="CI97" s="23"/>
      <c r="CJ97" s="23"/>
      <c r="CK97" s="23"/>
      <c r="CL97" s="23"/>
    </row>
    <row r="98" spans="1:90" s="59" customFormat="1" ht="15" customHeight="1">
      <c r="A98" s="20" t="s">
        <v>95</v>
      </c>
      <c r="B98" s="20">
        <v>2016</v>
      </c>
      <c r="C98" s="21">
        <v>27535533</v>
      </c>
      <c r="D98" s="20" t="s">
        <v>2</v>
      </c>
      <c r="E98" s="29" t="s">
        <v>2</v>
      </c>
      <c r="F98" s="20" t="s">
        <v>96</v>
      </c>
      <c r="G98" s="29"/>
      <c r="H98" s="19">
        <v>3675</v>
      </c>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37">
        <v>0</v>
      </c>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row>
    <row r="99" spans="1:90" s="59" customFormat="1" ht="15" customHeight="1">
      <c r="A99" s="20" t="s">
        <v>95</v>
      </c>
      <c r="B99" s="20">
        <v>2016</v>
      </c>
      <c r="C99" s="21">
        <v>27535533</v>
      </c>
      <c r="D99" s="20" t="s">
        <v>2</v>
      </c>
      <c r="E99" s="29" t="s">
        <v>2</v>
      </c>
      <c r="F99" s="20" t="s">
        <v>96</v>
      </c>
      <c r="G99" s="29"/>
      <c r="H99" s="19">
        <v>4278</v>
      </c>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37">
        <v>0</v>
      </c>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row>
    <row r="100" spans="1:90" s="59" customFormat="1" ht="15" customHeight="1">
      <c r="A100" s="20" t="s">
        <v>95</v>
      </c>
      <c r="B100" s="20">
        <v>2016</v>
      </c>
      <c r="C100" s="21">
        <v>27535533</v>
      </c>
      <c r="D100" s="20" t="s">
        <v>2</v>
      </c>
      <c r="E100" s="29" t="s">
        <v>2</v>
      </c>
      <c r="F100" s="20" t="s">
        <v>96</v>
      </c>
      <c r="G100" s="29"/>
      <c r="H100" s="19">
        <v>4289</v>
      </c>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37">
        <v>0</v>
      </c>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row>
    <row r="101" spans="1:90" s="59" customFormat="1" ht="15" customHeight="1">
      <c r="A101" s="20" t="s">
        <v>95</v>
      </c>
      <c r="B101" s="20">
        <v>2016</v>
      </c>
      <c r="C101" s="21">
        <v>27535533</v>
      </c>
      <c r="D101" s="20" t="s">
        <v>2</v>
      </c>
      <c r="E101" s="29" t="s">
        <v>2</v>
      </c>
      <c r="F101" s="20" t="s">
        <v>96</v>
      </c>
      <c r="G101" s="29"/>
      <c r="H101" s="19">
        <v>4291</v>
      </c>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37">
        <v>0</v>
      </c>
      <c r="BS101" s="23"/>
      <c r="BT101" s="23"/>
      <c r="BU101" s="23"/>
      <c r="BV101" s="23"/>
      <c r="BW101" s="23"/>
      <c r="BX101" s="23"/>
      <c r="BY101" s="23"/>
      <c r="BZ101" s="23"/>
      <c r="CA101" s="23"/>
      <c r="CB101" s="23"/>
      <c r="CC101" s="23"/>
      <c r="CD101" s="23"/>
      <c r="CE101" s="23"/>
      <c r="CF101" s="23"/>
      <c r="CG101" s="23"/>
      <c r="CH101" s="23"/>
      <c r="CI101" s="23"/>
      <c r="CJ101" s="23"/>
      <c r="CK101" s="23"/>
      <c r="CL101" s="23"/>
    </row>
    <row r="102" spans="1:90" s="59" customFormat="1" ht="15" customHeight="1">
      <c r="A102" s="20" t="s">
        <v>95</v>
      </c>
      <c r="B102" s="20">
        <v>2016</v>
      </c>
      <c r="C102" s="21">
        <v>27535533</v>
      </c>
      <c r="D102" s="20" t="s">
        <v>2</v>
      </c>
      <c r="E102" s="29" t="s">
        <v>2</v>
      </c>
      <c r="F102" s="20" t="s">
        <v>96</v>
      </c>
      <c r="G102" s="29"/>
      <c r="H102" s="19">
        <v>4302</v>
      </c>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37">
        <v>0</v>
      </c>
      <c r="BT102" s="23"/>
      <c r="BU102" s="23"/>
      <c r="BV102" s="23"/>
      <c r="BW102" s="23"/>
      <c r="BX102" s="23"/>
      <c r="BY102" s="23"/>
      <c r="BZ102" s="23"/>
      <c r="CA102" s="23"/>
      <c r="CB102" s="23"/>
      <c r="CC102" s="23"/>
      <c r="CD102" s="23"/>
      <c r="CE102" s="23"/>
      <c r="CF102" s="23"/>
      <c r="CG102" s="23"/>
      <c r="CH102" s="23"/>
      <c r="CI102" s="23"/>
      <c r="CJ102" s="23"/>
      <c r="CK102" s="23"/>
      <c r="CL102" s="23"/>
    </row>
    <row r="103" spans="1:90" s="59" customFormat="1" ht="15" customHeight="1">
      <c r="A103" s="20" t="s">
        <v>95</v>
      </c>
      <c r="B103" s="20">
        <v>2016</v>
      </c>
      <c r="C103" s="21">
        <v>27535533</v>
      </c>
      <c r="D103" s="20" t="s">
        <v>2</v>
      </c>
      <c r="E103" s="29" t="s">
        <v>2</v>
      </c>
      <c r="F103" s="20" t="s">
        <v>96</v>
      </c>
      <c r="G103" s="29"/>
      <c r="H103" s="19">
        <v>4298</v>
      </c>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37">
        <v>8.0000000000000004E-4</v>
      </c>
      <c r="BV103" s="23"/>
      <c r="BW103" s="23"/>
      <c r="BX103" s="23"/>
      <c r="BY103" s="23"/>
      <c r="BZ103" s="23"/>
      <c r="CA103" s="23"/>
      <c r="CB103" s="23"/>
      <c r="CC103" s="23"/>
      <c r="CD103" s="23"/>
      <c r="CE103" s="23"/>
      <c r="CF103" s="23"/>
      <c r="CG103" s="23"/>
      <c r="CH103" s="23"/>
      <c r="CI103" s="23"/>
      <c r="CJ103" s="23"/>
      <c r="CK103" s="23"/>
      <c r="CL103" s="23"/>
    </row>
    <row r="104" spans="1:90" s="59" customFormat="1" ht="15" customHeight="1">
      <c r="A104" s="20" t="s">
        <v>95</v>
      </c>
      <c r="B104" s="20">
        <v>2016</v>
      </c>
      <c r="C104" s="21">
        <v>27535533</v>
      </c>
      <c r="D104" s="20" t="s">
        <v>2</v>
      </c>
      <c r="E104" s="29" t="s">
        <v>2</v>
      </c>
      <c r="F104" s="20" t="s">
        <v>96</v>
      </c>
      <c r="G104" s="29"/>
      <c r="H104" s="19">
        <v>4150</v>
      </c>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37">
        <v>0</v>
      </c>
      <c r="BW104" s="23"/>
      <c r="BX104" s="23"/>
      <c r="BY104" s="23"/>
      <c r="BZ104" s="23"/>
      <c r="CA104" s="23"/>
      <c r="CB104" s="23"/>
      <c r="CC104" s="23"/>
      <c r="CD104" s="23"/>
      <c r="CE104" s="23"/>
      <c r="CF104" s="23"/>
      <c r="CG104" s="23"/>
      <c r="CH104" s="23"/>
      <c r="CI104" s="23"/>
      <c r="CJ104" s="23"/>
      <c r="CK104" s="23"/>
      <c r="CL104" s="23"/>
    </row>
    <row r="105" spans="1:90" s="59" customFormat="1" ht="15" customHeight="1">
      <c r="A105" s="20" t="s">
        <v>95</v>
      </c>
      <c r="B105" s="20">
        <v>2016</v>
      </c>
      <c r="C105" s="21">
        <v>27535533</v>
      </c>
      <c r="D105" s="20" t="s">
        <v>2</v>
      </c>
      <c r="E105" s="29" t="s">
        <v>2</v>
      </c>
      <c r="F105" s="20" t="s">
        <v>96</v>
      </c>
      <c r="G105" s="29"/>
      <c r="H105" s="19">
        <v>4288</v>
      </c>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37">
        <v>0</v>
      </c>
      <c r="BX105" s="23"/>
      <c r="BY105" s="23"/>
      <c r="BZ105" s="23"/>
      <c r="CA105" s="23"/>
      <c r="CB105" s="23"/>
      <c r="CC105" s="23"/>
      <c r="CD105" s="23"/>
      <c r="CE105" s="23"/>
      <c r="CF105" s="23"/>
      <c r="CG105" s="23"/>
      <c r="CH105" s="23"/>
      <c r="CI105" s="23"/>
      <c r="CJ105" s="23"/>
      <c r="CK105" s="23"/>
      <c r="CL105" s="23"/>
    </row>
    <row r="106" spans="1:90" s="59" customFormat="1" ht="15" customHeight="1">
      <c r="A106" s="20" t="s">
        <v>95</v>
      </c>
      <c r="B106" s="20">
        <v>2016</v>
      </c>
      <c r="C106" s="21">
        <v>27535533</v>
      </c>
      <c r="D106" s="20" t="s">
        <v>2</v>
      </c>
      <c r="E106" s="29" t="s">
        <v>2</v>
      </c>
      <c r="F106" s="20" t="s">
        <v>96</v>
      </c>
      <c r="G106" s="29"/>
      <c r="H106" s="19">
        <v>4200</v>
      </c>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37">
        <v>1E-4</v>
      </c>
      <c r="BY106" s="23"/>
      <c r="BZ106" s="23"/>
      <c r="CA106" s="23"/>
      <c r="CB106" s="23"/>
      <c r="CC106" s="23"/>
      <c r="CD106" s="23"/>
      <c r="CE106" s="23"/>
      <c r="CF106" s="23"/>
      <c r="CG106" s="23"/>
      <c r="CH106" s="23"/>
      <c r="CI106" s="23"/>
      <c r="CJ106" s="23"/>
      <c r="CK106" s="23"/>
      <c r="CL106" s="23"/>
    </row>
    <row r="107" spans="1:90" s="59" customFormat="1" ht="15" customHeight="1">
      <c r="A107" s="20" t="s">
        <v>95</v>
      </c>
      <c r="B107" s="20">
        <v>2016</v>
      </c>
      <c r="C107" s="21">
        <v>27535533</v>
      </c>
      <c r="D107" s="20" t="s">
        <v>2</v>
      </c>
      <c r="E107" s="29" t="s">
        <v>2</v>
      </c>
      <c r="F107" s="20" t="s">
        <v>96</v>
      </c>
      <c r="G107" s="29"/>
      <c r="H107" s="19">
        <v>4257</v>
      </c>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37">
        <v>0</v>
      </c>
      <c r="BZ107" s="23"/>
      <c r="CA107" s="23"/>
      <c r="CB107" s="23"/>
      <c r="CC107" s="23"/>
      <c r="CD107" s="23"/>
      <c r="CE107" s="23"/>
      <c r="CF107" s="23"/>
      <c r="CG107" s="23"/>
      <c r="CH107" s="23"/>
      <c r="CI107" s="23"/>
      <c r="CJ107" s="23"/>
      <c r="CK107" s="23"/>
      <c r="CL107" s="23"/>
    </row>
    <row r="108" spans="1:90" s="59" customFormat="1" ht="15" customHeight="1">
      <c r="A108" s="20" t="s">
        <v>95</v>
      </c>
      <c r="B108" s="20">
        <v>2016</v>
      </c>
      <c r="C108" s="21">
        <v>27535533</v>
      </c>
      <c r="D108" s="20" t="s">
        <v>2</v>
      </c>
      <c r="E108" s="29" t="s">
        <v>2</v>
      </c>
      <c r="F108" s="20" t="s">
        <v>96</v>
      </c>
      <c r="G108" s="29"/>
      <c r="H108" s="19">
        <v>4281</v>
      </c>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37">
        <v>1E-4</v>
      </c>
      <c r="CA108" s="23"/>
      <c r="CB108" s="23"/>
      <c r="CC108" s="23"/>
      <c r="CD108" s="23"/>
      <c r="CE108" s="23"/>
      <c r="CF108" s="23"/>
      <c r="CG108" s="23"/>
      <c r="CH108" s="23"/>
      <c r="CI108" s="23"/>
      <c r="CJ108" s="23"/>
      <c r="CK108" s="23"/>
      <c r="CL108" s="23"/>
    </row>
    <row r="109" spans="1:90" s="59" customFormat="1" ht="15" customHeight="1">
      <c r="A109" s="20" t="s">
        <v>95</v>
      </c>
      <c r="B109" s="20">
        <v>2016</v>
      </c>
      <c r="C109" s="21">
        <v>27535533</v>
      </c>
      <c r="D109" s="20" t="s">
        <v>2</v>
      </c>
      <c r="E109" s="29" t="s">
        <v>2</v>
      </c>
      <c r="F109" s="20" t="s">
        <v>96</v>
      </c>
      <c r="G109" s="29"/>
      <c r="H109" s="19">
        <v>242</v>
      </c>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c r="BW109" s="23"/>
      <c r="BX109" s="23"/>
      <c r="BY109" s="23"/>
      <c r="BZ109" s="23"/>
      <c r="CA109" s="23"/>
      <c r="CB109" s="23"/>
      <c r="CC109" s="23"/>
      <c r="CD109" s="23"/>
      <c r="CE109" s="23"/>
      <c r="CF109" s="23"/>
      <c r="CG109" s="23"/>
      <c r="CH109" s="23"/>
      <c r="CI109" s="23"/>
      <c r="CJ109" s="23"/>
      <c r="CK109" s="23"/>
      <c r="CL109" s="23"/>
    </row>
    <row r="110" spans="1:90" s="59" customFormat="1" ht="15" customHeight="1">
      <c r="A110" s="20" t="s">
        <v>95</v>
      </c>
      <c r="B110" s="20">
        <v>2016</v>
      </c>
      <c r="C110" s="21">
        <v>27535533</v>
      </c>
      <c r="D110" s="20" t="s">
        <v>2</v>
      </c>
      <c r="E110" s="29" t="s">
        <v>2</v>
      </c>
      <c r="F110" s="20" t="s">
        <v>96</v>
      </c>
      <c r="G110" s="29"/>
      <c r="H110" s="19">
        <v>4239</v>
      </c>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37">
        <v>0</v>
      </c>
      <c r="CL110" s="23"/>
    </row>
    <row r="111" spans="1:90" s="59" customFormat="1" ht="15" customHeight="1">
      <c r="A111" s="20" t="s">
        <v>95</v>
      </c>
      <c r="B111" s="20">
        <v>2016</v>
      </c>
      <c r="C111" s="21">
        <v>27535533</v>
      </c>
      <c r="D111" s="20" t="s">
        <v>2</v>
      </c>
      <c r="E111" s="29" t="s">
        <v>2</v>
      </c>
      <c r="F111" s="20" t="s">
        <v>96</v>
      </c>
      <c r="G111" s="29"/>
      <c r="H111" s="19">
        <v>3723</v>
      </c>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c r="BW111" s="23"/>
      <c r="BX111" s="23"/>
      <c r="BY111" s="23"/>
      <c r="BZ111" s="23"/>
      <c r="CA111" s="23"/>
      <c r="CB111" s="23"/>
      <c r="CC111" s="23"/>
      <c r="CD111" s="23"/>
      <c r="CE111" s="23"/>
      <c r="CF111" s="23"/>
      <c r="CG111" s="23"/>
      <c r="CH111" s="23"/>
      <c r="CI111" s="23"/>
      <c r="CJ111" s="23"/>
      <c r="CK111" s="23"/>
      <c r="CL111" s="23"/>
    </row>
    <row r="112" spans="1:90" s="59" customFormat="1" ht="15" customHeight="1">
      <c r="A112" s="20" t="s">
        <v>95</v>
      </c>
      <c r="B112" s="20">
        <v>2016</v>
      </c>
      <c r="C112" s="21">
        <v>27535533</v>
      </c>
      <c r="D112" s="20" t="s">
        <v>2</v>
      </c>
      <c r="E112" s="29" t="s">
        <v>2</v>
      </c>
      <c r="F112" s="20" t="s">
        <v>96</v>
      </c>
      <c r="G112" s="29"/>
      <c r="H112" s="19">
        <v>3537</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c r="CA112" s="23"/>
      <c r="CB112" s="23"/>
      <c r="CC112" s="23"/>
      <c r="CD112" s="23"/>
      <c r="CE112" s="23"/>
      <c r="CF112" s="23"/>
      <c r="CG112" s="23"/>
      <c r="CH112" s="23"/>
      <c r="CI112" s="23"/>
      <c r="CJ112" s="23"/>
      <c r="CK112" s="23"/>
      <c r="CL112" s="23"/>
    </row>
    <row r="113" spans="1:277" s="59" customFormat="1" ht="15" customHeight="1">
      <c r="A113" s="20" t="s">
        <v>95</v>
      </c>
      <c r="B113" s="20">
        <v>2016</v>
      </c>
      <c r="C113" s="21">
        <v>27535533</v>
      </c>
      <c r="D113" s="20" t="s">
        <v>2</v>
      </c>
      <c r="E113" s="29" t="s">
        <v>2</v>
      </c>
      <c r="F113" s="20" t="s">
        <v>96</v>
      </c>
      <c r="G113" s="29"/>
      <c r="H113" s="19">
        <v>4314</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c r="BW113" s="23"/>
      <c r="BX113" s="23"/>
      <c r="BY113" s="23"/>
      <c r="BZ113" s="23"/>
      <c r="CA113" s="23"/>
      <c r="CB113" s="23"/>
      <c r="CC113" s="23"/>
      <c r="CD113" s="23"/>
      <c r="CE113" s="23"/>
      <c r="CF113" s="23"/>
      <c r="CG113" s="23"/>
      <c r="CH113" s="23"/>
      <c r="CI113" s="23"/>
      <c r="CJ113" s="23"/>
      <c r="CK113" s="23"/>
      <c r="CL113" s="23"/>
    </row>
    <row r="114" spans="1:277" s="59" customFormat="1" ht="15" customHeight="1">
      <c r="A114" s="20" t="s">
        <v>95</v>
      </c>
      <c r="B114" s="20">
        <v>2016</v>
      </c>
      <c r="C114" s="21">
        <v>27535533</v>
      </c>
      <c r="D114" s="20" t="s">
        <v>2</v>
      </c>
      <c r="E114" s="29" t="s">
        <v>2</v>
      </c>
      <c r="F114" s="20" t="s">
        <v>96</v>
      </c>
      <c r="G114" s="29"/>
      <c r="H114" s="19">
        <v>4295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row>
    <row r="115" spans="1:277" s="59" customFormat="1" ht="15" customHeight="1">
      <c r="A115" s="19" t="s">
        <v>102</v>
      </c>
      <c r="B115" s="19">
        <v>2015</v>
      </c>
      <c r="C115" s="38">
        <v>26432245</v>
      </c>
      <c r="D115" s="20" t="s">
        <v>2</v>
      </c>
      <c r="E115" s="19" t="s">
        <v>109</v>
      </c>
      <c r="F115" s="29"/>
      <c r="G115" s="20"/>
      <c r="H115" s="19">
        <v>186</v>
      </c>
      <c r="I115" s="37">
        <v>0</v>
      </c>
      <c r="J115" s="37"/>
      <c r="K115" s="37">
        <v>0</v>
      </c>
      <c r="L115" s="37">
        <v>0.28000000000000003</v>
      </c>
      <c r="M115" s="37">
        <v>2.1999999999999999E-2</v>
      </c>
      <c r="N115" s="37"/>
      <c r="O115" s="37"/>
      <c r="P115" s="37">
        <v>0.14499999999999999</v>
      </c>
      <c r="Q115" s="37">
        <v>0</v>
      </c>
      <c r="R115" s="37"/>
      <c r="S115" s="37"/>
      <c r="T115" s="37"/>
      <c r="U115" s="37">
        <v>0</v>
      </c>
      <c r="V115" s="37">
        <v>0</v>
      </c>
      <c r="W115" s="37">
        <v>0</v>
      </c>
      <c r="X115" s="37">
        <v>0</v>
      </c>
      <c r="Y115" s="37"/>
      <c r="Z115" s="37">
        <v>3.7999999999999999E-2</v>
      </c>
      <c r="AA115" s="37">
        <v>0</v>
      </c>
      <c r="AB115" s="37">
        <v>8.5999999999999993E-2</v>
      </c>
      <c r="AC115" s="37"/>
      <c r="AD115" s="37"/>
      <c r="AE115" s="37"/>
      <c r="AF115" s="37">
        <v>0</v>
      </c>
      <c r="AG115" s="37"/>
      <c r="AH115" s="37"/>
      <c r="AI115" s="37"/>
      <c r="AJ115" s="37">
        <v>0</v>
      </c>
      <c r="AK115" s="37">
        <v>0</v>
      </c>
      <c r="AL115" s="37"/>
      <c r="AM115" s="37"/>
      <c r="AN115" s="37">
        <v>0</v>
      </c>
      <c r="AO115" s="37">
        <v>0</v>
      </c>
      <c r="AP115" s="37"/>
      <c r="AQ115" s="37">
        <v>0</v>
      </c>
      <c r="AR115" s="37">
        <v>0</v>
      </c>
      <c r="AS115" s="37"/>
      <c r="AT115" s="37">
        <v>0</v>
      </c>
      <c r="AU115" s="37"/>
      <c r="AV115" s="37"/>
      <c r="AW115" s="37">
        <v>0</v>
      </c>
      <c r="AX115" s="37">
        <v>0</v>
      </c>
      <c r="AY115" s="37">
        <v>0</v>
      </c>
      <c r="AZ115" s="37">
        <v>0</v>
      </c>
      <c r="BA115" s="37"/>
      <c r="BB115" s="37"/>
      <c r="BC115" s="37"/>
      <c r="BD115" s="37"/>
      <c r="BE115" s="37">
        <v>0</v>
      </c>
      <c r="BF115" s="37">
        <v>0</v>
      </c>
      <c r="BG115" s="37"/>
      <c r="BH115" s="37"/>
      <c r="BI115" s="37">
        <v>0</v>
      </c>
      <c r="BJ115" s="37"/>
      <c r="BK115" s="37"/>
      <c r="BL115" s="37">
        <v>0</v>
      </c>
      <c r="BM115" s="37"/>
      <c r="BN115" s="37"/>
      <c r="BO115" s="37"/>
      <c r="BP115" s="37">
        <v>0</v>
      </c>
      <c r="BQ115" s="37"/>
      <c r="BR115" s="37">
        <v>0</v>
      </c>
      <c r="BS115" s="37">
        <v>0</v>
      </c>
      <c r="BT115" s="37">
        <v>0</v>
      </c>
      <c r="BU115" s="37">
        <v>5.0000000000000001E-3</v>
      </c>
      <c r="BV115" s="37">
        <v>0</v>
      </c>
      <c r="BW115" s="37">
        <v>0</v>
      </c>
      <c r="BX115" s="37">
        <v>0</v>
      </c>
      <c r="BY115" s="37"/>
      <c r="BZ115" s="37"/>
      <c r="CA115" s="37"/>
      <c r="CB115" s="37">
        <v>0</v>
      </c>
      <c r="CC115" s="37"/>
      <c r="CD115" s="37"/>
      <c r="CE115" s="37">
        <v>0</v>
      </c>
      <c r="CF115" s="37">
        <v>0</v>
      </c>
      <c r="CG115" s="37"/>
      <c r="CH115" s="37"/>
      <c r="CI115" s="37">
        <v>0</v>
      </c>
      <c r="CJ115" s="37">
        <v>0</v>
      </c>
      <c r="CK115" s="37">
        <v>0</v>
      </c>
      <c r="CL115" s="37">
        <v>0</v>
      </c>
    </row>
    <row r="116" spans="1:277" s="59" customFormat="1" ht="15" customHeight="1">
      <c r="A116" s="19" t="s">
        <v>102</v>
      </c>
      <c r="B116" s="19">
        <v>2015</v>
      </c>
      <c r="C116" s="38">
        <v>26432245</v>
      </c>
      <c r="D116" s="20" t="s">
        <v>2</v>
      </c>
      <c r="E116" s="19" t="s">
        <v>110</v>
      </c>
      <c r="F116" s="29"/>
      <c r="G116" s="20"/>
      <c r="H116" s="19">
        <v>206</v>
      </c>
      <c r="I116" s="37">
        <v>0</v>
      </c>
      <c r="J116" s="37"/>
      <c r="K116" s="37">
        <v>0</v>
      </c>
      <c r="L116" s="37">
        <v>0.26700000000000002</v>
      </c>
      <c r="M116" s="37">
        <v>0</v>
      </c>
      <c r="N116" s="37"/>
      <c r="O116" s="37"/>
      <c r="P116" s="37">
        <v>6.8000000000000005E-2</v>
      </c>
      <c r="Q116" s="37">
        <v>0</v>
      </c>
      <c r="R116" s="37"/>
      <c r="S116" s="37"/>
      <c r="T116" s="37"/>
      <c r="U116" s="37">
        <v>0</v>
      </c>
      <c r="V116" s="37">
        <v>0</v>
      </c>
      <c r="W116" s="37">
        <v>0</v>
      </c>
      <c r="X116" s="37">
        <v>0</v>
      </c>
      <c r="Y116" s="37"/>
      <c r="Z116" s="37">
        <v>0</v>
      </c>
      <c r="AA116" s="37">
        <v>0</v>
      </c>
      <c r="AB116" s="37">
        <v>0.121</v>
      </c>
      <c r="AC116" s="37"/>
      <c r="AD116" s="37"/>
      <c r="AE116" s="37"/>
      <c r="AF116" s="37">
        <v>0</v>
      </c>
      <c r="AG116" s="37"/>
      <c r="AH116" s="37"/>
      <c r="AI116" s="37"/>
      <c r="AJ116" s="37">
        <v>0</v>
      </c>
      <c r="AK116" s="37">
        <v>0</v>
      </c>
      <c r="AL116" s="37"/>
      <c r="AM116" s="37"/>
      <c r="AN116" s="37">
        <v>0</v>
      </c>
      <c r="AO116" s="37">
        <v>0</v>
      </c>
      <c r="AP116" s="37"/>
      <c r="AQ116" s="37">
        <v>0</v>
      </c>
      <c r="AR116" s="37">
        <v>0</v>
      </c>
      <c r="AS116" s="37"/>
      <c r="AT116" s="37">
        <v>0</v>
      </c>
      <c r="AU116" s="37"/>
      <c r="AV116" s="37"/>
      <c r="AW116" s="37">
        <v>0</v>
      </c>
      <c r="AX116" s="37">
        <v>0</v>
      </c>
      <c r="AY116" s="37">
        <v>0</v>
      </c>
      <c r="AZ116" s="37">
        <v>0</v>
      </c>
      <c r="BA116" s="37"/>
      <c r="BB116" s="37"/>
      <c r="BC116" s="37"/>
      <c r="BD116" s="37"/>
      <c r="BE116" s="37">
        <v>0</v>
      </c>
      <c r="BF116" s="37">
        <v>0</v>
      </c>
      <c r="BG116" s="37"/>
      <c r="BH116" s="37"/>
      <c r="BI116" s="37">
        <v>0</v>
      </c>
      <c r="BJ116" s="37"/>
      <c r="BK116" s="37"/>
      <c r="BL116" s="37">
        <v>0</v>
      </c>
      <c r="BM116" s="37"/>
      <c r="BN116" s="37"/>
      <c r="BO116" s="37"/>
      <c r="BP116" s="37">
        <v>0</v>
      </c>
      <c r="BQ116" s="37"/>
      <c r="BR116" s="37">
        <v>0</v>
      </c>
      <c r="BS116" s="37">
        <v>0</v>
      </c>
      <c r="BT116" s="37">
        <v>0</v>
      </c>
      <c r="BU116" s="37">
        <v>0</v>
      </c>
      <c r="BV116" s="37">
        <v>0</v>
      </c>
      <c r="BW116" s="37">
        <v>0</v>
      </c>
      <c r="BX116" s="37">
        <v>0</v>
      </c>
      <c r="BY116" s="37"/>
      <c r="BZ116" s="37"/>
      <c r="CA116" s="37"/>
      <c r="CB116" s="37">
        <v>0</v>
      </c>
      <c r="CC116" s="37"/>
      <c r="CD116" s="37"/>
      <c r="CE116" s="37">
        <v>0</v>
      </c>
      <c r="CF116" s="37">
        <v>0</v>
      </c>
      <c r="CG116" s="37"/>
      <c r="CH116" s="37"/>
      <c r="CI116" s="37">
        <v>0</v>
      </c>
      <c r="CJ116" s="37">
        <v>0</v>
      </c>
      <c r="CK116" s="37">
        <v>0</v>
      </c>
      <c r="CL116" s="37">
        <v>0</v>
      </c>
    </row>
    <row r="117" spans="1:277" s="59" customFormat="1" ht="15" customHeight="1">
      <c r="A117" s="19" t="s">
        <v>102</v>
      </c>
      <c r="B117" s="19">
        <v>2015</v>
      </c>
      <c r="C117" s="38">
        <v>26432245</v>
      </c>
      <c r="D117" s="20" t="s">
        <v>2</v>
      </c>
      <c r="E117" s="19" t="s">
        <v>111</v>
      </c>
      <c r="F117" s="29"/>
      <c r="G117" s="20"/>
      <c r="H117" s="19">
        <v>210</v>
      </c>
      <c r="I117" s="37">
        <v>0</v>
      </c>
      <c r="J117" s="37"/>
      <c r="K117" s="37">
        <v>0</v>
      </c>
      <c r="L117" s="37">
        <v>0.23799999999999999</v>
      </c>
      <c r="M117" s="37">
        <v>2.4E-2</v>
      </c>
      <c r="N117" s="37"/>
      <c r="O117" s="37"/>
      <c r="P117" s="37">
        <v>7.0999999999999994E-2</v>
      </c>
      <c r="Q117" s="37">
        <v>0</v>
      </c>
      <c r="R117" s="37"/>
      <c r="S117" s="37"/>
      <c r="T117" s="37"/>
      <c r="U117" s="37">
        <v>0</v>
      </c>
      <c r="V117" s="37">
        <v>0</v>
      </c>
      <c r="W117" s="37">
        <v>0</v>
      </c>
      <c r="X117" s="37">
        <v>0</v>
      </c>
      <c r="Y117" s="37"/>
      <c r="Z117" s="37">
        <v>5.0000000000000001E-3</v>
      </c>
      <c r="AA117" s="37">
        <v>0</v>
      </c>
      <c r="AB117" s="37">
        <v>0.129</v>
      </c>
      <c r="AC117" s="37"/>
      <c r="AD117" s="37"/>
      <c r="AE117" s="37"/>
      <c r="AF117" s="37">
        <v>0</v>
      </c>
      <c r="AG117" s="37"/>
      <c r="AH117" s="37"/>
      <c r="AI117" s="37"/>
      <c r="AJ117" s="37">
        <v>0</v>
      </c>
      <c r="AK117" s="37">
        <v>0</v>
      </c>
      <c r="AL117" s="37"/>
      <c r="AM117" s="37"/>
      <c r="AN117" s="37">
        <v>0</v>
      </c>
      <c r="AO117" s="37">
        <v>0</v>
      </c>
      <c r="AP117" s="37"/>
      <c r="AQ117" s="37">
        <v>0</v>
      </c>
      <c r="AR117" s="37">
        <v>0</v>
      </c>
      <c r="AS117" s="37"/>
      <c r="AT117" s="37">
        <v>0</v>
      </c>
      <c r="AU117" s="37"/>
      <c r="AV117" s="37"/>
      <c r="AW117" s="37">
        <v>5.0000000000000001E-3</v>
      </c>
      <c r="AX117" s="37">
        <v>0</v>
      </c>
      <c r="AY117" s="37">
        <v>0</v>
      </c>
      <c r="AZ117" s="37">
        <v>0</v>
      </c>
      <c r="BA117" s="37"/>
      <c r="BB117" s="37"/>
      <c r="BC117" s="37"/>
      <c r="BD117" s="37"/>
      <c r="BE117" s="37">
        <v>0</v>
      </c>
      <c r="BF117" s="37">
        <v>0</v>
      </c>
      <c r="BG117" s="37"/>
      <c r="BH117" s="37"/>
      <c r="BI117" s="37">
        <v>0</v>
      </c>
      <c r="BJ117" s="37"/>
      <c r="BK117" s="37"/>
      <c r="BL117" s="37">
        <v>0</v>
      </c>
      <c r="BM117" s="37"/>
      <c r="BN117" s="37"/>
      <c r="BO117" s="37"/>
      <c r="BP117" s="37">
        <v>0</v>
      </c>
      <c r="BQ117" s="37"/>
      <c r="BR117" s="37">
        <v>0</v>
      </c>
      <c r="BS117" s="37">
        <v>0</v>
      </c>
      <c r="BT117" s="37">
        <v>0</v>
      </c>
      <c r="BU117" s="37">
        <v>5.0000000000000001E-3</v>
      </c>
      <c r="BV117" s="37">
        <v>0</v>
      </c>
      <c r="BW117" s="37">
        <v>0</v>
      </c>
      <c r="BX117" s="37">
        <v>5.0000000000000001E-3</v>
      </c>
      <c r="BY117" s="37"/>
      <c r="BZ117" s="37"/>
      <c r="CA117" s="37"/>
      <c r="CB117" s="37">
        <v>0</v>
      </c>
      <c r="CC117" s="37"/>
      <c r="CD117" s="37"/>
      <c r="CE117" s="37">
        <v>0</v>
      </c>
      <c r="CF117" s="37">
        <v>0</v>
      </c>
      <c r="CG117" s="37"/>
      <c r="CH117" s="37"/>
      <c r="CI117" s="37">
        <v>0</v>
      </c>
      <c r="CJ117" s="37">
        <v>0</v>
      </c>
      <c r="CK117" s="37">
        <v>0</v>
      </c>
      <c r="CL117" s="37">
        <v>5.0000000000000001E-3</v>
      </c>
    </row>
    <row r="118" spans="1:277" s="59" customFormat="1" ht="15" customHeight="1">
      <c r="A118" s="19" t="s">
        <v>102</v>
      </c>
      <c r="B118" s="19">
        <v>2015</v>
      </c>
      <c r="C118" s="38">
        <v>26432245</v>
      </c>
      <c r="D118" s="20" t="s">
        <v>2</v>
      </c>
      <c r="E118" s="19" t="s">
        <v>112</v>
      </c>
      <c r="F118" s="29"/>
      <c r="G118" s="20"/>
      <c r="H118" s="19">
        <v>208</v>
      </c>
      <c r="I118" s="37">
        <v>0</v>
      </c>
      <c r="J118" s="37"/>
      <c r="K118" s="37">
        <v>0</v>
      </c>
      <c r="L118" s="37">
        <v>0.26</v>
      </c>
      <c r="M118" s="37">
        <v>0.01</v>
      </c>
      <c r="N118" s="37"/>
      <c r="O118" s="37"/>
      <c r="P118" s="37">
        <v>5.8000000000000003E-2</v>
      </c>
      <c r="Q118" s="37">
        <v>0</v>
      </c>
      <c r="R118" s="37"/>
      <c r="S118" s="37"/>
      <c r="T118" s="37"/>
      <c r="U118" s="37">
        <v>0</v>
      </c>
      <c r="V118" s="37">
        <v>0</v>
      </c>
      <c r="W118" s="37">
        <v>0</v>
      </c>
      <c r="X118" s="37">
        <v>0</v>
      </c>
      <c r="Y118" s="37"/>
      <c r="Z118" s="37">
        <v>0.01</v>
      </c>
      <c r="AA118" s="37">
        <v>0</v>
      </c>
      <c r="AB118" s="37">
        <v>0.12</v>
      </c>
      <c r="AC118" s="37"/>
      <c r="AD118" s="37"/>
      <c r="AE118" s="37"/>
      <c r="AF118" s="37">
        <v>5.0000000000000001E-3</v>
      </c>
      <c r="AG118" s="37"/>
      <c r="AH118" s="37"/>
      <c r="AI118" s="37"/>
      <c r="AJ118" s="37">
        <v>0</v>
      </c>
      <c r="AK118" s="37">
        <v>0</v>
      </c>
      <c r="AL118" s="37"/>
      <c r="AM118" s="37"/>
      <c r="AN118" s="37">
        <v>0</v>
      </c>
      <c r="AO118" s="37">
        <v>0</v>
      </c>
      <c r="AP118" s="37"/>
      <c r="AQ118" s="37">
        <v>0</v>
      </c>
      <c r="AR118" s="37">
        <v>0</v>
      </c>
      <c r="AS118" s="37"/>
      <c r="AT118" s="37">
        <v>0</v>
      </c>
      <c r="AU118" s="37"/>
      <c r="AV118" s="37"/>
      <c r="AW118" s="37">
        <v>0</v>
      </c>
      <c r="AX118" s="37">
        <v>0</v>
      </c>
      <c r="AY118" s="37">
        <v>0</v>
      </c>
      <c r="AZ118" s="37">
        <v>0</v>
      </c>
      <c r="BA118" s="37"/>
      <c r="BB118" s="37"/>
      <c r="BC118" s="37"/>
      <c r="BD118" s="37"/>
      <c r="BE118" s="37">
        <v>0</v>
      </c>
      <c r="BF118" s="37">
        <v>0</v>
      </c>
      <c r="BG118" s="37"/>
      <c r="BH118" s="37"/>
      <c r="BI118" s="37">
        <v>5.0000000000000001E-3</v>
      </c>
      <c r="BJ118" s="37"/>
      <c r="BK118" s="37"/>
      <c r="BL118" s="37">
        <v>0</v>
      </c>
      <c r="BM118" s="37"/>
      <c r="BN118" s="37"/>
      <c r="BO118" s="37"/>
      <c r="BP118" s="37">
        <v>0</v>
      </c>
      <c r="BQ118" s="37"/>
      <c r="BR118" s="37">
        <v>0</v>
      </c>
      <c r="BS118" s="37">
        <v>0</v>
      </c>
      <c r="BT118" s="37">
        <v>5.0000000000000001E-3</v>
      </c>
      <c r="BU118" s="37">
        <v>0</v>
      </c>
      <c r="BV118" s="37">
        <v>0</v>
      </c>
      <c r="BW118" s="37">
        <v>0</v>
      </c>
      <c r="BX118" s="37">
        <v>0</v>
      </c>
      <c r="BY118" s="37"/>
      <c r="BZ118" s="37"/>
      <c r="CA118" s="37"/>
      <c r="CB118" s="37">
        <v>0</v>
      </c>
      <c r="CC118" s="37"/>
      <c r="CD118" s="37"/>
      <c r="CE118" s="37">
        <v>0</v>
      </c>
      <c r="CF118" s="37">
        <v>0</v>
      </c>
      <c r="CG118" s="37"/>
      <c r="CH118" s="37"/>
      <c r="CI118" s="37">
        <v>0</v>
      </c>
      <c r="CJ118" s="37">
        <v>0</v>
      </c>
      <c r="CK118" s="37">
        <v>0</v>
      </c>
      <c r="CL118" s="37">
        <v>0</v>
      </c>
    </row>
    <row r="119" spans="1:277" s="59" customFormat="1" ht="15" customHeight="1">
      <c r="A119" s="19" t="s">
        <v>102</v>
      </c>
      <c r="B119" s="19">
        <v>2015</v>
      </c>
      <c r="C119" s="38">
        <v>26432245</v>
      </c>
      <c r="D119" s="20" t="s">
        <v>2</v>
      </c>
      <c r="E119" s="19" t="s">
        <v>113</v>
      </c>
      <c r="F119" s="29"/>
      <c r="G119" s="20"/>
      <c r="H119" s="19">
        <v>198</v>
      </c>
      <c r="I119" s="37">
        <v>0</v>
      </c>
      <c r="J119" s="37"/>
      <c r="K119" s="37">
        <v>0</v>
      </c>
      <c r="L119" s="37">
        <v>0.28799999999999998</v>
      </c>
      <c r="M119" s="37">
        <v>0.02</v>
      </c>
      <c r="N119" s="37"/>
      <c r="O119" s="37"/>
      <c r="P119" s="37">
        <v>9.6000000000000002E-2</v>
      </c>
      <c r="Q119" s="37">
        <v>0</v>
      </c>
      <c r="R119" s="37"/>
      <c r="S119" s="37"/>
      <c r="T119" s="37"/>
      <c r="U119" s="37">
        <v>0</v>
      </c>
      <c r="V119" s="37">
        <v>0</v>
      </c>
      <c r="W119" s="37">
        <v>0</v>
      </c>
      <c r="X119" s="37">
        <v>0</v>
      </c>
      <c r="Y119" s="37"/>
      <c r="Z119" s="37">
        <v>0.04</v>
      </c>
      <c r="AA119" s="37">
        <v>0</v>
      </c>
      <c r="AB119" s="37">
        <v>0.111</v>
      </c>
      <c r="AC119" s="37"/>
      <c r="AD119" s="37"/>
      <c r="AE119" s="37"/>
      <c r="AF119" s="37">
        <v>0</v>
      </c>
      <c r="AG119" s="37"/>
      <c r="AH119" s="37"/>
      <c r="AI119" s="37"/>
      <c r="AJ119" s="37">
        <v>0</v>
      </c>
      <c r="AK119" s="37">
        <v>0</v>
      </c>
      <c r="AL119" s="37"/>
      <c r="AM119" s="37"/>
      <c r="AN119" s="37">
        <v>0</v>
      </c>
      <c r="AO119" s="37">
        <v>0</v>
      </c>
      <c r="AP119" s="37"/>
      <c r="AQ119" s="37">
        <v>0</v>
      </c>
      <c r="AR119" s="37">
        <v>0</v>
      </c>
      <c r="AS119" s="37"/>
      <c r="AT119" s="37">
        <v>0</v>
      </c>
      <c r="AU119" s="37"/>
      <c r="AV119" s="37"/>
      <c r="AW119" s="37">
        <v>0</v>
      </c>
      <c r="AX119" s="37">
        <v>0</v>
      </c>
      <c r="AY119" s="37">
        <v>0</v>
      </c>
      <c r="AZ119" s="37">
        <v>0</v>
      </c>
      <c r="BA119" s="37"/>
      <c r="BB119" s="37"/>
      <c r="BC119" s="37"/>
      <c r="BD119" s="37"/>
      <c r="BE119" s="37">
        <v>0</v>
      </c>
      <c r="BF119" s="37">
        <v>0</v>
      </c>
      <c r="BG119" s="37"/>
      <c r="BH119" s="37"/>
      <c r="BI119" s="37">
        <v>0</v>
      </c>
      <c r="BJ119" s="37"/>
      <c r="BK119" s="37"/>
      <c r="BL119" s="37">
        <v>0</v>
      </c>
      <c r="BM119" s="37"/>
      <c r="BN119" s="37"/>
      <c r="BO119" s="37"/>
      <c r="BP119" s="37">
        <v>0</v>
      </c>
      <c r="BQ119" s="37"/>
      <c r="BR119" s="37">
        <v>0</v>
      </c>
      <c r="BS119" s="37">
        <v>0</v>
      </c>
      <c r="BT119" s="37">
        <v>0</v>
      </c>
      <c r="BU119" s="37">
        <v>0</v>
      </c>
      <c r="BV119" s="37">
        <v>0</v>
      </c>
      <c r="BW119" s="37">
        <v>0</v>
      </c>
      <c r="BX119" s="37">
        <v>0</v>
      </c>
      <c r="BY119" s="37"/>
      <c r="BZ119" s="37"/>
      <c r="CA119" s="37"/>
      <c r="CB119" s="37">
        <v>0</v>
      </c>
      <c r="CC119" s="37"/>
      <c r="CD119" s="37"/>
      <c r="CE119" s="37">
        <v>0</v>
      </c>
      <c r="CF119" s="37">
        <v>0</v>
      </c>
      <c r="CG119" s="37"/>
      <c r="CH119" s="37"/>
      <c r="CI119" s="37">
        <v>0</v>
      </c>
      <c r="CJ119" s="37">
        <v>0</v>
      </c>
      <c r="CK119" s="37">
        <v>0</v>
      </c>
      <c r="CL119" s="37">
        <v>0</v>
      </c>
    </row>
    <row r="120" spans="1:277" s="66" customFormat="1" ht="15" customHeight="1">
      <c r="A120" s="29"/>
      <c r="B120" s="29"/>
      <c r="C120" s="29"/>
      <c r="D120" s="29"/>
      <c r="E120" s="29"/>
      <c r="F120" s="29"/>
      <c r="G120" s="29"/>
      <c r="H120" s="19"/>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c r="EK120" s="59"/>
      <c r="EL120" s="59"/>
      <c r="EM120" s="59"/>
      <c r="EN120" s="59"/>
      <c r="EO120" s="59"/>
      <c r="EP120" s="59"/>
      <c r="EQ120" s="59"/>
      <c r="ER120" s="59"/>
      <c r="ES120" s="59"/>
      <c r="ET120" s="59"/>
      <c r="EU120" s="59"/>
      <c r="EV120" s="59"/>
      <c r="EW120" s="59"/>
      <c r="EX120" s="59"/>
      <c r="EY120" s="59"/>
      <c r="EZ120" s="59"/>
      <c r="FA120" s="59"/>
      <c r="FB120" s="59"/>
      <c r="FC120" s="59"/>
      <c r="FD120" s="59"/>
      <c r="FE120" s="59"/>
      <c r="FF120" s="59"/>
      <c r="FG120" s="59"/>
      <c r="FH120" s="59"/>
      <c r="FI120" s="59"/>
      <c r="FJ120" s="59"/>
      <c r="FK120" s="59"/>
      <c r="FL120" s="59"/>
      <c r="FM120" s="59"/>
      <c r="FN120" s="59"/>
      <c r="FO120" s="59"/>
      <c r="FP120" s="59"/>
      <c r="FQ120" s="59"/>
      <c r="FR120" s="59"/>
      <c r="FS120" s="59"/>
      <c r="FT120" s="59"/>
      <c r="FU120" s="59"/>
      <c r="FV120" s="59"/>
      <c r="FW120" s="59"/>
      <c r="FX120" s="59"/>
      <c r="FY120" s="59"/>
      <c r="FZ120" s="59"/>
      <c r="GA120" s="59"/>
      <c r="GB120" s="59"/>
      <c r="GC120" s="59"/>
      <c r="GD120" s="59"/>
      <c r="GE120" s="59"/>
      <c r="GF120" s="59"/>
      <c r="GG120" s="59"/>
      <c r="GH120" s="59"/>
      <c r="GI120" s="59"/>
      <c r="GJ120" s="59"/>
      <c r="GK120" s="59"/>
      <c r="GL120" s="59"/>
      <c r="GM120" s="59"/>
      <c r="GN120" s="59"/>
      <c r="GO120" s="59"/>
      <c r="GP120" s="59"/>
      <c r="GQ120" s="59"/>
      <c r="GR120" s="59"/>
      <c r="GS120" s="59"/>
      <c r="GT120" s="59"/>
      <c r="GU120" s="59"/>
      <c r="GV120" s="59"/>
      <c r="GW120" s="59"/>
      <c r="GX120" s="59"/>
      <c r="GY120" s="59"/>
      <c r="GZ120" s="59"/>
      <c r="HA120" s="59"/>
      <c r="HB120" s="59"/>
      <c r="HC120" s="59"/>
      <c r="HD120" s="59"/>
      <c r="HE120" s="59"/>
      <c r="HF120" s="59"/>
      <c r="HG120" s="59"/>
      <c r="HH120" s="59"/>
      <c r="HI120" s="59"/>
      <c r="HJ120" s="59"/>
      <c r="HK120" s="59"/>
      <c r="HL120" s="59"/>
      <c r="HM120" s="59"/>
      <c r="HN120" s="59"/>
      <c r="HO120" s="59"/>
      <c r="HP120" s="59"/>
      <c r="HQ120" s="59"/>
      <c r="HR120" s="59"/>
      <c r="HS120" s="59"/>
      <c r="HT120" s="59"/>
      <c r="HU120" s="59"/>
      <c r="HV120" s="59"/>
      <c r="HW120" s="59"/>
      <c r="HX120" s="59"/>
      <c r="HY120" s="59"/>
      <c r="HZ120" s="59"/>
      <c r="IA120" s="59"/>
      <c r="IB120" s="59"/>
      <c r="IC120" s="59"/>
      <c r="ID120" s="59"/>
      <c r="IE120" s="59"/>
      <c r="IF120" s="59"/>
      <c r="IG120" s="59"/>
      <c r="IH120" s="59"/>
      <c r="II120" s="59"/>
      <c r="IJ120" s="59"/>
      <c r="IK120" s="59"/>
      <c r="IL120" s="59"/>
      <c r="IM120" s="59"/>
      <c r="IN120" s="59"/>
      <c r="IO120" s="59"/>
      <c r="IP120" s="59"/>
      <c r="IQ120" s="59"/>
      <c r="IR120" s="59"/>
      <c r="IS120" s="59"/>
      <c r="IT120" s="59"/>
      <c r="IU120" s="59"/>
      <c r="IV120" s="59"/>
      <c r="IW120" s="59"/>
      <c r="IX120" s="59"/>
      <c r="IY120" s="59"/>
      <c r="IZ120" s="59"/>
      <c r="JA120" s="59"/>
      <c r="JB120" s="59"/>
      <c r="JC120" s="59"/>
      <c r="JD120" s="59"/>
      <c r="JE120" s="59"/>
      <c r="JF120" s="59"/>
      <c r="JG120" s="59"/>
      <c r="JH120" s="59"/>
      <c r="JI120" s="59"/>
      <c r="JJ120" s="59"/>
      <c r="JK120" s="59"/>
      <c r="JL120" s="59"/>
      <c r="JM120" s="59"/>
      <c r="JN120" s="59"/>
      <c r="JO120" s="59"/>
      <c r="JP120" s="59"/>
      <c r="JQ120" s="59"/>
    </row>
    <row r="121" spans="1:277" s="66" customFormat="1" ht="15" customHeight="1">
      <c r="A121" s="25" t="s">
        <v>0</v>
      </c>
      <c r="B121" s="26"/>
      <c r="C121" s="26"/>
      <c r="D121" s="26"/>
      <c r="E121" s="26"/>
      <c r="F121" s="26"/>
      <c r="G121" s="26"/>
      <c r="H121" s="26"/>
      <c r="I121" s="27">
        <f t="shared" ref="I121:AH121" si="31">IFERROR(SUMPRODUCT(I65:I119,--(I65:I119&lt;&gt;""),$H$65:$H$119)/SUMPRODUCT($H$65:$H$119,--(I65:I119&lt;&gt;"")),"")</f>
        <v>0</v>
      </c>
      <c r="J121" s="27" t="str">
        <f>IFERROR(SUMPRODUCT(J65:J119,--(J65:J119&lt;&gt;""),$H$65:$H$119)/SUMPRODUCT($H$65:$H$119,--(J65:J119&lt;&gt;"")),"")</f>
        <v/>
      </c>
      <c r="K121" s="27">
        <f>IFERROR(SUMPRODUCT(K65:K119,--(K65:K119&lt;&gt;""),$H$65:$H$119)/SUMPRODUCT($H$65:$H$119,--(K65:K119&lt;&gt;"")),"")</f>
        <v>0</v>
      </c>
      <c r="L121" s="27">
        <f t="shared" si="31"/>
        <v>0.25466428167953298</v>
      </c>
      <c r="M121" s="27">
        <f>IFERROR(SUMPRODUCT(M65:M119,--(M65:M119&lt;&gt;""),$H$65:$H$119)/SUMPRODUCT($H$65:$H$119,--(M65:M119&lt;&gt;"")),"")</f>
        <v>1.8249056603773586E-2</v>
      </c>
      <c r="N121" s="27">
        <f>IFERROR(SUMPRODUCT(N65:N119,--(N65:N119&lt;&gt;""),$H$65:$H$119)/SUMPRODUCT($H$65:$H$119,--(N65:N119&lt;&gt;"")),"")</f>
        <v>0</v>
      </c>
      <c r="O121" s="27">
        <f>IFERROR(SUMPRODUCT(O65:O119,--(O65:O119&lt;&gt;""),$H$65:$H$119)/SUMPRODUCT($H$65:$H$119,--(O65:O119&lt;&gt;"")),"")</f>
        <v>0</v>
      </c>
      <c r="P121" s="27">
        <f t="shared" si="31"/>
        <v>7.6328313253012051E-2</v>
      </c>
      <c r="Q121" s="27">
        <f>IFERROR(SUMPRODUCT(Q65:Q119,--(Q65:Q119&lt;&gt;""),$H$65:$H$119)/SUMPRODUCT($H$65:$H$119,--(Q65:Q119&lt;&gt;"")),"")</f>
        <v>3.2379512379512382E-4</v>
      </c>
      <c r="R121" s="27" t="str">
        <f>IFERROR(SUMPRODUCT(R65:R119,--(R65:R119&lt;&gt;""),$H$65:$H$119)/SUMPRODUCT($H$65:$H$119,--(R65:R119&lt;&gt;"")),"")</f>
        <v/>
      </c>
      <c r="S121" s="27">
        <f>IFERROR(SUMPRODUCT(S65:S119,--(S65:S119&lt;&gt;""),$H$65:$H$119)/SUMPRODUCT($H$65:$H$119,--(S65:S119&lt;&gt;"")),"")</f>
        <v>1E-4</v>
      </c>
      <c r="T121" s="27" t="str">
        <f>IFERROR(SUMPRODUCT(T65:T119,--(T65:T119&lt;&gt;""),$H$65:$H$119)/SUMPRODUCT($H$65:$H$119,--(T65:T119&lt;&gt;"")),"")</f>
        <v/>
      </c>
      <c r="U121" s="27">
        <f t="shared" si="31"/>
        <v>0</v>
      </c>
      <c r="V121" s="27">
        <f t="shared" si="31"/>
        <v>0</v>
      </c>
      <c r="W121" s="27">
        <f>IFERROR(SUMPRODUCT(W65:W119,--(W65:W119&lt;&gt;""),$H$65:$H$119)/SUMPRODUCT($H$65:$H$119,--(W65:W119&lt;&gt;"")),"")</f>
        <v>0</v>
      </c>
      <c r="X121" s="27">
        <f t="shared" si="31"/>
        <v>0</v>
      </c>
      <c r="Y121" s="27">
        <f t="shared" si="31"/>
        <v>0</v>
      </c>
      <c r="Z121" s="27">
        <f t="shared" si="31"/>
        <v>1.5562054743157104E-2</v>
      </c>
      <c r="AA121" s="27">
        <f t="shared" si="31"/>
        <v>0</v>
      </c>
      <c r="AB121" s="27">
        <f t="shared" si="31"/>
        <v>0.12373855963990998</v>
      </c>
      <c r="AC121" s="27">
        <f t="shared" si="31"/>
        <v>0</v>
      </c>
      <c r="AD121" s="27">
        <f t="shared" si="31"/>
        <v>0</v>
      </c>
      <c r="AE121" s="27">
        <f t="shared" si="31"/>
        <v>0</v>
      </c>
      <c r="AF121" s="27">
        <f t="shared" si="31"/>
        <v>3.5729831144465292E-4</v>
      </c>
      <c r="AG121" s="27" t="str">
        <f t="shared" si="31"/>
        <v/>
      </c>
      <c r="AH121" s="27">
        <f t="shared" si="31"/>
        <v>0</v>
      </c>
      <c r="AI121" s="27">
        <f t="shared" ref="AI121:BN121" si="32">IFERROR(SUMPRODUCT(AI65:AI119,--(AI65:AI119&lt;&gt;""),$H$65:$H$119)/SUMPRODUCT($H$65:$H$119,--(AI65:AI119&lt;&gt;"")),"")</f>
        <v>0</v>
      </c>
      <c r="AJ121" s="27">
        <f t="shared" si="32"/>
        <v>0</v>
      </c>
      <c r="AK121" s="27">
        <f t="shared" si="32"/>
        <v>0</v>
      </c>
      <c r="AL121" s="27">
        <f t="shared" si="32"/>
        <v>0</v>
      </c>
      <c r="AM121" s="27">
        <f t="shared" si="32"/>
        <v>0</v>
      </c>
      <c r="AN121" s="27">
        <f t="shared" si="32"/>
        <v>0</v>
      </c>
      <c r="AO121" s="27">
        <f t="shared" si="32"/>
        <v>0</v>
      </c>
      <c r="AP121" s="27" t="str">
        <f t="shared" si="32"/>
        <v/>
      </c>
      <c r="AQ121" s="27">
        <f t="shared" si="32"/>
        <v>0</v>
      </c>
      <c r="AR121" s="27">
        <f t="shared" si="32"/>
        <v>0</v>
      </c>
      <c r="AS121" s="27">
        <f t="shared" si="32"/>
        <v>0</v>
      </c>
      <c r="AT121" s="27">
        <f t="shared" si="32"/>
        <v>0</v>
      </c>
      <c r="AU121" s="27">
        <f t="shared" si="32"/>
        <v>0</v>
      </c>
      <c r="AV121" s="27">
        <f t="shared" si="32"/>
        <v>0</v>
      </c>
      <c r="AW121" s="27">
        <f t="shared" si="32"/>
        <v>6.835115362971299E-4</v>
      </c>
      <c r="AX121" s="27">
        <f t="shared" si="32"/>
        <v>0</v>
      </c>
      <c r="AY121" s="27">
        <f t="shared" si="32"/>
        <v>0</v>
      </c>
      <c r="AZ121" s="27">
        <f t="shared" si="32"/>
        <v>0</v>
      </c>
      <c r="BA121" s="27">
        <f t="shared" si="32"/>
        <v>0</v>
      </c>
      <c r="BB121" s="27" t="str">
        <f t="shared" si="32"/>
        <v/>
      </c>
      <c r="BC121" s="27">
        <f t="shared" si="32"/>
        <v>0</v>
      </c>
      <c r="BD121" s="27">
        <f t="shared" si="32"/>
        <v>0</v>
      </c>
      <c r="BE121" s="27">
        <f t="shared" si="32"/>
        <v>0</v>
      </c>
      <c r="BF121" s="27">
        <f t="shared" si="32"/>
        <v>0</v>
      </c>
      <c r="BG121" s="27">
        <f t="shared" si="32"/>
        <v>0</v>
      </c>
      <c r="BH121" s="27">
        <f t="shared" si="32"/>
        <v>0</v>
      </c>
      <c r="BI121" s="27">
        <f t="shared" si="32"/>
        <v>1.5735972978044661E-3</v>
      </c>
      <c r="BJ121" s="27">
        <f t="shared" si="32"/>
        <v>0</v>
      </c>
      <c r="BK121" s="27">
        <f t="shared" si="32"/>
        <v>0</v>
      </c>
      <c r="BL121" s="27">
        <f t="shared" si="32"/>
        <v>0</v>
      </c>
      <c r="BM121" s="27">
        <f t="shared" si="32"/>
        <v>0</v>
      </c>
      <c r="BN121" s="27">
        <f t="shared" si="32"/>
        <v>0</v>
      </c>
      <c r="BO121" s="27">
        <f t="shared" ref="BO121:CK121" si="33">IFERROR(SUMPRODUCT(BO65:BO119,--(BO65:BO119&lt;&gt;""),$H$65:$H$119)/SUMPRODUCT($H$65:$H$119,--(BO65:BO119&lt;&gt;"")),"")</f>
        <v>0</v>
      </c>
      <c r="BP121" s="27">
        <f t="shared" si="33"/>
        <v>0</v>
      </c>
      <c r="BQ121" s="27">
        <f t="shared" si="33"/>
        <v>0</v>
      </c>
      <c r="BR121" s="27">
        <f t="shared" si="33"/>
        <v>0</v>
      </c>
      <c r="BS121" s="27">
        <f t="shared" si="33"/>
        <v>0</v>
      </c>
      <c r="BT121" s="27">
        <f t="shared" si="33"/>
        <v>1.8162304650724912E-3</v>
      </c>
      <c r="BU121" s="27">
        <f t="shared" si="33"/>
        <v>1.0211835657745949E-3</v>
      </c>
      <c r="BV121" s="27">
        <f t="shared" si="33"/>
        <v>0</v>
      </c>
      <c r="BW121" s="27">
        <f t="shared" si="33"/>
        <v>0</v>
      </c>
      <c r="BX121" s="27">
        <f t="shared" si="33"/>
        <v>2.8225806451612906E-4</v>
      </c>
      <c r="BY121" s="27">
        <f t="shared" si="33"/>
        <v>0</v>
      </c>
      <c r="BZ121" s="27">
        <f t="shared" si="33"/>
        <v>1E-4</v>
      </c>
      <c r="CA121" s="27">
        <f t="shared" si="33"/>
        <v>0</v>
      </c>
      <c r="CB121" s="27">
        <f t="shared" si="33"/>
        <v>0</v>
      </c>
      <c r="CC121" s="27" t="str">
        <f t="shared" si="33"/>
        <v/>
      </c>
      <c r="CD121" s="27" t="str">
        <f t="shared" si="33"/>
        <v/>
      </c>
      <c r="CE121" s="27">
        <f t="shared" si="33"/>
        <v>0</v>
      </c>
      <c r="CF121" s="27">
        <f t="shared" si="33"/>
        <v>0</v>
      </c>
      <c r="CG121" s="27">
        <f t="shared" si="33"/>
        <v>0</v>
      </c>
      <c r="CH121" s="27">
        <f t="shared" si="33"/>
        <v>0</v>
      </c>
      <c r="CI121" s="27">
        <f t="shared" si="33"/>
        <v>0</v>
      </c>
      <c r="CJ121" s="27">
        <f t="shared" si="33"/>
        <v>8.1102362204724422E-5</v>
      </c>
      <c r="CK121" s="27">
        <f t="shared" si="33"/>
        <v>0</v>
      </c>
      <c r="CL121" s="27">
        <f t="shared" ref="CL121" si="34">IFERROR(SUMPRODUCT(CL65:CL119,--(CL65:CL119&lt;&gt;""),$H$65:$H$119)/SUMPRODUCT($H$65:$H$119,--(CL65:CL119&lt;&gt;"")),"")</f>
        <v>8.4572930354796327E-4</v>
      </c>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c r="EJ121" s="59"/>
      <c r="EK121" s="59"/>
      <c r="EL121" s="59"/>
      <c r="EM121" s="59"/>
      <c r="EN121" s="59"/>
      <c r="EO121" s="59"/>
      <c r="EP121" s="59"/>
      <c r="EQ121" s="59"/>
      <c r="ER121" s="59"/>
      <c r="ES121" s="59"/>
      <c r="ET121" s="59"/>
      <c r="EU121" s="59"/>
      <c r="EV121" s="59"/>
      <c r="EW121" s="59"/>
      <c r="EX121" s="59"/>
      <c r="EY121" s="59"/>
      <c r="EZ121" s="59"/>
      <c r="FA121" s="59"/>
      <c r="FB121" s="59"/>
      <c r="FC121" s="59"/>
      <c r="FD121" s="59"/>
      <c r="FE121" s="59"/>
      <c r="FF121" s="59"/>
      <c r="FG121" s="59"/>
      <c r="FH121" s="59"/>
      <c r="FI121" s="59"/>
      <c r="FJ121" s="59"/>
      <c r="FK121" s="59"/>
      <c r="FL121" s="59"/>
      <c r="FM121" s="59"/>
      <c r="FN121" s="59"/>
      <c r="FO121" s="59"/>
      <c r="FP121" s="59"/>
      <c r="FQ121" s="59"/>
      <c r="FR121" s="59"/>
      <c r="FS121" s="59"/>
      <c r="FT121" s="59"/>
      <c r="FU121" s="59"/>
      <c r="FV121" s="59"/>
      <c r="FW121" s="59"/>
      <c r="FX121" s="59"/>
      <c r="FY121" s="59"/>
      <c r="FZ121" s="59"/>
      <c r="GA121" s="59"/>
      <c r="GB121" s="59"/>
      <c r="GC121" s="59"/>
      <c r="GD121" s="59"/>
      <c r="GE121" s="59"/>
      <c r="GF121" s="59"/>
      <c r="GG121" s="59"/>
      <c r="GH121" s="59"/>
      <c r="GI121" s="59"/>
      <c r="GJ121" s="59"/>
      <c r="GK121" s="59"/>
      <c r="GL121" s="59"/>
      <c r="GM121" s="59"/>
      <c r="GN121" s="59"/>
      <c r="GO121" s="59"/>
      <c r="GP121" s="59"/>
      <c r="GQ121" s="59"/>
      <c r="GR121" s="59"/>
      <c r="GS121" s="59"/>
      <c r="GT121" s="59"/>
      <c r="GU121" s="59"/>
      <c r="GV121" s="59"/>
      <c r="GW121" s="59"/>
      <c r="GX121" s="59"/>
      <c r="GY121" s="59"/>
      <c r="GZ121" s="59"/>
      <c r="HA121" s="59"/>
      <c r="HB121" s="59"/>
      <c r="HC121" s="59"/>
      <c r="HD121" s="59"/>
      <c r="HE121" s="59"/>
      <c r="HF121" s="59"/>
      <c r="HG121" s="59"/>
      <c r="HH121" s="59"/>
      <c r="HI121" s="59"/>
      <c r="HJ121" s="59"/>
      <c r="HK121" s="59"/>
      <c r="HL121" s="59"/>
      <c r="HM121" s="59"/>
      <c r="HN121" s="59"/>
      <c r="HO121" s="59"/>
      <c r="HP121" s="59"/>
      <c r="HQ121" s="59"/>
      <c r="HR121" s="59"/>
      <c r="HS121" s="59"/>
      <c r="HT121" s="59"/>
      <c r="HU121" s="59"/>
      <c r="HV121" s="59"/>
      <c r="HW121" s="59"/>
      <c r="HX121" s="59"/>
      <c r="HY121" s="59"/>
      <c r="HZ121" s="59"/>
      <c r="IA121" s="59"/>
      <c r="IB121" s="59"/>
      <c r="IC121" s="59"/>
      <c r="ID121" s="59"/>
      <c r="IE121" s="59"/>
      <c r="IF121" s="59"/>
      <c r="IG121" s="59"/>
      <c r="IH121" s="59"/>
      <c r="II121" s="59"/>
      <c r="IJ121" s="59"/>
      <c r="IK121" s="59"/>
      <c r="IL121" s="59"/>
      <c r="IM121" s="59"/>
      <c r="IN121" s="59"/>
      <c r="IO121" s="59"/>
      <c r="IP121" s="59"/>
      <c r="IQ121" s="59"/>
      <c r="IR121" s="59"/>
      <c r="IS121" s="59"/>
      <c r="IT121" s="59"/>
      <c r="IU121" s="59"/>
      <c r="IV121" s="59"/>
      <c r="IW121" s="59"/>
      <c r="IX121" s="59"/>
      <c r="IY121" s="59"/>
      <c r="IZ121" s="59"/>
      <c r="JA121" s="59"/>
      <c r="JB121" s="59"/>
      <c r="JC121" s="59"/>
      <c r="JD121" s="59"/>
      <c r="JE121" s="59"/>
      <c r="JF121" s="59"/>
      <c r="JG121" s="59"/>
      <c r="JH121" s="59"/>
      <c r="JI121" s="59"/>
      <c r="JJ121" s="59"/>
      <c r="JK121" s="59"/>
      <c r="JL121" s="59"/>
      <c r="JM121" s="59"/>
      <c r="JN121" s="59"/>
      <c r="JO121" s="59"/>
      <c r="JP121" s="59"/>
      <c r="JQ121" s="59"/>
    </row>
    <row r="122" spans="1:277" s="66" customFormat="1" ht="15" customHeight="1">
      <c r="A122" s="25" t="s">
        <v>10</v>
      </c>
      <c r="B122" s="26"/>
      <c r="C122" s="26"/>
      <c r="D122" s="26"/>
      <c r="E122" s="26"/>
      <c r="F122" s="26"/>
      <c r="G122" s="26"/>
      <c r="H122" s="26"/>
      <c r="I122" s="28">
        <f>IF(I121="","",MIN(I65:I119))</f>
        <v>0</v>
      </c>
      <c r="J122" s="28" t="str">
        <f>IF(J121="","",MIN(J65:J119))</f>
        <v/>
      </c>
      <c r="K122" s="28">
        <f>IF(K121="","",MIN(K65:K119))</f>
        <v>0</v>
      </c>
      <c r="L122" s="28">
        <f t="shared" ref="L122:BO122" si="35">IF(L121="","",MIN(L65:L119))</f>
        <v>0.23799999999999999</v>
      </c>
      <c r="M122" s="28">
        <f>IF(M121="","",MIN(M65:M119))</f>
        <v>0</v>
      </c>
      <c r="N122" s="28">
        <f>IF(N121="","",MIN(N65:N119))</f>
        <v>0</v>
      </c>
      <c r="O122" s="28">
        <f>IF(O121="","",MIN(O65:O119))</f>
        <v>0</v>
      </c>
      <c r="P122" s="28">
        <f t="shared" si="35"/>
        <v>5.8000000000000003E-2</v>
      </c>
      <c r="Q122" s="28">
        <f>IF(Q121="","",MIN(Q65:Q119))</f>
        <v>0</v>
      </c>
      <c r="R122" s="28" t="str">
        <f>IF(R121="","",MIN(R65:R119))</f>
        <v/>
      </c>
      <c r="S122" s="28">
        <f>IF(S121="","",MIN(S65:S119))</f>
        <v>1E-4</v>
      </c>
      <c r="T122" s="28" t="str">
        <f>IF(T121="","",MIN(T65:T119))</f>
        <v/>
      </c>
      <c r="U122" s="28">
        <f t="shared" si="35"/>
        <v>0</v>
      </c>
      <c r="V122" s="28">
        <f t="shared" si="35"/>
        <v>0</v>
      </c>
      <c r="W122" s="28">
        <f>IF(W121="","",MIN(W65:W119))</f>
        <v>0</v>
      </c>
      <c r="X122" s="28">
        <f t="shared" si="35"/>
        <v>0</v>
      </c>
      <c r="Y122" s="28">
        <f t="shared" si="35"/>
        <v>0</v>
      </c>
      <c r="Z122" s="28">
        <f t="shared" si="35"/>
        <v>0</v>
      </c>
      <c r="AA122" s="28">
        <f t="shared" si="35"/>
        <v>0</v>
      </c>
      <c r="AB122" s="28">
        <f t="shared" si="35"/>
        <v>8.5999999999999993E-2</v>
      </c>
      <c r="AC122" s="28">
        <f t="shared" si="35"/>
        <v>0</v>
      </c>
      <c r="AD122" s="28">
        <f t="shared" si="35"/>
        <v>0</v>
      </c>
      <c r="AE122" s="28">
        <f t="shared" si="35"/>
        <v>0</v>
      </c>
      <c r="AF122" s="28">
        <f t="shared" si="35"/>
        <v>0</v>
      </c>
      <c r="AG122" s="28" t="str">
        <f t="shared" si="35"/>
        <v/>
      </c>
      <c r="AH122" s="28">
        <f t="shared" si="35"/>
        <v>0</v>
      </c>
      <c r="AI122" s="28">
        <f t="shared" si="35"/>
        <v>0</v>
      </c>
      <c r="AJ122" s="28">
        <f t="shared" si="35"/>
        <v>0</v>
      </c>
      <c r="AK122" s="28">
        <f t="shared" si="35"/>
        <v>0</v>
      </c>
      <c r="AL122" s="28">
        <f t="shared" si="35"/>
        <v>0</v>
      </c>
      <c r="AM122" s="28">
        <f t="shared" si="35"/>
        <v>0</v>
      </c>
      <c r="AN122" s="28">
        <f t="shared" si="35"/>
        <v>0</v>
      </c>
      <c r="AO122" s="28">
        <f t="shared" si="35"/>
        <v>0</v>
      </c>
      <c r="AP122" s="28" t="str">
        <f t="shared" si="35"/>
        <v/>
      </c>
      <c r="AQ122" s="28">
        <f t="shared" si="35"/>
        <v>0</v>
      </c>
      <c r="AR122" s="28">
        <f t="shared" si="35"/>
        <v>0</v>
      </c>
      <c r="AS122" s="28">
        <f t="shared" si="35"/>
        <v>0</v>
      </c>
      <c r="AT122" s="28">
        <f t="shared" si="35"/>
        <v>0</v>
      </c>
      <c r="AU122" s="28">
        <f t="shared" si="35"/>
        <v>0</v>
      </c>
      <c r="AV122" s="28">
        <f t="shared" si="35"/>
        <v>0</v>
      </c>
      <c r="AW122" s="28">
        <f t="shared" si="35"/>
        <v>0</v>
      </c>
      <c r="AX122" s="28">
        <f t="shared" si="35"/>
        <v>0</v>
      </c>
      <c r="AY122" s="28">
        <f t="shared" si="35"/>
        <v>0</v>
      </c>
      <c r="AZ122" s="28">
        <f t="shared" si="35"/>
        <v>0</v>
      </c>
      <c r="BA122" s="28">
        <f t="shared" si="35"/>
        <v>0</v>
      </c>
      <c r="BB122" s="28" t="str">
        <f t="shared" si="35"/>
        <v/>
      </c>
      <c r="BC122" s="28">
        <f t="shared" si="35"/>
        <v>0</v>
      </c>
      <c r="BD122" s="28">
        <f t="shared" si="35"/>
        <v>0</v>
      </c>
      <c r="BE122" s="28">
        <f t="shared" si="35"/>
        <v>0</v>
      </c>
      <c r="BF122" s="28">
        <f t="shared" si="35"/>
        <v>0</v>
      </c>
      <c r="BG122" s="28">
        <f t="shared" si="35"/>
        <v>0</v>
      </c>
      <c r="BH122" s="28">
        <f t="shared" si="35"/>
        <v>0</v>
      </c>
      <c r="BI122" s="28">
        <f t="shared" si="35"/>
        <v>0</v>
      </c>
      <c r="BJ122" s="28">
        <f t="shared" si="35"/>
        <v>0</v>
      </c>
      <c r="BK122" s="28">
        <f t="shared" si="35"/>
        <v>0</v>
      </c>
      <c r="BL122" s="28">
        <f t="shared" si="35"/>
        <v>0</v>
      </c>
      <c r="BM122" s="28">
        <f t="shared" si="35"/>
        <v>0</v>
      </c>
      <c r="BN122" s="28">
        <f t="shared" si="35"/>
        <v>0</v>
      </c>
      <c r="BO122" s="28">
        <f t="shared" si="35"/>
        <v>0</v>
      </c>
      <c r="BP122" s="28">
        <f t="shared" ref="BP122:CK122" si="36">IF(BP121="","",MIN(BP65:BP119))</f>
        <v>0</v>
      </c>
      <c r="BQ122" s="28">
        <f t="shared" si="36"/>
        <v>0</v>
      </c>
      <c r="BR122" s="28">
        <f t="shared" si="36"/>
        <v>0</v>
      </c>
      <c r="BS122" s="28">
        <f t="shared" si="36"/>
        <v>0</v>
      </c>
      <c r="BT122" s="28">
        <f t="shared" si="36"/>
        <v>0</v>
      </c>
      <c r="BU122" s="28">
        <f t="shared" si="36"/>
        <v>0</v>
      </c>
      <c r="BV122" s="28">
        <f t="shared" si="36"/>
        <v>0</v>
      </c>
      <c r="BW122" s="28">
        <f t="shared" si="36"/>
        <v>0</v>
      </c>
      <c r="BX122" s="28">
        <f t="shared" si="36"/>
        <v>0</v>
      </c>
      <c r="BY122" s="28">
        <f t="shared" si="36"/>
        <v>0</v>
      </c>
      <c r="BZ122" s="28">
        <f t="shared" si="36"/>
        <v>1E-4</v>
      </c>
      <c r="CA122" s="28">
        <f t="shared" si="36"/>
        <v>0</v>
      </c>
      <c r="CB122" s="28">
        <f t="shared" si="36"/>
        <v>0</v>
      </c>
      <c r="CC122" s="28" t="str">
        <f t="shared" si="36"/>
        <v/>
      </c>
      <c r="CD122" s="28" t="str">
        <f t="shared" si="36"/>
        <v/>
      </c>
      <c r="CE122" s="28">
        <f t="shared" si="36"/>
        <v>0</v>
      </c>
      <c r="CF122" s="28">
        <f t="shared" si="36"/>
        <v>0</v>
      </c>
      <c r="CG122" s="28">
        <f t="shared" si="36"/>
        <v>0</v>
      </c>
      <c r="CH122" s="28">
        <f t="shared" si="36"/>
        <v>0</v>
      </c>
      <c r="CI122" s="28">
        <f t="shared" si="36"/>
        <v>0</v>
      </c>
      <c r="CJ122" s="28">
        <f t="shared" si="36"/>
        <v>0</v>
      </c>
      <c r="CK122" s="28">
        <f t="shared" si="36"/>
        <v>0</v>
      </c>
      <c r="CL122" s="28">
        <f t="shared" ref="CL122" si="37">IF(CL121="","",MIN(CL65:CL119))</f>
        <v>0</v>
      </c>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c r="EJ122" s="59"/>
      <c r="EK122" s="59"/>
      <c r="EL122" s="59"/>
      <c r="EM122" s="59"/>
      <c r="EN122" s="59"/>
      <c r="EO122" s="59"/>
      <c r="EP122" s="59"/>
      <c r="EQ122" s="59"/>
      <c r="ER122" s="59"/>
      <c r="ES122" s="59"/>
      <c r="ET122" s="59"/>
      <c r="EU122" s="59"/>
      <c r="EV122" s="59"/>
      <c r="EW122" s="59"/>
      <c r="EX122" s="59"/>
      <c r="EY122" s="59"/>
      <c r="EZ122" s="59"/>
      <c r="FA122" s="59"/>
      <c r="FB122" s="59"/>
      <c r="FC122" s="59"/>
      <c r="FD122" s="59"/>
      <c r="FE122" s="59"/>
      <c r="FF122" s="59"/>
      <c r="FG122" s="59"/>
      <c r="FH122" s="59"/>
      <c r="FI122" s="59"/>
      <c r="FJ122" s="59"/>
      <c r="FK122" s="59"/>
      <c r="FL122" s="59"/>
      <c r="FM122" s="59"/>
      <c r="FN122" s="59"/>
      <c r="FO122" s="59"/>
      <c r="FP122" s="59"/>
      <c r="FQ122" s="59"/>
      <c r="FR122" s="59"/>
      <c r="FS122" s="59"/>
      <c r="FT122" s="59"/>
      <c r="FU122" s="59"/>
      <c r="FV122" s="59"/>
      <c r="FW122" s="59"/>
      <c r="FX122" s="59"/>
      <c r="FY122" s="59"/>
      <c r="FZ122" s="59"/>
      <c r="GA122" s="59"/>
      <c r="GB122" s="59"/>
      <c r="GC122" s="59"/>
      <c r="GD122" s="59"/>
      <c r="GE122" s="59"/>
      <c r="GF122" s="59"/>
      <c r="GG122" s="59"/>
      <c r="GH122" s="59"/>
      <c r="GI122" s="59"/>
      <c r="GJ122" s="59"/>
      <c r="GK122" s="59"/>
      <c r="GL122" s="59"/>
      <c r="GM122" s="59"/>
      <c r="GN122" s="59"/>
      <c r="GO122" s="59"/>
      <c r="GP122" s="59"/>
      <c r="GQ122" s="59"/>
      <c r="GR122" s="59"/>
      <c r="GS122" s="59"/>
      <c r="GT122" s="59"/>
      <c r="GU122" s="59"/>
      <c r="GV122" s="59"/>
      <c r="GW122" s="59"/>
      <c r="GX122" s="59"/>
      <c r="GY122" s="59"/>
      <c r="GZ122" s="59"/>
      <c r="HA122" s="59"/>
      <c r="HB122" s="59"/>
      <c r="HC122" s="59"/>
      <c r="HD122" s="59"/>
      <c r="HE122" s="59"/>
      <c r="HF122" s="59"/>
      <c r="HG122" s="59"/>
      <c r="HH122" s="59"/>
      <c r="HI122" s="59"/>
      <c r="HJ122" s="59"/>
      <c r="HK122" s="59"/>
      <c r="HL122" s="59"/>
      <c r="HM122" s="59"/>
      <c r="HN122" s="59"/>
      <c r="HO122" s="59"/>
      <c r="HP122" s="59"/>
      <c r="HQ122" s="59"/>
      <c r="HR122" s="59"/>
      <c r="HS122" s="59"/>
      <c r="HT122" s="59"/>
      <c r="HU122" s="59"/>
      <c r="HV122" s="59"/>
      <c r="HW122" s="59"/>
      <c r="HX122" s="59"/>
      <c r="HY122" s="59"/>
      <c r="HZ122" s="59"/>
      <c r="IA122" s="59"/>
      <c r="IB122" s="59"/>
      <c r="IC122" s="59"/>
      <c r="ID122" s="59"/>
      <c r="IE122" s="59"/>
      <c r="IF122" s="59"/>
      <c r="IG122" s="59"/>
      <c r="IH122" s="59"/>
      <c r="II122" s="59"/>
      <c r="IJ122" s="59"/>
      <c r="IK122" s="59"/>
      <c r="IL122" s="59"/>
      <c r="IM122" s="59"/>
      <c r="IN122" s="59"/>
      <c r="IO122" s="59"/>
      <c r="IP122" s="59"/>
      <c r="IQ122" s="59"/>
      <c r="IR122" s="59"/>
      <c r="IS122" s="59"/>
      <c r="IT122" s="59"/>
      <c r="IU122" s="59"/>
      <c r="IV122" s="59"/>
      <c r="IW122" s="59"/>
      <c r="IX122" s="59"/>
      <c r="IY122" s="59"/>
      <c r="IZ122" s="59"/>
      <c r="JA122" s="59"/>
      <c r="JB122" s="59"/>
      <c r="JC122" s="59"/>
      <c r="JD122" s="59"/>
      <c r="JE122" s="59"/>
      <c r="JF122" s="59"/>
      <c r="JG122" s="59"/>
      <c r="JH122" s="59"/>
      <c r="JI122" s="59"/>
      <c r="JJ122" s="59"/>
      <c r="JK122" s="59"/>
      <c r="JL122" s="59"/>
      <c r="JM122" s="59"/>
      <c r="JN122" s="59"/>
      <c r="JO122" s="59"/>
      <c r="JP122" s="59"/>
      <c r="JQ122" s="59"/>
    </row>
    <row r="123" spans="1:277" s="59" customFormat="1" ht="15" customHeight="1">
      <c r="A123" s="25" t="s">
        <v>11</v>
      </c>
      <c r="B123" s="26"/>
      <c r="C123" s="26"/>
      <c r="D123" s="26"/>
      <c r="E123" s="26"/>
      <c r="F123" s="26"/>
      <c r="G123" s="26"/>
      <c r="H123" s="26"/>
      <c r="I123" s="28">
        <f>IF(I121="","",MAX(I65:I119))</f>
        <v>0</v>
      </c>
      <c r="J123" s="28" t="str">
        <f>IF(J121="","",MAX(J65:J119))</f>
        <v/>
      </c>
      <c r="K123" s="28">
        <f>IF(K121="","",MAX(K65:K119))</f>
        <v>0</v>
      </c>
      <c r="L123" s="28">
        <f t="shared" ref="L123:BO123" si="38">IF(L121="","",MAX(L65:L119))</f>
        <v>0.28799999999999998</v>
      </c>
      <c r="M123" s="28">
        <f>IF(M121="","",MAX(M65:M119))</f>
        <v>2.4E-2</v>
      </c>
      <c r="N123" s="28">
        <f>IF(N121="","",MAX(N65:N119))</f>
        <v>0</v>
      </c>
      <c r="O123" s="28">
        <f>IF(O121="","",MAX(O65:O119))</f>
        <v>0</v>
      </c>
      <c r="P123" s="28">
        <f t="shared" si="38"/>
        <v>0.14499999999999999</v>
      </c>
      <c r="Q123" s="28">
        <f>IF(Q121="","",MAX(Q65:Q119))</f>
        <v>4.0000000000000002E-4</v>
      </c>
      <c r="R123" s="28" t="str">
        <f>IF(R121="","",MAX(R65:R119))</f>
        <v/>
      </c>
      <c r="S123" s="28">
        <f>IF(S121="","",MAX(S65:S119))</f>
        <v>1E-4</v>
      </c>
      <c r="T123" s="28" t="str">
        <f>IF(T121="","",MAX(T65:T119))</f>
        <v/>
      </c>
      <c r="U123" s="28">
        <f t="shared" si="38"/>
        <v>0</v>
      </c>
      <c r="V123" s="28">
        <f t="shared" si="38"/>
        <v>0</v>
      </c>
      <c r="W123" s="28">
        <f>IF(W121="","",MAX(W65:W119))</f>
        <v>0</v>
      </c>
      <c r="X123" s="28">
        <f t="shared" si="38"/>
        <v>0</v>
      </c>
      <c r="Y123" s="28">
        <f t="shared" si="38"/>
        <v>0</v>
      </c>
      <c r="Z123" s="28">
        <f t="shared" si="38"/>
        <v>0.04</v>
      </c>
      <c r="AA123" s="28">
        <f t="shared" si="38"/>
        <v>0</v>
      </c>
      <c r="AB123" s="28">
        <f t="shared" si="38"/>
        <v>0.129</v>
      </c>
      <c r="AC123" s="28">
        <f t="shared" si="38"/>
        <v>0</v>
      </c>
      <c r="AD123" s="28">
        <f t="shared" si="38"/>
        <v>0</v>
      </c>
      <c r="AE123" s="28">
        <f t="shared" si="38"/>
        <v>0</v>
      </c>
      <c r="AF123" s="28">
        <f t="shared" si="38"/>
        <v>5.0000000000000001E-3</v>
      </c>
      <c r="AG123" s="28" t="str">
        <f t="shared" si="38"/>
        <v/>
      </c>
      <c r="AH123" s="28">
        <f t="shared" si="38"/>
        <v>0</v>
      </c>
      <c r="AI123" s="28">
        <f t="shared" si="38"/>
        <v>0</v>
      </c>
      <c r="AJ123" s="28">
        <f t="shared" si="38"/>
        <v>0</v>
      </c>
      <c r="AK123" s="28">
        <f t="shared" si="38"/>
        <v>0</v>
      </c>
      <c r="AL123" s="28">
        <f t="shared" si="38"/>
        <v>0</v>
      </c>
      <c r="AM123" s="28">
        <f t="shared" si="38"/>
        <v>0</v>
      </c>
      <c r="AN123" s="28">
        <f t="shared" si="38"/>
        <v>0</v>
      </c>
      <c r="AO123" s="28">
        <f t="shared" si="38"/>
        <v>0</v>
      </c>
      <c r="AP123" s="28" t="str">
        <f t="shared" si="38"/>
        <v/>
      </c>
      <c r="AQ123" s="28">
        <f t="shared" si="38"/>
        <v>0</v>
      </c>
      <c r="AR123" s="28">
        <f t="shared" si="38"/>
        <v>0</v>
      </c>
      <c r="AS123" s="28">
        <f t="shared" si="38"/>
        <v>0</v>
      </c>
      <c r="AT123" s="28">
        <f t="shared" si="38"/>
        <v>0</v>
      </c>
      <c r="AU123" s="28">
        <f t="shared" si="38"/>
        <v>0</v>
      </c>
      <c r="AV123" s="28">
        <f t="shared" si="38"/>
        <v>0</v>
      </c>
      <c r="AW123" s="28">
        <f t="shared" si="38"/>
        <v>5.0000000000000001E-3</v>
      </c>
      <c r="AX123" s="28">
        <f t="shared" si="38"/>
        <v>0</v>
      </c>
      <c r="AY123" s="28">
        <f t="shared" si="38"/>
        <v>0</v>
      </c>
      <c r="AZ123" s="28">
        <f t="shared" si="38"/>
        <v>0</v>
      </c>
      <c r="BA123" s="28">
        <f t="shared" si="38"/>
        <v>0</v>
      </c>
      <c r="BB123" s="28" t="str">
        <f t="shared" si="38"/>
        <v/>
      </c>
      <c r="BC123" s="28">
        <f t="shared" si="38"/>
        <v>0</v>
      </c>
      <c r="BD123" s="28">
        <f t="shared" si="38"/>
        <v>0</v>
      </c>
      <c r="BE123" s="28">
        <f t="shared" si="38"/>
        <v>0</v>
      </c>
      <c r="BF123" s="28">
        <f t="shared" si="38"/>
        <v>0</v>
      </c>
      <c r="BG123" s="28">
        <f t="shared" si="38"/>
        <v>0</v>
      </c>
      <c r="BH123" s="28">
        <f t="shared" si="38"/>
        <v>0</v>
      </c>
      <c r="BI123" s="28">
        <f t="shared" si="38"/>
        <v>5.0000000000000001E-3</v>
      </c>
      <c r="BJ123" s="28">
        <f t="shared" si="38"/>
        <v>0</v>
      </c>
      <c r="BK123" s="28">
        <f t="shared" si="38"/>
        <v>0</v>
      </c>
      <c r="BL123" s="28">
        <f t="shared" si="38"/>
        <v>0</v>
      </c>
      <c r="BM123" s="28">
        <f t="shared" si="38"/>
        <v>0</v>
      </c>
      <c r="BN123" s="28">
        <f t="shared" si="38"/>
        <v>0</v>
      </c>
      <c r="BO123" s="28">
        <f t="shared" si="38"/>
        <v>0</v>
      </c>
      <c r="BP123" s="28">
        <f t="shared" ref="BP123:CK123" si="39">IF(BP121="","",MAX(BP65:BP119))</f>
        <v>0</v>
      </c>
      <c r="BQ123" s="28">
        <f t="shared" si="39"/>
        <v>0</v>
      </c>
      <c r="BR123" s="28">
        <f t="shared" si="39"/>
        <v>0</v>
      </c>
      <c r="BS123" s="28">
        <f t="shared" si="39"/>
        <v>0</v>
      </c>
      <c r="BT123" s="28">
        <f t="shared" si="39"/>
        <v>5.0000000000000001E-3</v>
      </c>
      <c r="BU123" s="28">
        <f t="shared" si="39"/>
        <v>5.0000000000000001E-3</v>
      </c>
      <c r="BV123" s="28">
        <f t="shared" si="39"/>
        <v>0</v>
      </c>
      <c r="BW123" s="28">
        <f t="shared" si="39"/>
        <v>0</v>
      </c>
      <c r="BX123" s="28">
        <f t="shared" si="39"/>
        <v>5.0000000000000001E-3</v>
      </c>
      <c r="BY123" s="28">
        <f t="shared" si="39"/>
        <v>0</v>
      </c>
      <c r="BZ123" s="28">
        <f t="shared" si="39"/>
        <v>1E-4</v>
      </c>
      <c r="CA123" s="28">
        <f t="shared" si="39"/>
        <v>0</v>
      </c>
      <c r="CB123" s="28">
        <f t="shared" si="39"/>
        <v>0</v>
      </c>
      <c r="CC123" s="28" t="str">
        <f t="shared" si="39"/>
        <v/>
      </c>
      <c r="CD123" s="28" t="str">
        <f t="shared" si="39"/>
        <v/>
      </c>
      <c r="CE123" s="28">
        <f t="shared" si="39"/>
        <v>0</v>
      </c>
      <c r="CF123" s="28">
        <f t="shared" si="39"/>
        <v>0</v>
      </c>
      <c r="CG123" s="28">
        <f t="shared" si="39"/>
        <v>0</v>
      </c>
      <c r="CH123" s="28">
        <f t="shared" si="39"/>
        <v>0</v>
      </c>
      <c r="CI123" s="28">
        <f t="shared" si="39"/>
        <v>0</v>
      </c>
      <c r="CJ123" s="28">
        <f t="shared" si="39"/>
        <v>1E-4</v>
      </c>
      <c r="CK123" s="28">
        <f t="shared" si="39"/>
        <v>0</v>
      </c>
      <c r="CL123" s="28">
        <f t="shared" ref="CL123" si="40">IF(CL121="","",MAX(CL65:CL119))</f>
        <v>5.0000000000000001E-3</v>
      </c>
    </row>
    <row r="124" spans="1:277" s="59" customFormat="1" ht="15" customHeight="1">
      <c r="A124" s="29"/>
      <c r="B124" s="29"/>
      <c r="C124" s="29"/>
      <c r="D124" s="29"/>
      <c r="E124" s="29"/>
      <c r="F124" s="29"/>
      <c r="G124" s="29"/>
      <c r="H124" s="29"/>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s="23"/>
      <c r="CG124" s="23"/>
      <c r="CH124" s="23"/>
      <c r="CI124" s="23"/>
      <c r="CJ124" s="23"/>
      <c r="CK124" s="23"/>
      <c r="CL124" s="23"/>
    </row>
    <row r="125" spans="1:277" s="59" customFormat="1" ht="15" customHeight="1">
      <c r="A125" s="20" t="s">
        <v>95</v>
      </c>
      <c r="B125" s="20">
        <v>2016</v>
      </c>
      <c r="C125" s="21">
        <v>27535533</v>
      </c>
      <c r="D125" s="29" t="s">
        <v>5</v>
      </c>
      <c r="E125" s="29" t="s">
        <v>103</v>
      </c>
      <c r="F125" s="20" t="s">
        <v>96</v>
      </c>
      <c r="G125" s="29"/>
      <c r="H125" s="19">
        <v>3304</v>
      </c>
      <c r="I125" s="37">
        <v>2.2100000000000002E-2</v>
      </c>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37">
        <v>0</v>
      </c>
      <c r="BS125" s="23"/>
      <c r="BT125" s="37">
        <v>0</v>
      </c>
      <c r="BU125" s="23"/>
      <c r="BV125" s="23"/>
      <c r="BW125" s="23"/>
      <c r="BX125" s="23"/>
      <c r="BY125" s="23"/>
      <c r="BZ125" s="23"/>
      <c r="CA125" s="23"/>
      <c r="CB125" s="23"/>
      <c r="CC125" s="23"/>
      <c r="CD125" s="23"/>
      <c r="CE125" s="23"/>
      <c r="CF125" s="23"/>
      <c r="CG125" s="23"/>
      <c r="CH125" s="23"/>
      <c r="CI125" s="23"/>
      <c r="CJ125" s="23"/>
      <c r="CK125" s="23"/>
      <c r="CL125" s="23"/>
    </row>
    <row r="126" spans="1:277" s="59" customFormat="1" ht="15" customHeight="1">
      <c r="A126" s="20" t="s">
        <v>95</v>
      </c>
      <c r="B126" s="20">
        <v>2016</v>
      </c>
      <c r="C126" s="21">
        <v>27535533</v>
      </c>
      <c r="D126" s="29" t="s">
        <v>5</v>
      </c>
      <c r="E126" s="29" t="s">
        <v>103</v>
      </c>
      <c r="F126" s="20" t="s">
        <v>96</v>
      </c>
      <c r="G126" s="29"/>
      <c r="H126" s="19">
        <v>3280</v>
      </c>
      <c r="I126" s="23"/>
      <c r="J126" s="23"/>
      <c r="K126" s="23"/>
      <c r="L126" s="37">
        <v>0.16600000000000001</v>
      </c>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c r="CA126" s="23"/>
      <c r="CB126" s="23"/>
      <c r="CC126" s="23"/>
      <c r="CD126" s="23"/>
      <c r="CE126" s="23"/>
      <c r="CF126" s="23"/>
      <c r="CG126" s="23"/>
      <c r="CH126" s="23"/>
      <c r="CI126" s="23"/>
      <c r="CJ126" s="23"/>
      <c r="CK126" s="23"/>
      <c r="CL126" s="23"/>
    </row>
    <row r="127" spans="1:277" s="59" customFormat="1" ht="15" customHeight="1">
      <c r="A127" s="20" t="s">
        <v>95</v>
      </c>
      <c r="B127" s="20">
        <v>2016</v>
      </c>
      <c r="C127" s="21">
        <v>27535533</v>
      </c>
      <c r="D127" s="29" t="s">
        <v>5</v>
      </c>
      <c r="E127" s="29" t="s">
        <v>103</v>
      </c>
      <c r="F127" s="20" t="s">
        <v>96</v>
      </c>
      <c r="G127" s="29"/>
      <c r="H127" s="19">
        <v>3297</v>
      </c>
      <c r="I127" s="23"/>
      <c r="J127" s="23"/>
      <c r="K127" s="23"/>
      <c r="L127" s="23"/>
      <c r="M127" s="23"/>
      <c r="N127" s="23"/>
      <c r="O127" s="23"/>
      <c r="P127" s="37">
        <v>0.29699999999999999</v>
      </c>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37">
        <v>0</v>
      </c>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row>
    <row r="128" spans="1:277" s="59" customFormat="1" ht="15" customHeight="1">
      <c r="A128" s="20" t="s">
        <v>95</v>
      </c>
      <c r="B128" s="20">
        <v>2016</v>
      </c>
      <c r="C128" s="21">
        <v>27535533</v>
      </c>
      <c r="D128" s="29" t="s">
        <v>5</v>
      </c>
      <c r="E128" s="29" t="s">
        <v>103</v>
      </c>
      <c r="F128" s="20" t="s">
        <v>96</v>
      </c>
      <c r="G128" s="29"/>
      <c r="H128" s="19">
        <v>3278</v>
      </c>
      <c r="I128" s="23"/>
      <c r="J128" s="23"/>
      <c r="K128" s="23"/>
      <c r="L128" s="23"/>
      <c r="M128" s="23"/>
      <c r="N128" s="23"/>
      <c r="O128" s="23"/>
      <c r="P128" s="23"/>
      <c r="Q128" s="23"/>
      <c r="R128" s="23"/>
      <c r="S128" s="23"/>
      <c r="T128" s="23"/>
      <c r="U128" s="37">
        <v>0</v>
      </c>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37">
        <v>0</v>
      </c>
      <c r="BG128" s="23"/>
      <c r="BH128" s="23"/>
      <c r="BI128" s="23"/>
      <c r="BJ128" s="23"/>
      <c r="BK128" s="23"/>
      <c r="BL128" s="23"/>
      <c r="BM128" s="23"/>
      <c r="BN128" s="23"/>
      <c r="BO128" s="23"/>
      <c r="BP128" s="23"/>
      <c r="BQ128" s="23"/>
      <c r="BR128" s="23"/>
      <c r="BS128" s="23"/>
      <c r="BT128" s="23"/>
      <c r="BU128" s="23"/>
      <c r="BV128" s="23"/>
      <c r="BW128" s="23"/>
      <c r="BX128" s="23"/>
      <c r="BY128" s="23"/>
      <c r="BZ128" s="23"/>
      <c r="CA128" s="23"/>
      <c r="CB128" s="23"/>
      <c r="CC128" s="23"/>
      <c r="CD128" s="23"/>
      <c r="CE128" s="23"/>
      <c r="CF128" s="23"/>
      <c r="CG128" s="23"/>
      <c r="CH128" s="23"/>
      <c r="CI128" s="23"/>
      <c r="CJ128" s="23"/>
      <c r="CK128" s="37">
        <v>0</v>
      </c>
      <c r="CL128" s="23"/>
    </row>
    <row r="129" spans="1:90" s="59" customFormat="1" ht="15" customHeight="1">
      <c r="A129" s="20" t="s">
        <v>95</v>
      </c>
      <c r="B129" s="20">
        <v>2016</v>
      </c>
      <c r="C129" s="21">
        <v>27535533</v>
      </c>
      <c r="D129" s="29" t="s">
        <v>5</v>
      </c>
      <c r="E129" s="29" t="s">
        <v>103</v>
      </c>
      <c r="F129" s="20" t="s">
        <v>96</v>
      </c>
      <c r="G129" s="29"/>
      <c r="H129" s="19">
        <v>3307</v>
      </c>
      <c r="I129" s="23"/>
      <c r="J129" s="23"/>
      <c r="K129" s="23"/>
      <c r="L129" s="23"/>
      <c r="M129" s="23"/>
      <c r="N129" s="37">
        <v>0</v>
      </c>
      <c r="O129" s="23"/>
      <c r="P129" s="23"/>
      <c r="Q129" s="23"/>
      <c r="R129" s="23"/>
      <c r="S129" s="37">
        <v>0</v>
      </c>
      <c r="T129" s="23"/>
      <c r="U129" s="23"/>
      <c r="V129" s="23"/>
      <c r="W129" s="37">
        <v>2.0000000000000001E-4</v>
      </c>
      <c r="X129" s="37">
        <v>0</v>
      </c>
      <c r="Y129" s="23"/>
      <c r="Z129" s="37">
        <v>0.182</v>
      </c>
      <c r="AA129" s="23"/>
      <c r="AB129" s="23"/>
      <c r="AC129" s="23"/>
      <c r="AD129" s="23"/>
      <c r="AE129" s="23"/>
      <c r="AF129" s="23"/>
      <c r="AG129" s="23"/>
      <c r="AH129" s="37">
        <v>0</v>
      </c>
      <c r="AI129" s="23"/>
      <c r="AJ129" s="23"/>
      <c r="AK129" s="23"/>
      <c r="AL129" s="23"/>
      <c r="AM129" s="23"/>
      <c r="AN129" s="23"/>
      <c r="AO129" s="37">
        <v>0</v>
      </c>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37">
        <v>2.0000000000000001E-4</v>
      </c>
      <c r="BQ129" s="23"/>
      <c r="BR129" s="23"/>
      <c r="BS129" s="23"/>
      <c r="BT129" s="23"/>
      <c r="BU129" s="23"/>
      <c r="BV129" s="23"/>
      <c r="BW129" s="23"/>
      <c r="BX129" s="23"/>
      <c r="BY129" s="23"/>
      <c r="BZ129" s="23"/>
      <c r="CA129" s="37">
        <v>0</v>
      </c>
      <c r="CB129" s="37">
        <v>0</v>
      </c>
      <c r="CC129" s="23"/>
      <c r="CD129" s="23"/>
      <c r="CE129" s="37">
        <v>0</v>
      </c>
      <c r="CF129" s="37">
        <v>0</v>
      </c>
      <c r="CG129" s="37">
        <v>0</v>
      </c>
      <c r="CH129" s="23"/>
      <c r="CI129" s="23"/>
      <c r="CJ129" s="37">
        <v>0</v>
      </c>
      <c r="CK129" s="23"/>
      <c r="CL129" s="23"/>
    </row>
    <row r="130" spans="1:90" s="59" customFormat="1" ht="15" customHeight="1">
      <c r="A130" s="20" t="s">
        <v>95</v>
      </c>
      <c r="B130" s="20">
        <v>2016</v>
      </c>
      <c r="C130" s="21">
        <v>27535533</v>
      </c>
      <c r="D130" s="29" t="s">
        <v>5</v>
      </c>
      <c r="E130" s="29" t="s">
        <v>103</v>
      </c>
      <c r="F130" s="20" t="s">
        <v>96</v>
      </c>
      <c r="G130" s="29"/>
      <c r="H130" s="19">
        <v>3305</v>
      </c>
      <c r="I130" s="23"/>
      <c r="J130" s="23"/>
      <c r="K130" s="23"/>
      <c r="L130" s="23"/>
      <c r="M130" s="23"/>
      <c r="N130" s="23"/>
      <c r="O130" s="37">
        <v>0</v>
      </c>
      <c r="P130" s="23"/>
      <c r="Q130" s="23"/>
      <c r="R130" s="23"/>
      <c r="S130" s="23"/>
      <c r="T130" s="23"/>
      <c r="U130" s="23"/>
      <c r="V130" s="23"/>
      <c r="W130" s="23"/>
      <c r="X130" s="23"/>
      <c r="Y130" s="23"/>
      <c r="Z130" s="23"/>
      <c r="AA130" s="23"/>
      <c r="AB130" s="23"/>
      <c r="AC130" s="23"/>
      <c r="AD130" s="37">
        <v>0</v>
      </c>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37">
        <v>0</v>
      </c>
      <c r="BM130" s="23"/>
      <c r="BN130" s="23"/>
      <c r="BO130" s="23"/>
      <c r="BP130" s="23"/>
      <c r="BQ130" s="37">
        <v>0</v>
      </c>
      <c r="BR130" s="23"/>
      <c r="BS130" s="37">
        <v>0</v>
      </c>
      <c r="BT130" s="23"/>
      <c r="BU130" s="23"/>
      <c r="BV130" s="23"/>
      <c r="BW130" s="23"/>
      <c r="BX130" s="23"/>
      <c r="BY130" s="23"/>
      <c r="BZ130" s="23"/>
      <c r="CA130" s="23"/>
      <c r="CB130" s="23"/>
      <c r="CC130" s="23"/>
      <c r="CD130" s="23"/>
      <c r="CE130" s="23"/>
      <c r="CF130" s="23"/>
      <c r="CG130" s="23"/>
      <c r="CH130" s="23"/>
      <c r="CI130" s="23"/>
      <c r="CJ130" s="23"/>
      <c r="CK130" s="23"/>
      <c r="CL130" s="23"/>
    </row>
    <row r="131" spans="1:90" s="59" customFormat="1" ht="15" customHeight="1">
      <c r="A131" s="20" t="s">
        <v>95</v>
      </c>
      <c r="B131" s="20">
        <v>2016</v>
      </c>
      <c r="C131" s="21">
        <v>27535533</v>
      </c>
      <c r="D131" s="29" t="s">
        <v>5</v>
      </c>
      <c r="E131" s="29" t="s">
        <v>103</v>
      </c>
      <c r="F131" s="20" t="s">
        <v>96</v>
      </c>
      <c r="G131" s="29"/>
      <c r="H131" s="19">
        <v>3299</v>
      </c>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37">
        <v>0</v>
      </c>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row>
    <row r="132" spans="1:90" s="59" customFormat="1" ht="15" customHeight="1">
      <c r="A132" s="20" t="s">
        <v>95</v>
      </c>
      <c r="B132" s="20">
        <v>2016</v>
      </c>
      <c r="C132" s="21">
        <v>27535533</v>
      </c>
      <c r="D132" s="29" t="s">
        <v>5</v>
      </c>
      <c r="E132" s="29" t="s">
        <v>103</v>
      </c>
      <c r="F132" s="20" t="s">
        <v>96</v>
      </c>
      <c r="G132" s="29"/>
      <c r="H132" s="19">
        <v>3279</v>
      </c>
      <c r="I132" s="23"/>
      <c r="J132" s="23"/>
      <c r="K132" s="37">
        <v>1.4E-2</v>
      </c>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row>
    <row r="133" spans="1:90" s="59" customFormat="1" ht="15" customHeight="1">
      <c r="A133" s="20" t="s">
        <v>95</v>
      </c>
      <c r="B133" s="20">
        <v>2016</v>
      </c>
      <c r="C133" s="21">
        <v>27535533</v>
      </c>
      <c r="D133" s="29" t="s">
        <v>5</v>
      </c>
      <c r="E133" s="29" t="s">
        <v>103</v>
      </c>
      <c r="F133" s="20" t="s">
        <v>96</v>
      </c>
      <c r="G133" s="29"/>
      <c r="H133" s="19">
        <v>3303</v>
      </c>
      <c r="I133" s="23"/>
      <c r="J133" s="23"/>
      <c r="K133" s="23"/>
      <c r="L133" s="23"/>
      <c r="M133" s="37">
        <v>2.3E-2</v>
      </c>
      <c r="N133" s="23"/>
      <c r="O133" s="23"/>
      <c r="P133" s="23"/>
      <c r="Q133" s="23"/>
      <c r="R133" s="23"/>
      <c r="S133" s="23"/>
      <c r="T133" s="23"/>
      <c r="U133" s="23"/>
      <c r="V133" s="23"/>
      <c r="W133" s="23"/>
      <c r="X133" s="23"/>
      <c r="Y133" s="23"/>
      <c r="Z133" s="23"/>
      <c r="AA133" s="37">
        <v>2.0000000000000001E-4</v>
      </c>
      <c r="AB133" s="23"/>
      <c r="AC133" s="23"/>
      <c r="AD133" s="23"/>
      <c r="AE133" s="23"/>
      <c r="AF133" s="23"/>
      <c r="AG133" s="23"/>
      <c r="AH133" s="23"/>
      <c r="AI133" s="23"/>
      <c r="AJ133" s="23"/>
      <c r="AK133" s="23"/>
      <c r="AL133" s="37">
        <v>0</v>
      </c>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37">
        <v>0</v>
      </c>
    </row>
    <row r="134" spans="1:90" s="59" customFormat="1" ht="15" customHeight="1">
      <c r="A134" s="20" t="s">
        <v>95</v>
      </c>
      <c r="B134" s="20">
        <v>2016</v>
      </c>
      <c r="C134" s="21">
        <v>27535533</v>
      </c>
      <c r="D134" s="29" t="s">
        <v>5</v>
      </c>
      <c r="E134" s="29" t="s">
        <v>103</v>
      </c>
      <c r="F134" s="20" t="s">
        <v>96</v>
      </c>
      <c r="G134" s="29"/>
      <c r="H134" s="19">
        <v>3272</v>
      </c>
      <c r="I134" s="23"/>
      <c r="J134" s="23"/>
      <c r="K134" s="23"/>
      <c r="L134" s="23"/>
      <c r="M134" s="23"/>
      <c r="N134" s="23"/>
      <c r="O134" s="23"/>
      <c r="P134" s="23"/>
      <c r="Q134" s="37">
        <v>0</v>
      </c>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c r="CA134" s="23"/>
      <c r="CB134" s="23"/>
      <c r="CC134" s="23"/>
      <c r="CD134" s="23"/>
      <c r="CE134" s="23"/>
      <c r="CF134" s="23"/>
      <c r="CG134" s="23"/>
      <c r="CH134" s="23"/>
      <c r="CI134" s="23"/>
      <c r="CJ134" s="23"/>
      <c r="CK134" s="23"/>
      <c r="CL134" s="23"/>
    </row>
    <row r="135" spans="1:90" s="59" customFormat="1" ht="15" customHeight="1">
      <c r="A135" s="20" t="s">
        <v>95</v>
      </c>
      <c r="B135" s="20">
        <v>2016</v>
      </c>
      <c r="C135" s="21">
        <v>27535533</v>
      </c>
      <c r="D135" s="29" t="s">
        <v>5</v>
      </c>
      <c r="E135" s="29" t="s">
        <v>103</v>
      </c>
      <c r="F135" s="20" t="s">
        <v>96</v>
      </c>
      <c r="G135" s="29"/>
      <c r="H135" s="19">
        <v>3284</v>
      </c>
      <c r="I135" s="23"/>
      <c r="J135" s="23"/>
      <c r="K135" s="23"/>
      <c r="L135" s="23"/>
      <c r="M135" s="23"/>
      <c r="N135" s="23"/>
      <c r="O135" s="23"/>
      <c r="P135" s="23"/>
      <c r="Q135" s="23"/>
      <c r="R135" s="23"/>
      <c r="S135" s="23"/>
      <c r="T135" s="23"/>
      <c r="U135" s="23"/>
      <c r="V135" s="23"/>
      <c r="W135" s="23"/>
      <c r="X135" s="23"/>
      <c r="Y135" s="37">
        <v>0</v>
      </c>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row>
    <row r="136" spans="1:90" s="59" customFormat="1" ht="15" customHeight="1">
      <c r="A136" s="20" t="s">
        <v>95</v>
      </c>
      <c r="B136" s="20">
        <v>2016</v>
      </c>
      <c r="C136" s="21">
        <v>27535533</v>
      </c>
      <c r="D136" s="29" t="s">
        <v>5</v>
      </c>
      <c r="E136" s="29" t="s">
        <v>103</v>
      </c>
      <c r="F136" s="20" t="s">
        <v>96</v>
      </c>
      <c r="G136" s="29"/>
      <c r="H136" s="19">
        <v>3306</v>
      </c>
      <c r="I136" s="23"/>
      <c r="J136" s="23"/>
      <c r="K136" s="23"/>
      <c r="L136" s="23"/>
      <c r="M136" s="23"/>
      <c r="N136" s="23"/>
      <c r="O136" s="23"/>
      <c r="P136" s="23"/>
      <c r="Q136" s="23"/>
      <c r="R136" s="23"/>
      <c r="S136" s="23"/>
      <c r="T136" s="23"/>
      <c r="U136" s="23"/>
      <c r="V136" s="23"/>
      <c r="W136" s="23"/>
      <c r="X136" s="23"/>
      <c r="Y136" s="23"/>
      <c r="Z136" s="23"/>
      <c r="AA136" s="23"/>
      <c r="AB136" s="37">
        <v>4.7E-2</v>
      </c>
      <c r="AC136" s="23"/>
      <c r="AD136" s="23"/>
      <c r="AE136" s="23"/>
      <c r="AF136" s="23"/>
      <c r="AG136" s="23"/>
      <c r="AH136" s="23"/>
      <c r="AI136" s="37">
        <v>0</v>
      </c>
      <c r="AJ136" s="23"/>
      <c r="AK136" s="23"/>
      <c r="AL136" s="23"/>
      <c r="AM136" s="23"/>
      <c r="AN136" s="37">
        <v>0</v>
      </c>
      <c r="AO136" s="23"/>
      <c r="AP136" s="23"/>
      <c r="AQ136" s="37">
        <v>0</v>
      </c>
      <c r="AR136" s="23"/>
      <c r="AS136" s="23"/>
      <c r="AT136" s="37">
        <v>4.0000000000000001E-3</v>
      </c>
      <c r="AU136" s="37">
        <v>0</v>
      </c>
      <c r="AV136" s="37">
        <v>0</v>
      </c>
      <c r="AW136" s="37">
        <v>0</v>
      </c>
      <c r="AX136" s="23"/>
      <c r="AY136" s="23"/>
      <c r="AZ136" s="23"/>
      <c r="BA136" s="37">
        <v>0</v>
      </c>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23"/>
      <c r="CH136" s="37">
        <v>0</v>
      </c>
      <c r="CI136" s="37">
        <v>0</v>
      </c>
      <c r="CJ136" s="23"/>
      <c r="CK136" s="23"/>
      <c r="CL136" s="23"/>
    </row>
    <row r="137" spans="1:90" s="59" customFormat="1" ht="15" customHeight="1">
      <c r="A137" s="20" t="s">
        <v>95</v>
      </c>
      <c r="B137" s="20">
        <v>2016</v>
      </c>
      <c r="C137" s="21">
        <v>27535533</v>
      </c>
      <c r="D137" s="29" t="s">
        <v>5</v>
      </c>
      <c r="E137" s="29" t="s">
        <v>103</v>
      </c>
      <c r="F137" s="20" t="s">
        <v>96</v>
      </c>
      <c r="G137" s="29"/>
      <c r="H137" s="19">
        <v>3143</v>
      </c>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row>
    <row r="138" spans="1:90" s="59" customFormat="1" ht="15" customHeight="1">
      <c r="A138" s="20" t="s">
        <v>95</v>
      </c>
      <c r="B138" s="20">
        <v>2016</v>
      </c>
      <c r="C138" s="21">
        <v>27535533</v>
      </c>
      <c r="D138" s="29" t="s">
        <v>5</v>
      </c>
      <c r="E138" s="29" t="s">
        <v>103</v>
      </c>
      <c r="F138" s="20" t="s">
        <v>96</v>
      </c>
      <c r="G138" s="29"/>
      <c r="H138" s="19">
        <v>2778</v>
      </c>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row>
    <row r="139" spans="1:90" s="59" customFormat="1" ht="15" customHeight="1">
      <c r="A139" s="20" t="s">
        <v>95</v>
      </c>
      <c r="B139" s="20">
        <v>2016</v>
      </c>
      <c r="C139" s="21">
        <v>27535533</v>
      </c>
      <c r="D139" s="29" t="s">
        <v>5</v>
      </c>
      <c r="E139" s="29" t="s">
        <v>103</v>
      </c>
      <c r="F139" s="20" t="s">
        <v>96</v>
      </c>
      <c r="G139" s="29"/>
      <c r="H139" s="19">
        <v>2719</v>
      </c>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c r="CB139" s="23"/>
      <c r="CC139" s="23"/>
      <c r="CD139" s="23"/>
      <c r="CE139" s="23"/>
      <c r="CF139" s="23"/>
      <c r="CG139" s="23"/>
      <c r="CH139" s="23"/>
      <c r="CI139" s="23"/>
      <c r="CJ139" s="23"/>
      <c r="CK139" s="23"/>
      <c r="CL139" s="23"/>
    </row>
    <row r="140" spans="1:90" s="59" customFormat="1" ht="15" customHeight="1">
      <c r="A140" s="20" t="s">
        <v>95</v>
      </c>
      <c r="B140" s="20">
        <v>2016</v>
      </c>
      <c r="C140" s="21">
        <v>27535533</v>
      </c>
      <c r="D140" s="29" t="s">
        <v>5</v>
      </c>
      <c r="E140" s="29" t="s">
        <v>103</v>
      </c>
      <c r="F140" s="20" t="s">
        <v>96</v>
      </c>
      <c r="G140" s="29"/>
      <c r="H140" s="19">
        <v>3281</v>
      </c>
      <c r="I140" s="23"/>
      <c r="J140" s="23"/>
      <c r="K140" s="23"/>
      <c r="L140" s="23"/>
      <c r="M140" s="23"/>
      <c r="N140" s="23"/>
      <c r="O140" s="23"/>
      <c r="P140" s="23"/>
      <c r="Q140" s="23"/>
      <c r="R140" s="23"/>
      <c r="S140" s="23"/>
      <c r="T140" s="23"/>
      <c r="U140" s="23"/>
      <c r="V140" s="23"/>
      <c r="W140" s="23"/>
      <c r="X140" s="23"/>
      <c r="Y140" s="23"/>
      <c r="Z140" s="23"/>
      <c r="AA140" s="23"/>
      <c r="AB140" s="23"/>
      <c r="AC140" s="37">
        <v>0</v>
      </c>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row>
    <row r="141" spans="1:90" s="59" customFormat="1" ht="15" customHeight="1">
      <c r="A141" s="20" t="s">
        <v>95</v>
      </c>
      <c r="B141" s="20">
        <v>2016</v>
      </c>
      <c r="C141" s="21">
        <v>27535533</v>
      </c>
      <c r="D141" s="29" t="s">
        <v>5</v>
      </c>
      <c r="E141" s="29" t="s">
        <v>103</v>
      </c>
      <c r="F141" s="20" t="s">
        <v>96</v>
      </c>
      <c r="G141" s="29"/>
      <c r="H141" s="19">
        <v>3293</v>
      </c>
      <c r="I141" s="23"/>
      <c r="J141" s="23"/>
      <c r="K141" s="23"/>
      <c r="L141" s="23"/>
      <c r="M141" s="23"/>
      <c r="N141" s="23"/>
      <c r="O141" s="23"/>
      <c r="P141" s="23"/>
      <c r="Q141" s="23"/>
      <c r="R141" s="23"/>
      <c r="S141" s="23"/>
      <c r="T141" s="23"/>
      <c r="U141" s="23"/>
      <c r="V141" s="23"/>
      <c r="W141" s="23"/>
      <c r="X141" s="23"/>
      <c r="Y141" s="23"/>
      <c r="Z141" s="23"/>
      <c r="AA141" s="23"/>
      <c r="AB141" s="23"/>
      <c r="AC141" s="23"/>
      <c r="AD141" s="23"/>
      <c r="AE141" s="37">
        <v>0</v>
      </c>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37">
        <v>0</v>
      </c>
      <c r="BI141" s="23"/>
      <c r="BJ141" s="23"/>
      <c r="BK141" s="23"/>
      <c r="BL141" s="23"/>
      <c r="BM141" s="23"/>
      <c r="BN141" s="23"/>
      <c r="BO141" s="23"/>
      <c r="BP141" s="23"/>
      <c r="BQ141" s="23"/>
      <c r="BR141" s="23"/>
      <c r="BS141" s="23"/>
      <c r="BT141" s="23"/>
      <c r="BU141" s="23"/>
      <c r="BV141" s="23"/>
      <c r="BW141" s="23"/>
      <c r="BX141" s="23"/>
      <c r="BY141" s="23"/>
      <c r="BZ141" s="23"/>
      <c r="CA141" s="23"/>
      <c r="CB141" s="23"/>
      <c r="CC141" s="23"/>
      <c r="CD141" s="23"/>
      <c r="CE141" s="23"/>
      <c r="CF141" s="23"/>
      <c r="CG141" s="23"/>
      <c r="CH141" s="23"/>
      <c r="CI141" s="23"/>
      <c r="CJ141" s="23"/>
      <c r="CK141" s="23"/>
      <c r="CL141" s="23"/>
    </row>
    <row r="142" spans="1:90" s="59" customFormat="1" ht="15" customHeight="1">
      <c r="A142" s="20" t="s">
        <v>95</v>
      </c>
      <c r="B142" s="20">
        <v>2016</v>
      </c>
      <c r="C142" s="21">
        <v>27535533</v>
      </c>
      <c r="D142" s="29" t="s">
        <v>5</v>
      </c>
      <c r="E142" s="29" t="s">
        <v>103</v>
      </c>
      <c r="F142" s="20" t="s">
        <v>96</v>
      </c>
      <c r="G142" s="29"/>
      <c r="H142" s="19">
        <v>3300</v>
      </c>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37">
        <v>0</v>
      </c>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row>
    <row r="143" spans="1:90" s="59" customFormat="1" ht="15" customHeight="1">
      <c r="A143" s="20" t="s">
        <v>95</v>
      </c>
      <c r="B143" s="20">
        <v>2016</v>
      </c>
      <c r="C143" s="21">
        <v>27535533</v>
      </c>
      <c r="D143" s="29" t="s">
        <v>5</v>
      </c>
      <c r="E143" s="29" t="s">
        <v>103</v>
      </c>
      <c r="F143" s="20" t="s">
        <v>96</v>
      </c>
      <c r="G143" s="29"/>
      <c r="H143" s="19">
        <v>1378</v>
      </c>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37">
        <v>1.2999999999999999E-2</v>
      </c>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c r="CB143" s="23"/>
      <c r="CC143" s="23"/>
      <c r="CD143" s="23"/>
      <c r="CE143" s="23"/>
      <c r="CF143" s="23"/>
      <c r="CG143" s="23"/>
      <c r="CH143" s="23"/>
      <c r="CI143" s="23"/>
      <c r="CJ143" s="23"/>
      <c r="CK143" s="23"/>
      <c r="CL143" s="23"/>
    </row>
    <row r="144" spans="1:90" s="59" customFormat="1" ht="15" customHeight="1">
      <c r="A144" s="20" t="s">
        <v>95</v>
      </c>
      <c r="B144" s="20">
        <v>2016</v>
      </c>
      <c r="C144" s="21">
        <v>27535533</v>
      </c>
      <c r="D144" s="29" t="s">
        <v>5</v>
      </c>
      <c r="E144" s="29" t="s">
        <v>103</v>
      </c>
      <c r="F144" s="20" t="s">
        <v>96</v>
      </c>
      <c r="G144" s="29"/>
      <c r="H144" s="19">
        <v>3302</v>
      </c>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37">
        <v>0</v>
      </c>
      <c r="AL144" s="23"/>
      <c r="AM144" s="37">
        <v>0</v>
      </c>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37">
        <v>0</v>
      </c>
      <c r="BV144" s="23"/>
      <c r="BW144" s="37">
        <v>0</v>
      </c>
      <c r="BX144" s="23"/>
      <c r="BY144" s="23"/>
      <c r="BZ144" s="23"/>
      <c r="CA144" s="23"/>
      <c r="CB144" s="23"/>
      <c r="CC144" s="23"/>
      <c r="CD144" s="23"/>
      <c r="CE144" s="23"/>
      <c r="CF144" s="23"/>
      <c r="CG144" s="23"/>
      <c r="CH144" s="23"/>
      <c r="CI144" s="23"/>
      <c r="CJ144" s="23"/>
      <c r="CK144" s="23"/>
      <c r="CL144" s="23"/>
    </row>
    <row r="145" spans="1:90" s="59" customFormat="1" ht="15" customHeight="1">
      <c r="A145" s="20" t="s">
        <v>95</v>
      </c>
      <c r="B145" s="20">
        <v>2016</v>
      </c>
      <c r="C145" s="21">
        <v>27535533</v>
      </c>
      <c r="D145" s="29" t="s">
        <v>5</v>
      </c>
      <c r="E145" s="29" t="s">
        <v>103</v>
      </c>
      <c r="F145" s="20" t="s">
        <v>96</v>
      </c>
      <c r="G145" s="29"/>
      <c r="H145" s="19">
        <v>3296</v>
      </c>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37">
        <v>0</v>
      </c>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row>
    <row r="146" spans="1:90" s="59" customFormat="1" ht="15" customHeight="1">
      <c r="A146" s="20" t="s">
        <v>95</v>
      </c>
      <c r="B146" s="20">
        <v>2016</v>
      </c>
      <c r="C146" s="21">
        <v>27535533</v>
      </c>
      <c r="D146" s="29" t="s">
        <v>5</v>
      </c>
      <c r="E146" s="29" t="s">
        <v>103</v>
      </c>
      <c r="F146" s="20" t="s">
        <v>96</v>
      </c>
      <c r="G146" s="29"/>
      <c r="H146" s="19">
        <v>3295</v>
      </c>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37">
        <v>0</v>
      </c>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row>
    <row r="147" spans="1:90" s="59" customFormat="1" ht="15" customHeight="1">
      <c r="A147" s="20" t="s">
        <v>95</v>
      </c>
      <c r="B147" s="20">
        <v>2016</v>
      </c>
      <c r="C147" s="21">
        <v>27535533</v>
      </c>
      <c r="D147" s="29" t="s">
        <v>5</v>
      </c>
      <c r="E147" s="29" t="s">
        <v>103</v>
      </c>
      <c r="F147" s="20" t="s">
        <v>96</v>
      </c>
      <c r="G147" s="29"/>
      <c r="H147" s="19">
        <v>3219</v>
      </c>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37">
        <v>0</v>
      </c>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row>
    <row r="148" spans="1:90" s="59" customFormat="1" ht="15" customHeight="1">
      <c r="A148" s="20" t="s">
        <v>95</v>
      </c>
      <c r="B148" s="20">
        <v>2016</v>
      </c>
      <c r="C148" s="21">
        <v>27535533</v>
      </c>
      <c r="D148" s="29" t="s">
        <v>5</v>
      </c>
      <c r="E148" s="29" t="s">
        <v>103</v>
      </c>
      <c r="F148" s="20" t="s">
        <v>96</v>
      </c>
      <c r="G148" s="29"/>
      <c r="H148" s="19">
        <v>3253</v>
      </c>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37">
        <v>0</v>
      </c>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c r="CB148" s="23"/>
      <c r="CC148" s="23"/>
      <c r="CD148" s="23"/>
      <c r="CE148" s="23"/>
      <c r="CF148" s="23"/>
      <c r="CG148" s="23"/>
      <c r="CH148" s="23"/>
      <c r="CI148" s="23"/>
      <c r="CJ148" s="23"/>
      <c r="CK148" s="23"/>
      <c r="CL148" s="23"/>
    </row>
    <row r="149" spans="1:90" s="59" customFormat="1" ht="15" customHeight="1">
      <c r="A149" s="20" t="s">
        <v>95</v>
      </c>
      <c r="B149" s="20">
        <v>2016</v>
      </c>
      <c r="C149" s="21">
        <v>27535533</v>
      </c>
      <c r="D149" s="29" t="s">
        <v>5</v>
      </c>
      <c r="E149" s="29" t="s">
        <v>103</v>
      </c>
      <c r="F149" s="20" t="s">
        <v>96</v>
      </c>
      <c r="G149" s="29"/>
      <c r="H149" s="19">
        <v>3250</v>
      </c>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37">
        <v>0</v>
      </c>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row>
    <row r="150" spans="1:90" s="59" customFormat="1" ht="15" customHeight="1">
      <c r="A150" s="20" t="s">
        <v>95</v>
      </c>
      <c r="B150" s="20">
        <v>2016</v>
      </c>
      <c r="C150" s="21">
        <v>27535533</v>
      </c>
      <c r="D150" s="29" t="s">
        <v>5</v>
      </c>
      <c r="E150" s="29" t="s">
        <v>103</v>
      </c>
      <c r="F150" s="20" t="s">
        <v>96</v>
      </c>
      <c r="G150" s="29"/>
      <c r="H150" s="19">
        <v>3277</v>
      </c>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37">
        <v>0</v>
      </c>
      <c r="BF150" s="23"/>
      <c r="BG150" s="37">
        <v>0</v>
      </c>
      <c r="BH150" s="23"/>
      <c r="BI150" s="23"/>
      <c r="BJ150" s="23"/>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23"/>
      <c r="CH150" s="23"/>
      <c r="CI150" s="23"/>
      <c r="CJ150" s="23"/>
      <c r="CK150" s="23"/>
      <c r="CL150" s="23"/>
    </row>
    <row r="151" spans="1:90" s="59" customFormat="1" ht="15" customHeight="1">
      <c r="A151" s="20" t="s">
        <v>95</v>
      </c>
      <c r="B151" s="20">
        <v>2016</v>
      </c>
      <c r="C151" s="21">
        <v>27535533</v>
      </c>
      <c r="D151" s="29" t="s">
        <v>5</v>
      </c>
      <c r="E151" s="29" t="s">
        <v>103</v>
      </c>
      <c r="F151" s="20" t="s">
        <v>96</v>
      </c>
      <c r="G151" s="29"/>
      <c r="H151" s="19">
        <v>3294</v>
      </c>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37">
        <v>0</v>
      </c>
      <c r="BJ151" s="37">
        <v>0</v>
      </c>
      <c r="BK151" s="23"/>
      <c r="BL151" s="23"/>
      <c r="BM151" s="23"/>
      <c r="BN151" s="23"/>
      <c r="BO151" s="23"/>
      <c r="BP151" s="23"/>
      <c r="BQ151" s="23"/>
      <c r="BR151" s="23"/>
      <c r="BS151" s="23"/>
      <c r="BT151" s="23"/>
      <c r="BU151" s="23"/>
      <c r="BV151" s="23"/>
      <c r="BW151" s="23"/>
      <c r="BX151" s="23"/>
      <c r="BY151" s="23"/>
      <c r="BZ151" s="23"/>
      <c r="CA151" s="23"/>
      <c r="CB151" s="23"/>
      <c r="CC151" s="23"/>
      <c r="CD151" s="23"/>
      <c r="CE151" s="23"/>
      <c r="CF151" s="23"/>
      <c r="CG151" s="23"/>
      <c r="CH151" s="23"/>
      <c r="CI151" s="23"/>
      <c r="CJ151" s="23"/>
      <c r="CK151" s="23"/>
      <c r="CL151" s="23"/>
    </row>
    <row r="152" spans="1:90" s="59" customFormat="1" ht="15" customHeight="1">
      <c r="A152" s="20" t="s">
        <v>95</v>
      </c>
      <c r="B152" s="20">
        <v>2016</v>
      </c>
      <c r="C152" s="21">
        <v>27535533</v>
      </c>
      <c r="D152" s="29" t="s">
        <v>5</v>
      </c>
      <c r="E152" s="29" t="s">
        <v>103</v>
      </c>
      <c r="F152" s="20" t="s">
        <v>96</v>
      </c>
      <c r="G152" s="29"/>
      <c r="H152" s="19">
        <v>3301</v>
      </c>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37">
        <v>0</v>
      </c>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row>
    <row r="153" spans="1:90" s="59" customFormat="1" ht="15" customHeight="1">
      <c r="A153" s="20" t="s">
        <v>95</v>
      </c>
      <c r="B153" s="20">
        <v>2016</v>
      </c>
      <c r="C153" s="21">
        <v>27535533</v>
      </c>
      <c r="D153" s="29" t="s">
        <v>5</v>
      </c>
      <c r="E153" s="29" t="s">
        <v>103</v>
      </c>
      <c r="F153" s="20" t="s">
        <v>96</v>
      </c>
      <c r="G153" s="29"/>
      <c r="H153" s="19">
        <v>2687</v>
      </c>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37">
        <v>0</v>
      </c>
      <c r="BN153" s="23"/>
      <c r="BO153" s="23"/>
      <c r="BP153" s="23"/>
      <c r="BQ153" s="23"/>
      <c r="BR153" s="23"/>
      <c r="BS153" s="23"/>
      <c r="BT153" s="23"/>
      <c r="BU153" s="23"/>
      <c r="BV153" s="23"/>
      <c r="BW153" s="23"/>
      <c r="BX153" s="23"/>
      <c r="BY153" s="23"/>
      <c r="BZ153" s="23"/>
      <c r="CA153" s="23"/>
      <c r="CB153" s="23"/>
      <c r="CC153" s="23"/>
      <c r="CD153" s="23"/>
      <c r="CE153" s="23"/>
      <c r="CF153" s="23"/>
      <c r="CG153" s="23"/>
      <c r="CH153" s="23"/>
      <c r="CI153" s="23"/>
      <c r="CJ153" s="23"/>
      <c r="CK153" s="23"/>
      <c r="CL153" s="23"/>
    </row>
    <row r="154" spans="1:90" s="59" customFormat="1" ht="15" customHeight="1">
      <c r="A154" s="20" t="s">
        <v>95</v>
      </c>
      <c r="B154" s="20">
        <v>2016</v>
      </c>
      <c r="C154" s="21">
        <v>27535533</v>
      </c>
      <c r="D154" s="29" t="s">
        <v>5</v>
      </c>
      <c r="E154" s="29" t="s">
        <v>103</v>
      </c>
      <c r="F154" s="20" t="s">
        <v>96</v>
      </c>
      <c r="G154" s="29"/>
      <c r="H154" s="19">
        <v>3287</v>
      </c>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c r="BK154" s="23"/>
      <c r="BL154" s="23"/>
      <c r="BM154" s="23"/>
      <c r="BN154" s="37">
        <v>0</v>
      </c>
      <c r="BO154" s="23"/>
      <c r="BP154" s="23"/>
      <c r="BQ154" s="23"/>
      <c r="BR154" s="23"/>
      <c r="BS154" s="23"/>
      <c r="BT154" s="23"/>
      <c r="BU154" s="23"/>
      <c r="BV154" s="23"/>
      <c r="BW154" s="23"/>
      <c r="BX154" s="23"/>
      <c r="BY154" s="23"/>
      <c r="BZ154" s="23"/>
      <c r="CA154" s="23"/>
      <c r="CB154" s="23"/>
      <c r="CC154" s="23"/>
      <c r="CD154" s="23"/>
      <c r="CE154" s="23"/>
      <c r="CF154" s="23"/>
      <c r="CG154" s="23"/>
      <c r="CH154" s="23"/>
      <c r="CI154" s="23"/>
      <c r="CJ154" s="23"/>
      <c r="CK154" s="23"/>
      <c r="CL154" s="23"/>
    </row>
    <row r="155" spans="1:90" s="59" customFormat="1" ht="15" customHeight="1">
      <c r="A155" s="20" t="s">
        <v>95</v>
      </c>
      <c r="B155" s="20">
        <v>2016</v>
      </c>
      <c r="C155" s="21">
        <v>27535533</v>
      </c>
      <c r="D155" s="29" t="s">
        <v>5</v>
      </c>
      <c r="E155" s="29" t="s">
        <v>103</v>
      </c>
      <c r="F155" s="20" t="s">
        <v>96</v>
      </c>
      <c r="G155" s="29"/>
      <c r="H155" s="19">
        <v>3290</v>
      </c>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c r="BK155" s="23"/>
      <c r="BL155" s="23"/>
      <c r="BM155" s="23"/>
      <c r="BN155" s="23"/>
      <c r="BO155" s="37">
        <v>0</v>
      </c>
      <c r="BP155" s="23"/>
      <c r="BQ155" s="23"/>
      <c r="BR155" s="23"/>
      <c r="BS155" s="23"/>
      <c r="BT155" s="23"/>
      <c r="BU155" s="23"/>
      <c r="BV155" s="23"/>
      <c r="BW155" s="23"/>
      <c r="BX155" s="23"/>
      <c r="BY155" s="23"/>
      <c r="BZ155" s="23"/>
      <c r="CA155" s="23"/>
      <c r="CB155" s="23"/>
      <c r="CC155" s="23"/>
      <c r="CD155" s="23"/>
      <c r="CE155" s="23"/>
      <c r="CF155" s="23"/>
      <c r="CG155" s="23"/>
      <c r="CH155" s="23"/>
      <c r="CI155" s="23"/>
      <c r="CJ155" s="23"/>
      <c r="CK155" s="23"/>
      <c r="CL155" s="23"/>
    </row>
    <row r="156" spans="1:90" s="59" customFormat="1" ht="15" customHeight="1">
      <c r="A156" s="20" t="s">
        <v>95</v>
      </c>
      <c r="B156" s="20">
        <v>2016</v>
      </c>
      <c r="C156" s="21">
        <v>27535533</v>
      </c>
      <c r="D156" s="29" t="s">
        <v>5</v>
      </c>
      <c r="E156" s="29" t="s">
        <v>103</v>
      </c>
      <c r="F156" s="20" t="s">
        <v>96</v>
      </c>
      <c r="G156" s="29"/>
      <c r="H156" s="19">
        <v>3235</v>
      </c>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c r="BT156" s="23"/>
      <c r="BU156" s="23"/>
      <c r="BV156" s="37">
        <v>0</v>
      </c>
      <c r="BW156" s="23"/>
      <c r="BX156" s="23"/>
      <c r="BY156" s="23"/>
      <c r="BZ156" s="23"/>
      <c r="CA156" s="23"/>
      <c r="CB156" s="23"/>
      <c r="CC156" s="23"/>
      <c r="CD156" s="23"/>
      <c r="CE156" s="23"/>
      <c r="CF156" s="23"/>
      <c r="CG156" s="23"/>
      <c r="CH156" s="23"/>
      <c r="CI156" s="23"/>
      <c r="CJ156" s="23"/>
      <c r="CK156" s="23"/>
      <c r="CL156" s="23"/>
    </row>
    <row r="157" spans="1:90" s="59" customFormat="1" ht="15" customHeight="1">
      <c r="A157" s="20" t="s">
        <v>95</v>
      </c>
      <c r="B157" s="20">
        <v>2016</v>
      </c>
      <c r="C157" s="21">
        <v>27535533</v>
      </c>
      <c r="D157" s="29" t="s">
        <v>5</v>
      </c>
      <c r="E157" s="29" t="s">
        <v>103</v>
      </c>
      <c r="F157" s="20" t="s">
        <v>96</v>
      </c>
      <c r="G157" s="29"/>
      <c r="H157" s="19">
        <v>3262</v>
      </c>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37">
        <v>0</v>
      </c>
      <c r="BY157" s="23"/>
      <c r="BZ157" s="23"/>
      <c r="CA157" s="23"/>
      <c r="CB157" s="23"/>
      <c r="CC157" s="23"/>
      <c r="CD157" s="23"/>
      <c r="CE157" s="23"/>
      <c r="CF157" s="23"/>
      <c r="CG157" s="23"/>
      <c r="CH157" s="23"/>
      <c r="CI157" s="23"/>
      <c r="CJ157" s="23"/>
      <c r="CK157" s="23"/>
      <c r="CL157" s="23"/>
    </row>
    <row r="158" spans="1:90" s="59" customFormat="1" ht="15" customHeight="1">
      <c r="A158" s="20" t="s">
        <v>95</v>
      </c>
      <c r="B158" s="20">
        <v>2016</v>
      </c>
      <c r="C158" s="21">
        <v>27535533</v>
      </c>
      <c r="D158" s="29" t="s">
        <v>5</v>
      </c>
      <c r="E158" s="29" t="s">
        <v>103</v>
      </c>
      <c r="F158" s="20" t="s">
        <v>96</v>
      </c>
      <c r="G158" s="29"/>
      <c r="H158" s="19">
        <v>3268</v>
      </c>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37">
        <v>0</v>
      </c>
      <c r="BZ158" s="23"/>
      <c r="CA158" s="23"/>
      <c r="CB158" s="23"/>
      <c r="CC158" s="23"/>
      <c r="CD158" s="23"/>
      <c r="CE158" s="23"/>
      <c r="CF158" s="23"/>
      <c r="CG158" s="23"/>
      <c r="CH158" s="23"/>
      <c r="CI158" s="23"/>
      <c r="CJ158" s="23"/>
      <c r="CK158" s="23"/>
      <c r="CL158" s="23"/>
    </row>
    <row r="159" spans="1:90" s="59" customFormat="1" ht="15" customHeight="1">
      <c r="A159" s="20" t="s">
        <v>95</v>
      </c>
      <c r="B159" s="20">
        <v>2016</v>
      </c>
      <c r="C159" s="21">
        <v>27535533</v>
      </c>
      <c r="D159" s="29" t="s">
        <v>5</v>
      </c>
      <c r="E159" s="29" t="s">
        <v>103</v>
      </c>
      <c r="F159" s="20" t="s">
        <v>96</v>
      </c>
      <c r="G159" s="29"/>
      <c r="H159" s="19">
        <v>3274</v>
      </c>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37">
        <v>0</v>
      </c>
      <c r="CA159" s="23"/>
      <c r="CB159" s="23"/>
      <c r="CC159" s="23"/>
      <c r="CD159" s="23"/>
      <c r="CE159" s="23"/>
      <c r="CF159" s="23"/>
      <c r="CG159" s="23"/>
      <c r="CH159" s="23"/>
      <c r="CI159" s="23"/>
      <c r="CJ159" s="23"/>
      <c r="CK159" s="23"/>
      <c r="CL159" s="23"/>
    </row>
    <row r="160" spans="1:90" s="59" customFormat="1" ht="15" customHeight="1">
      <c r="A160" s="20" t="s">
        <v>95</v>
      </c>
      <c r="B160" s="20">
        <v>2016</v>
      </c>
      <c r="C160" s="21">
        <v>27535533</v>
      </c>
      <c r="D160" s="29" t="s">
        <v>5</v>
      </c>
      <c r="E160" s="29" t="s">
        <v>103</v>
      </c>
      <c r="F160" s="20" t="s">
        <v>96</v>
      </c>
      <c r="G160" s="29"/>
      <c r="H160" s="19">
        <v>180</v>
      </c>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c r="CB160" s="23"/>
      <c r="CC160" s="23"/>
      <c r="CD160" s="23"/>
      <c r="CE160" s="23"/>
      <c r="CF160" s="23"/>
      <c r="CG160" s="23"/>
      <c r="CH160" s="23"/>
      <c r="CI160" s="23"/>
      <c r="CJ160" s="23"/>
      <c r="CK160" s="23"/>
      <c r="CL160" s="23"/>
    </row>
    <row r="161" spans="1:90" s="59" customFormat="1" ht="15" customHeight="1">
      <c r="A161" s="20" t="s">
        <v>95</v>
      </c>
      <c r="B161" s="20">
        <v>2016</v>
      </c>
      <c r="C161" s="21">
        <v>27535533</v>
      </c>
      <c r="D161" s="29" t="s">
        <v>5</v>
      </c>
      <c r="E161" s="29" t="s">
        <v>103</v>
      </c>
      <c r="F161" s="20" t="s">
        <v>96</v>
      </c>
      <c r="G161" s="29"/>
      <c r="H161" s="19">
        <v>3051</v>
      </c>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c r="CB161" s="23"/>
      <c r="CC161" s="23"/>
      <c r="CD161" s="23"/>
      <c r="CE161" s="23"/>
      <c r="CF161" s="23"/>
      <c r="CG161" s="23"/>
      <c r="CH161" s="23"/>
      <c r="CI161" s="23"/>
      <c r="CJ161" s="23"/>
      <c r="CK161" s="23"/>
      <c r="CL161" s="23"/>
    </row>
    <row r="162" spans="1:90" s="59" customFormat="1" ht="15" customHeight="1">
      <c r="A162" s="20" t="s">
        <v>95</v>
      </c>
      <c r="B162" s="20">
        <v>2016</v>
      </c>
      <c r="C162" s="21">
        <v>27535533</v>
      </c>
      <c r="D162" s="29" t="s">
        <v>5</v>
      </c>
      <c r="E162" s="29" t="s">
        <v>103</v>
      </c>
      <c r="F162" s="20" t="s">
        <v>96</v>
      </c>
      <c r="G162" s="29"/>
      <c r="H162" s="19">
        <v>3086</v>
      </c>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23"/>
      <c r="CH162" s="23"/>
      <c r="CI162" s="23"/>
      <c r="CJ162" s="23"/>
      <c r="CK162" s="23"/>
      <c r="CL162" s="23"/>
    </row>
    <row r="163" spans="1:90" s="59" customFormat="1" ht="15" customHeight="1">
      <c r="A163" s="20" t="s">
        <v>95</v>
      </c>
      <c r="B163" s="20">
        <v>2016</v>
      </c>
      <c r="C163" s="21">
        <v>27535533</v>
      </c>
      <c r="D163" s="29" t="s">
        <v>5</v>
      </c>
      <c r="E163" s="29" t="s">
        <v>104</v>
      </c>
      <c r="F163" s="20" t="s">
        <v>96</v>
      </c>
      <c r="G163" s="29"/>
      <c r="H163" s="19">
        <v>33344</v>
      </c>
      <c r="I163" s="37">
        <v>6.6E-3</v>
      </c>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c r="CB163" s="23"/>
      <c r="CC163" s="23"/>
      <c r="CD163" s="23"/>
      <c r="CE163" s="23"/>
      <c r="CF163" s="23"/>
      <c r="CG163" s="23"/>
      <c r="CH163" s="23"/>
      <c r="CI163" s="23"/>
      <c r="CJ163" s="23"/>
      <c r="CK163" s="23"/>
      <c r="CL163" s="23"/>
    </row>
    <row r="164" spans="1:90" s="59" customFormat="1" ht="15" customHeight="1">
      <c r="A164" s="20" t="s">
        <v>95</v>
      </c>
      <c r="B164" s="20">
        <v>2016</v>
      </c>
      <c r="C164" s="21">
        <v>27535533</v>
      </c>
      <c r="D164" s="29" t="s">
        <v>5</v>
      </c>
      <c r="E164" s="29" t="s">
        <v>104</v>
      </c>
      <c r="F164" s="20" t="s">
        <v>96</v>
      </c>
      <c r="G164" s="29"/>
      <c r="H164" s="19">
        <v>33211</v>
      </c>
      <c r="I164" s="23"/>
      <c r="J164" s="23"/>
      <c r="K164" s="23"/>
      <c r="L164" s="37">
        <v>0.19800000000000001</v>
      </c>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c r="BT164" s="23"/>
      <c r="BU164" s="23"/>
      <c r="BV164" s="23"/>
      <c r="BW164" s="23"/>
      <c r="BX164" s="23"/>
      <c r="BY164" s="23"/>
      <c r="BZ164" s="23"/>
      <c r="CA164" s="23"/>
      <c r="CB164" s="23"/>
      <c r="CC164" s="23"/>
      <c r="CD164" s="23"/>
      <c r="CE164" s="23"/>
      <c r="CF164" s="23"/>
      <c r="CG164" s="23"/>
      <c r="CH164" s="23"/>
      <c r="CI164" s="23"/>
      <c r="CJ164" s="23"/>
      <c r="CK164" s="23"/>
      <c r="CL164" s="23"/>
    </row>
    <row r="165" spans="1:90" s="59" customFormat="1" ht="15" customHeight="1">
      <c r="A165" s="20" t="s">
        <v>95</v>
      </c>
      <c r="B165" s="20">
        <v>2016</v>
      </c>
      <c r="C165" s="21">
        <v>27535533</v>
      </c>
      <c r="D165" s="29" t="s">
        <v>5</v>
      </c>
      <c r="E165" s="29" t="s">
        <v>104</v>
      </c>
      <c r="F165" s="20" t="s">
        <v>96</v>
      </c>
      <c r="G165" s="29"/>
      <c r="H165" s="19">
        <v>33296</v>
      </c>
      <c r="I165" s="23"/>
      <c r="J165" s="23"/>
      <c r="K165" s="23"/>
      <c r="L165" s="23"/>
      <c r="M165" s="23"/>
      <c r="N165" s="23"/>
      <c r="O165" s="23"/>
      <c r="P165" s="37">
        <v>0.221</v>
      </c>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23"/>
      <c r="CH165" s="23"/>
      <c r="CI165" s="23"/>
      <c r="CJ165" s="23"/>
      <c r="CK165" s="23"/>
      <c r="CL165" s="23"/>
    </row>
    <row r="166" spans="1:90" s="59" customFormat="1" ht="15" customHeight="1">
      <c r="A166" s="20" t="s">
        <v>95</v>
      </c>
      <c r="B166" s="20">
        <v>2016</v>
      </c>
      <c r="C166" s="21">
        <v>27535533</v>
      </c>
      <c r="D166" s="29" t="s">
        <v>5</v>
      </c>
      <c r="E166" s="29" t="s">
        <v>104</v>
      </c>
      <c r="F166" s="20" t="s">
        <v>96</v>
      </c>
      <c r="G166" s="29"/>
      <c r="H166" s="19">
        <v>33193</v>
      </c>
      <c r="I166" s="23"/>
      <c r="J166" s="23"/>
      <c r="K166" s="23"/>
      <c r="L166" s="23"/>
      <c r="M166" s="23"/>
      <c r="N166" s="23"/>
      <c r="O166" s="23"/>
      <c r="P166" s="23"/>
      <c r="Q166" s="23"/>
      <c r="R166" s="23"/>
      <c r="S166" s="23"/>
      <c r="T166" s="23"/>
      <c r="U166" s="37">
        <v>5.9999999999999995E-4</v>
      </c>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row>
    <row r="167" spans="1:90" s="59" customFormat="1" ht="15" customHeight="1">
      <c r="A167" s="20" t="s">
        <v>95</v>
      </c>
      <c r="B167" s="20">
        <v>2016</v>
      </c>
      <c r="C167" s="21">
        <v>27535533</v>
      </c>
      <c r="D167" s="29" t="s">
        <v>5</v>
      </c>
      <c r="E167" s="29" t="s">
        <v>104</v>
      </c>
      <c r="F167" s="20" t="s">
        <v>96</v>
      </c>
      <c r="G167" s="29"/>
      <c r="H167" s="19">
        <v>33363</v>
      </c>
      <c r="I167" s="23"/>
      <c r="J167" s="23"/>
      <c r="K167" s="23"/>
      <c r="L167" s="23"/>
      <c r="M167" s="23"/>
      <c r="N167" s="23"/>
      <c r="O167" s="23"/>
      <c r="P167" s="23"/>
      <c r="Q167" s="23"/>
      <c r="R167" s="23"/>
      <c r="S167" s="23"/>
      <c r="T167" s="23"/>
      <c r="U167" s="23"/>
      <c r="V167" s="23"/>
      <c r="W167" s="37">
        <v>4.0000000000000001E-3</v>
      </c>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37">
        <v>0</v>
      </c>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row>
    <row r="168" spans="1:90" s="59" customFormat="1" ht="15" customHeight="1">
      <c r="A168" s="20" t="s">
        <v>95</v>
      </c>
      <c r="B168" s="20">
        <v>2016</v>
      </c>
      <c r="C168" s="21">
        <v>27535533</v>
      </c>
      <c r="D168" s="29" t="s">
        <v>5</v>
      </c>
      <c r="E168" s="29" t="s">
        <v>104</v>
      </c>
      <c r="F168" s="20" t="s">
        <v>96</v>
      </c>
      <c r="G168" s="29"/>
      <c r="H168" s="19">
        <v>33351</v>
      </c>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37">
        <v>4.5000000000000003E-5</v>
      </c>
      <c r="AI168" s="23"/>
      <c r="AJ168" s="23"/>
      <c r="AK168" s="23"/>
      <c r="AL168" s="23"/>
      <c r="AM168" s="23"/>
      <c r="AN168" s="23"/>
      <c r="AO168" s="23"/>
      <c r="AP168" s="23"/>
      <c r="AQ168" s="23"/>
      <c r="AR168" s="23"/>
      <c r="AS168" s="23"/>
      <c r="AT168" s="23"/>
      <c r="AU168" s="23"/>
      <c r="AV168" s="23"/>
      <c r="AW168" s="23"/>
      <c r="AX168" s="23"/>
      <c r="AY168" s="23"/>
      <c r="AZ168" s="23"/>
      <c r="BA168" s="23"/>
      <c r="BB168" s="23"/>
      <c r="BC168" s="23"/>
      <c r="BD168" s="23"/>
      <c r="BE168" s="23"/>
      <c r="BF168" s="23"/>
      <c r="BG168" s="23"/>
      <c r="BH168" s="23"/>
      <c r="BI168" s="23"/>
      <c r="BJ168" s="23"/>
      <c r="BK168" s="23"/>
      <c r="BL168" s="23"/>
      <c r="BM168" s="23"/>
      <c r="BN168" s="23"/>
      <c r="BO168" s="23"/>
      <c r="BP168" s="23"/>
      <c r="BQ168" s="23"/>
      <c r="BR168" s="23"/>
      <c r="BS168" s="23"/>
      <c r="BT168" s="23"/>
      <c r="BU168" s="23"/>
      <c r="BV168" s="23"/>
      <c r="BW168" s="23"/>
      <c r="BX168" s="23"/>
      <c r="BY168" s="23"/>
      <c r="BZ168" s="23"/>
      <c r="CA168" s="23"/>
      <c r="CB168" s="23"/>
      <c r="CC168" s="23"/>
      <c r="CD168" s="23"/>
      <c r="CE168" s="23"/>
      <c r="CF168" s="23"/>
      <c r="CG168" s="23"/>
      <c r="CH168" s="23"/>
      <c r="CI168" s="23"/>
      <c r="CJ168" s="23"/>
      <c r="CK168" s="23"/>
      <c r="CL168" s="23"/>
    </row>
    <row r="169" spans="1:90" s="59" customFormat="1" ht="15" customHeight="1">
      <c r="A169" s="20" t="s">
        <v>95</v>
      </c>
      <c r="B169" s="20">
        <v>2016</v>
      </c>
      <c r="C169" s="21">
        <v>27535533</v>
      </c>
      <c r="D169" s="29" t="s">
        <v>5</v>
      </c>
      <c r="E169" s="29" t="s">
        <v>104</v>
      </c>
      <c r="F169" s="20" t="s">
        <v>96</v>
      </c>
      <c r="G169" s="29"/>
      <c r="H169" s="19">
        <v>33285</v>
      </c>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23"/>
      <c r="CH169" s="23"/>
      <c r="CI169" s="23"/>
      <c r="CJ169" s="23"/>
      <c r="CK169" s="23"/>
      <c r="CL169" s="23"/>
    </row>
    <row r="170" spans="1:90" s="59" customFormat="1" ht="15" customHeight="1">
      <c r="A170" s="20" t="s">
        <v>95</v>
      </c>
      <c r="B170" s="20">
        <v>2016</v>
      </c>
      <c r="C170" s="21">
        <v>27535533</v>
      </c>
      <c r="D170" s="29" t="s">
        <v>5</v>
      </c>
      <c r="E170" s="29" t="s">
        <v>104</v>
      </c>
      <c r="F170" s="20" t="s">
        <v>96</v>
      </c>
      <c r="G170" s="29"/>
      <c r="H170" s="19">
        <v>33210</v>
      </c>
      <c r="I170" s="23"/>
      <c r="J170" s="23"/>
      <c r="K170" s="37">
        <v>0.02</v>
      </c>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23"/>
      <c r="CH170" s="23"/>
      <c r="CI170" s="23"/>
      <c r="CJ170" s="23"/>
      <c r="CK170" s="23"/>
      <c r="CL170" s="23"/>
    </row>
    <row r="171" spans="1:90" s="59" customFormat="1" ht="15" customHeight="1">
      <c r="A171" s="20" t="s">
        <v>95</v>
      </c>
      <c r="B171" s="20">
        <v>2016</v>
      </c>
      <c r="C171" s="21">
        <v>27535533</v>
      </c>
      <c r="D171" s="29" t="s">
        <v>5</v>
      </c>
      <c r="E171" s="29" t="s">
        <v>104</v>
      </c>
      <c r="F171" s="20" t="s">
        <v>96</v>
      </c>
      <c r="G171" s="29"/>
      <c r="H171" s="19">
        <v>33343</v>
      </c>
      <c r="I171" s="23"/>
      <c r="J171" s="23"/>
      <c r="K171" s="23"/>
      <c r="L171" s="23"/>
      <c r="M171" s="37">
        <v>4.7E-2</v>
      </c>
      <c r="N171" s="23"/>
      <c r="O171" s="23"/>
      <c r="P171" s="23"/>
      <c r="Q171" s="23"/>
      <c r="R171" s="23"/>
      <c r="S171" s="23"/>
      <c r="T171" s="23"/>
      <c r="U171" s="23"/>
      <c r="V171" s="23"/>
      <c r="W171" s="23"/>
      <c r="X171" s="23"/>
      <c r="Y171" s="23"/>
      <c r="Z171" s="23"/>
      <c r="AA171" s="23"/>
      <c r="AB171" s="23"/>
      <c r="AC171" s="23"/>
      <c r="AD171" s="23"/>
      <c r="AE171" s="23"/>
      <c r="AF171" s="23"/>
      <c r="AG171" s="23"/>
      <c r="AH171" s="23"/>
      <c r="AI171" s="37">
        <v>1.5E-5</v>
      </c>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23"/>
      <c r="CH171" s="23"/>
      <c r="CI171" s="23"/>
      <c r="CJ171" s="23"/>
      <c r="CK171" s="23"/>
      <c r="CL171" s="23"/>
    </row>
    <row r="172" spans="1:90" s="59" customFormat="1" ht="15" customHeight="1">
      <c r="A172" s="20" t="s">
        <v>95</v>
      </c>
      <c r="B172" s="20">
        <v>2016</v>
      </c>
      <c r="C172" s="21">
        <v>27535533</v>
      </c>
      <c r="D172" s="29" t="s">
        <v>5</v>
      </c>
      <c r="E172" s="29" t="s">
        <v>104</v>
      </c>
      <c r="F172" s="20" t="s">
        <v>96</v>
      </c>
      <c r="G172" s="29"/>
      <c r="H172" s="19">
        <v>33342</v>
      </c>
      <c r="I172" s="23"/>
      <c r="J172" s="23"/>
      <c r="K172" s="23"/>
      <c r="L172" s="23"/>
      <c r="M172" s="23"/>
      <c r="N172" s="37">
        <v>2.0000000000000001E-4</v>
      </c>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23"/>
      <c r="CH172" s="23"/>
      <c r="CI172" s="23"/>
      <c r="CJ172" s="37">
        <v>0</v>
      </c>
      <c r="CK172" s="23"/>
      <c r="CL172" s="23"/>
    </row>
    <row r="173" spans="1:90" s="59" customFormat="1" ht="15" customHeight="1">
      <c r="A173" s="20" t="s">
        <v>95</v>
      </c>
      <c r="B173" s="20">
        <v>2016</v>
      </c>
      <c r="C173" s="21">
        <v>27535533</v>
      </c>
      <c r="D173" s="29" t="s">
        <v>5</v>
      </c>
      <c r="E173" s="29" t="s">
        <v>104</v>
      </c>
      <c r="F173" s="20" t="s">
        <v>96</v>
      </c>
      <c r="G173" s="29"/>
      <c r="H173" s="19">
        <v>33350</v>
      </c>
      <c r="I173" s="23"/>
      <c r="J173" s="23"/>
      <c r="K173" s="23"/>
      <c r="L173" s="23"/>
      <c r="M173" s="23"/>
      <c r="N173" s="23"/>
      <c r="O173" s="37">
        <v>1E-4</v>
      </c>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row>
    <row r="174" spans="1:90" s="59" customFormat="1" ht="15" customHeight="1">
      <c r="A174" s="20" t="s">
        <v>95</v>
      </c>
      <c r="B174" s="20">
        <v>2016</v>
      </c>
      <c r="C174" s="21">
        <v>27535533</v>
      </c>
      <c r="D174" s="29" t="s">
        <v>5</v>
      </c>
      <c r="E174" s="29" t="s">
        <v>104</v>
      </c>
      <c r="F174" s="20" t="s">
        <v>96</v>
      </c>
      <c r="G174" s="29"/>
      <c r="H174" s="19">
        <v>33356</v>
      </c>
      <c r="I174" s="23"/>
      <c r="J174" s="23"/>
      <c r="K174" s="23"/>
      <c r="L174" s="23"/>
      <c r="M174" s="23"/>
      <c r="N174" s="23"/>
      <c r="O174" s="23"/>
      <c r="P174" s="23"/>
      <c r="Q174" s="23"/>
      <c r="R174" s="23"/>
      <c r="S174" s="37">
        <v>0</v>
      </c>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23"/>
      <c r="CH174" s="23"/>
      <c r="CI174" s="23"/>
      <c r="CJ174" s="23"/>
      <c r="CK174" s="23"/>
      <c r="CL174" s="23"/>
    </row>
    <row r="175" spans="1:90" s="59" customFormat="1" ht="15" customHeight="1">
      <c r="A175" s="20" t="s">
        <v>95</v>
      </c>
      <c r="B175" s="20">
        <v>2016</v>
      </c>
      <c r="C175" s="21">
        <v>27535533</v>
      </c>
      <c r="D175" s="29" t="s">
        <v>5</v>
      </c>
      <c r="E175" s="29" t="s">
        <v>104</v>
      </c>
      <c r="F175" s="20" t="s">
        <v>96</v>
      </c>
      <c r="G175" s="29"/>
      <c r="H175" s="19">
        <v>33148</v>
      </c>
      <c r="I175" s="23"/>
      <c r="J175" s="23"/>
      <c r="K175" s="23"/>
      <c r="L175" s="23"/>
      <c r="M175" s="23"/>
      <c r="N175" s="23"/>
      <c r="O175" s="23"/>
      <c r="P175" s="23"/>
      <c r="Q175" s="37">
        <v>1.5099999999999999E-5</v>
      </c>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23"/>
      <c r="CH175" s="23"/>
      <c r="CI175" s="23"/>
      <c r="CJ175" s="23"/>
      <c r="CK175" s="23"/>
      <c r="CL175" s="23"/>
    </row>
    <row r="176" spans="1:90" s="59" customFormat="1" ht="15" customHeight="1">
      <c r="A176" s="20" t="s">
        <v>95</v>
      </c>
      <c r="B176" s="20">
        <v>2016</v>
      </c>
      <c r="C176" s="21">
        <v>27535533</v>
      </c>
      <c r="D176" s="29" t="s">
        <v>5</v>
      </c>
      <c r="E176" s="29" t="s">
        <v>104</v>
      </c>
      <c r="F176" s="20" t="s">
        <v>96</v>
      </c>
      <c r="G176" s="29"/>
      <c r="H176" s="19">
        <v>33348</v>
      </c>
      <c r="I176" s="23"/>
      <c r="J176" s="23"/>
      <c r="K176" s="23"/>
      <c r="L176" s="23"/>
      <c r="M176" s="23"/>
      <c r="N176" s="23"/>
      <c r="O176" s="23"/>
      <c r="P176" s="23"/>
      <c r="Q176" s="23"/>
      <c r="R176" s="23"/>
      <c r="S176" s="23"/>
      <c r="T176" s="23"/>
      <c r="U176" s="23"/>
      <c r="V176" s="23"/>
      <c r="W176" s="23"/>
      <c r="X176" s="37">
        <v>1E-4</v>
      </c>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23"/>
      <c r="CH176" s="23"/>
      <c r="CI176" s="23"/>
      <c r="CJ176" s="23"/>
      <c r="CK176" s="23"/>
      <c r="CL176" s="23"/>
    </row>
    <row r="177" spans="1:90" s="59" customFormat="1" ht="15" customHeight="1">
      <c r="A177" s="20" t="s">
        <v>95</v>
      </c>
      <c r="B177" s="20">
        <v>2016</v>
      </c>
      <c r="C177" s="21">
        <v>27535533</v>
      </c>
      <c r="D177" s="29" t="s">
        <v>5</v>
      </c>
      <c r="E177" s="29" t="s">
        <v>104</v>
      </c>
      <c r="F177" s="20" t="s">
        <v>96</v>
      </c>
      <c r="G177" s="29"/>
      <c r="H177" s="19">
        <v>33228</v>
      </c>
      <c r="I177" s="23"/>
      <c r="J177" s="23"/>
      <c r="K177" s="23"/>
      <c r="L177" s="23"/>
      <c r="M177" s="23"/>
      <c r="N177" s="23"/>
      <c r="O177" s="23"/>
      <c r="P177" s="23"/>
      <c r="Q177" s="23"/>
      <c r="R177" s="23"/>
      <c r="S177" s="23"/>
      <c r="T177" s="23"/>
      <c r="U177" s="23"/>
      <c r="V177" s="23"/>
      <c r="W177" s="23"/>
      <c r="X177" s="23"/>
      <c r="Y177" s="37">
        <v>4.1E-5</v>
      </c>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23"/>
      <c r="CH177" s="23"/>
      <c r="CI177" s="23"/>
      <c r="CJ177" s="23"/>
      <c r="CK177" s="23"/>
      <c r="CL177" s="23"/>
    </row>
    <row r="178" spans="1:90" s="59" customFormat="1" ht="15" customHeight="1">
      <c r="A178" s="20" t="s">
        <v>95</v>
      </c>
      <c r="B178" s="20">
        <v>2016</v>
      </c>
      <c r="C178" s="21">
        <v>27535533</v>
      </c>
      <c r="D178" s="29" t="s">
        <v>5</v>
      </c>
      <c r="E178" s="29" t="s">
        <v>104</v>
      </c>
      <c r="F178" s="20" t="s">
        <v>96</v>
      </c>
      <c r="G178" s="29"/>
      <c r="H178" s="19">
        <v>33329</v>
      </c>
      <c r="I178" s="23"/>
      <c r="J178" s="23"/>
      <c r="K178" s="23"/>
      <c r="L178" s="23"/>
      <c r="M178" s="23"/>
      <c r="N178" s="23"/>
      <c r="O178" s="23"/>
      <c r="P178" s="23"/>
      <c r="Q178" s="23"/>
      <c r="R178" s="23"/>
      <c r="S178" s="23"/>
      <c r="T178" s="23"/>
      <c r="U178" s="23"/>
      <c r="V178" s="23"/>
      <c r="W178" s="23"/>
      <c r="X178" s="23"/>
      <c r="Y178" s="23"/>
      <c r="Z178" s="37">
        <v>0.10299999999999999</v>
      </c>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row>
    <row r="179" spans="1:90" s="59" customFormat="1" ht="15" customHeight="1">
      <c r="A179" s="20" t="s">
        <v>95</v>
      </c>
      <c r="B179" s="20">
        <v>2016</v>
      </c>
      <c r="C179" s="21">
        <v>27535533</v>
      </c>
      <c r="D179" s="29" t="s">
        <v>5</v>
      </c>
      <c r="E179" s="29" t="s">
        <v>104</v>
      </c>
      <c r="F179" s="20" t="s">
        <v>96</v>
      </c>
      <c r="G179" s="29"/>
      <c r="H179" s="19">
        <v>33333</v>
      </c>
      <c r="I179" s="23"/>
      <c r="J179" s="23"/>
      <c r="K179" s="23"/>
      <c r="L179" s="23"/>
      <c r="M179" s="23"/>
      <c r="N179" s="23"/>
      <c r="O179" s="23"/>
      <c r="P179" s="23"/>
      <c r="Q179" s="23"/>
      <c r="R179" s="23"/>
      <c r="S179" s="23"/>
      <c r="T179" s="23"/>
      <c r="U179" s="23"/>
      <c r="V179" s="23"/>
      <c r="W179" s="23"/>
      <c r="X179" s="23"/>
      <c r="Y179" s="23"/>
      <c r="Z179" s="23"/>
      <c r="AA179" s="37">
        <v>2.9999999999999997E-4</v>
      </c>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row>
    <row r="180" spans="1:90" s="59" customFormat="1" ht="15" customHeight="1">
      <c r="A180" s="20" t="s">
        <v>95</v>
      </c>
      <c r="B180" s="20">
        <v>2016</v>
      </c>
      <c r="C180" s="21">
        <v>27535533</v>
      </c>
      <c r="D180" s="29" t="s">
        <v>5</v>
      </c>
      <c r="E180" s="29" t="s">
        <v>104</v>
      </c>
      <c r="F180" s="20" t="s">
        <v>96</v>
      </c>
      <c r="G180" s="29"/>
      <c r="H180" s="19">
        <v>33352</v>
      </c>
      <c r="I180" s="23"/>
      <c r="J180" s="23"/>
      <c r="K180" s="23"/>
      <c r="L180" s="23"/>
      <c r="M180" s="23"/>
      <c r="N180" s="23"/>
      <c r="O180" s="23"/>
      <c r="P180" s="23"/>
      <c r="Q180" s="23"/>
      <c r="R180" s="23"/>
      <c r="S180" s="23"/>
      <c r="T180" s="23"/>
      <c r="U180" s="23"/>
      <c r="V180" s="23"/>
      <c r="W180" s="23"/>
      <c r="X180" s="23"/>
      <c r="Y180" s="23"/>
      <c r="Z180" s="23"/>
      <c r="AA180" s="23"/>
      <c r="AB180" s="37">
        <v>3.6999999999999998E-2</v>
      </c>
      <c r="AC180" s="23"/>
      <c r="AD180" s="23"/>
      <c r="AE180" s="23"/>
      <c r="AF180" s="23"/>
      <c r="AG180" s="23"/>
      <c r="AH180" s="23"/>
      <c r="AI180" s="23"/>
      <c r="AJ180" s="23"/>
      <c r="AK180" s="23"/>
      <c r="AL180" s="37">
        <v>1.5E-5</v>
      </c>
      <c r="AM180" s="37">
        <v>1.5E-5</v>
      </c>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23"/>
      <c r="CH180" s="23"/>
      <c r="CI180" s="23"/>
      <c r="CJ180" s="23"/>
      <c r="CK180" s="23"/>
      <c r="CL180" s="23"/>
    </row>
    <row r="181" spans="1:90" s="59" customFormat="1" ht="15" customHeight="1">
      <c r="A181" s="20" t="s">
        <v>95</v>
      </c>
      <c r="B181" s="20">
        <v>2016</v>
      </c>
      <c r="C181" s="21">
        <v>27535533</v>
      </c>
      <c r="D181" s="29" t="s">
        <v>5</v>
      </c>
      <c r="E181" s="29" t="s">
        <v>104</v>
      </c>
      <c r="F181" s="20" t="s">
        <v>96</v>
      </c>
      <c r="G181" s="29"/>
      <c r="H181" s="19">
        <v>30849</v>
      </c>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23"/>
      <c r="CH181" s="23"/>
      <c r="CI181" s="23"/>
      <c r="CJ181" s="23"/>
      <c r="CK181" s="23"/>
      <c r="CL181" s="23"/>
    </row>
    <row r="182" spans="1:90" s="59" customFormat="1" ht="15" customHeight="1">
      <c r="A182" s="20" t="s">
        <v>95</v>
      </c>
      <c r="B182" s="20">
        <v>2016</v>
      </c>
      <c r="C182" s="21">
        <v>27535533</v>
      </c>
      <c r="D182" s="29" t="s">
        <v>5</v>
      </c>
      <c r="E182" s="29" t="s">
        <v>104</v>
      </c>
      <c r="F182" s="20" t="s">
        <v>96</v>
      </c>
      <c r="G182" s="29"/>
      <c r="H182" s="19">
        <v>26999</v>
      </c>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23"/>
      <c r="CH182" s="23"/>
      <c r="CI182" s="23"/>
      <c r="CJ182" s="23"/>
      <c r="CK182" s="23"/>
      <c r="CL182" s="23"/>
    </row>
    <row r="183" spans="1:90" s="59" customFormat="1" ht="15" customHeight="1">
      <c r="A183" s="20" t="s">
        <v>95</v>
      </c>
      <c r="B183" s="20">
        <v>2016</v>
      </c>
      <c r="C183" s="21">
        <v>27535533</v>
      </c>
      <c r="D183" s="29" t="s">
        <v>5</v>
      </c>
      <c r="E183" s="29" t="s">
        <v>104</v>
      </c>
      <c r="F183" s="20" t="s">
        <v>96</v>
      </c>
      <c r="G183" s="29"/>
      <c r="H183" s="19">
        <v>26393</v>
      </c>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23"/>
      <c r="CH183" s="23"/>
      <c r="CI183" s="23"/>
      <c r="CJ183" s="23"/>
      <c r="CK183" s="23"/>
      <c r="CL183" s="23"/>
    </row>
    <row r="184" spans="1:90" s="59" customFormat="1" ht="15" customHeight="1">
      <c r="A184" s="20" t="s">
        <v>95</v>
      </c>
      <c r="B184" s="20">
        <v>2016</v>
      </c>
      <c r="C184" s="21">
        <v>27535533</v>
      </c>
      <c r="D184" s="29" t="s">
        <v>5</v>
      </c>
      <c r="E184" s="29" t="s">
        <v>104</v>
      </c>
      <c r="F184" s="20" t="s">
        <v>96</v>
      </c>
      <c r="G184" s="29"/>
      <c r="H184" s="19">
        <v>33149</v>
      </c>
      <c r="I184" s="23"/>
      <c r="J184" s="23"/>
      <c r="K184" s="23"/>
      <c r="L184" s="23"/>
      <c r="M184" s="23"/>
      <c r="N184" s="23"/>
      <c r="O184" s="23"/>
      <c r="P184" s="23"/>
      <c r="Q184" s="23"/>
      <c r="R184" s="23"/>
      <c r="S184" s="23"/>
      <c r="T184" s="23"/>
      <c r="U184" s="23"/>
      <c r="V184" s="23"/>
      <c r="W184" s="23"/>
      <c r="X184" s="23"/>
      <c r="Y184" s="23"/>
      <c r="Z184" s="23"/>
      <c r="AA184" s="23"/>
      <c r="AB184" s="23"/>
      <c r="AC184" s="37">
        <v>1.5099999999999999E-5</v>
      </c>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row>
    <row r="185" spans="1:90" s="59" customFormat="1" ht="15" customHeight="1">
      <c r="A185" s="20" t="s">
        <v>95</v>
      </c>
      <c r="B185" s="20">
        <v>2016</v>
      </c>
      <c r="C185" s="21">
        <v>27535533</v>
      </c>
      <c r="D185" s="29" t="s">
        <v>5</v>
      </c>
      <c r="E185" s="29" t="s">
        <v>104</v>
      </c>
      <c r="F185" s="20" t="s">
        <v>96</v>
      </c>
      <c r="G185" s="29"/>
      <c r="H185" s="19">
        <v>33331</v>
      </c>
      <c r="I185" s="23"/>
      <c r="J185" s="23"/>
      <c r="K185" s="23"/>
      <c r="L185" s="23"/>
      <c r="M185" s="23"/>
      <c r="N185" s="23"/>
      <c r="O185" s="23"/>
      <c r="P185" s="23"/>
      <c r="Q185" s="23"/>
      <c r="R185" s="23"/>
      <c r="S185" s="23"/>
      <c r="T185" s="23"/>
      <c r="U185" s="23"/>
      <c r="V185" s="23"/>
      <c r="W185" s="23"/>
      <c r="X185" s="23"/>
      <c r="Y185" s="23"/>
      <c r="Z185" s="23"/>
      <c r="AA185" s="23"/>
      <c r="AB185" s="23"/>
      <c r="AC185" s="23"/>
      <c r="AD185" s="37">
        <v>1.5E-5</v>
      </c>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row>
    <row r="186" spans="1:90" s="59" customFormat="1" ht="15" customHeight="1">
      <c r="A186" s="20" t="s">
        <v>95</v>
      </c>
      <c r="B186" s="20">
        <v>2016</v>
      </c>
      <c r="C186" s="21">
        <v>27535533</v>
      </c>
      <c r="D186" s="29" t="s">
        <v>5</v>
      </c>
      <c r="E186" s="29" t="s">
        <v>104</v>
      </c>
      <c r="F186" s="20" t="s">
        <v>96</v>
      </c>
      <c r="G186" s="29"/>
      <c r="H186" s="19">
        <v>33174</v>
      </c>
      <c r="I186" s="23"/>
      <c r="J186" s="23"/>
      <c r="K186" s="23"/>
      <c r="L186" s="23"/>
      <c r="M186" s="23"/>
      <c r="N186" s="23"/>
      <c r="O186" s="23"/>
      <c r="P186" s="23"/>
      <c r="Q186" s="23"/>
      <c r="R186" s="23"/>
      <c r="S186" s="23"/>
      <c r="T186" s="23"/>
      <c r="U186" s="23"/>
      <c r="V186" s="23"/>
      <c r="W186" s="23"/>
      <c r="X186" s="23"/>
      <c r="Y186" s="23"/>
      <c r="Z186" s="23"/>
      <c r="AA186" s="23"/>
      <c r="AB186" s="23"/>
      <c r="AC186" s="23"/>
      <c r="AD186" s="23"/>
      <c r="AE186" s="37">
        <v>1.5099999999999999E-5</v>
      </c>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row>
    <row r="187" spans="1:90" s="59" customFormat="1" ht="15" customHeight="1">
      <c r="A187" s="20" t="s">
        <v>95</v>
      </c>
      <c r="B187" s="20">
        <v>2016</v>
      </c>
      <c r="C187" s="21">
        <v>27535533</v>
      </c>
      <c r="D187" s="29" t="s">
        <v>5</v>
      </c>
      <c r="E187" s="29" t="s">
        <v>104</v>
      </c>
      <c r="F187" s="20" t="s">
        <v>96</v>
      </c>
      <c r="G187" s="29"/>
      <c r="H187" s="19">
        <v>33317</v>
      </c>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37">
        <v>1.5E-5</v>
      </c>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row>
    <row r="188" spans="1:90" s="59" customFormat="1" ht="15" customHeight="1">
      <c r="A188" s="20" t="s">
        <v>95</v>
      </c>
      <c r="B188" s="20">
        <v>2016</v>
      </c>
      <c r="C188" s="21">
        <v>27535533</v>
      </c>
      <c r="D188" s="29" t="s">
        <v>5</v>
      </c>
      <c r="E188" s="29" t="s">
        <v>104</v>
      </c>
      <c r="F188" s="20" t="s">
        <v>96</v>
      </c>
      <c r="G188" s="29"/>
      <c r="H188" s="19">
        <v>13720</v>
      </c>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37">
        <v>1.6E-2</v>
      </c>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row>
    <row r="189" spans="1:90" s="59" customFormat="1" ht="15" customHeight="1">
      <c r="A189" s="20" t="s">
        <v>95</v>
      </c>
      <c r="B189" s="20">
        <v>2016</v>
      </c>
      <c r="C189" s="21">
        <v>27535533</v>
      </c>
      <c r="D189" s="29" t="s">
        <v>5</v>
      </c>
      <c r="E189" s="29" t="s">
        <v>104</v>
      </c>
      <c r="F189" s="20" t="s">
        <v>96</v>
      </c>
      <c r="G189" s="29"/>
      <c r="H189" s="19">
        <v>33335</v>
      </c>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37">
        <v>0</v>
      </c>
      <c r="AL189" s="23"/>
      <c r="AM189" s="23"/>
      <c r="AN189" s="37">
        <v>1.5E-5</v>
      </c>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row>
    <row r="190" spans="1:90" s="59" customFormat="1" ht="15" customHeight="1">
      <c r="A190" s="20" t="s">
        <v>95</v>
      </c>
      <c r="B190" s="20">
        <v>2016</v>
      </c>
      <c r="C190" s="21">
        <v>27535533</v>
      </c>
      <c r="D190" s="29" t="s">
        <v>5</v>
      </c>
      <c r="E190" s="29" t="s">
        <v>104</v>
      </c>
      <c r="F190" s="20" t="s">
        <v>96</v>
      </c>
      <c r="G190" s="29"/>
      <c r="H190" s="19">
        <v>33359</v>
      </c>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37">
        <v>0</v>
      </c>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row>
    <row r="191" spans="1:90" s="59" customFormat="1" ht="15" customHeight="1">
      <c r="A191" s="20" t="s">
        <v>95</v>
      </c>
      <c r="B191" s="20">
        <v>2016</v>
      </c>
      <c r="C191" s="21">
        <v>27535533</v>
      </c>
      <c r="D191" s="29" t="s">
        <v>5</v>
      </c>
      <c r="E191" s="29" t="s">
        <v>104</v>
      </c>
      <c r="F191" s="20" t="s">
        <v>96</v>
      </c>
      <c r="G191" s="29"/>
      <c r="H191" s="19">
        <v>33323</v>
      </c>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37">
        <v>0</v>
      </c>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row>
    <row r="192" spans="1:90" s="59" customFormat="1" ht="15" customHeight="1">
      <c r="A192" s="20" t="s">
        <v>95</v>
      </c>
      <c r="B192" s="20">
        <v>2016</v>
      </c>
      <c r="C192" s="21">
        <v>27535533</v>
      </c>
      <c r="D192" s="29" t="s">
        <v>5</v>
      </c>
      <c r="E192" s="29" t="s">
        <v>104</v>
      </c>
      <c r="F192" s="20" t="s">
        <v>96</v>
      </c>
      <c r="G192" s="29"/>
      <c r="H192" s="19">
        <v>33306</v>
      </c>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37">
        <v>1.5E-5</v>
      </c>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row>
    <row r="193" spans="1:90" s="59" customFormat="1" ht="15" customHeight="1">
      <c r="A193" s="20" t="s">
        <v>95</v>
      </c>
      <c r="B193" s="20">
        <v>2016</v>
      </c>
      <c r="C193" s="21">
        <v>27535533</v>
      </c>
      <c r="D193" s="29" t="s">
        <v>5</v>
      </c>
      <c r="E193" s="29" t="s">
        <v>104</v>
      </c>
      <c r="F193" s="20" t="s">
        <v>96</v>
      </c>
      <c r="G193" s="29"/>
      <c r="H193" s="19">
        <v>33297</v>
      </c>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37">
        <v>0</v>
      </c>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row>
    <row r="194" spans="1:90" s="59" customFormat="1" ht="15" customHeight="1">
      <c r="A194" s="20" t="s">
        <v>95</v>
      </c>
      <c r="B194" s="20">
        <v>2016</v>
      </c>
      <c r="C194" s="21">
        <v>27535533</v>
      </c>
      <c r="D194" s="29" t="s">
        <v>5</v>
      </c>
      <c r="E194" s="29" t="s">
        <v>104</v>
      </c>
      <c r="F194" s="20" t="s">
        <v>96</v>
      </c>
      <c r="G194" s="29"/>
      <c r="H194" s="19">
        <v>33355</v>
      </c>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37">
        <v>2.0000000000000001E-4</v>
      </c>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37">
        <v>2.0000000000000001E-4</v>
      </c>
      <c r="BQ194" s="23"/>
      <c r="BR194" s="23"/>
      <c r="BS194" s="37">
        <v>0</v>
      </c>
      <c r="BT194" s="23"/>
      <c r="BU194" s="23"/>
      <c r="BV194" s="23"/>
      <c r="BW194" s="23"/>
      <c r="BX194" s="23"/>
      <c r="BY194" s="23"/>
      <c r="BZ194" s="23"/>
      <c r="CA194" s="23"/>
      <c r="CB194" s="23"/>
      <c r="CC194" s="23"/>
      <c r="CD194" s="23"/>
      <c r="CE194" s="23"/>
      <c r="CF194" s="23"/>
      <c r="CG194" s="23"/>
      <c r="CH194" s="23"/>
      <c r="CI194" s="23"/>
      <c r="CJ194" s="23"/>
      <c r="CK194" s="23"/>
      <c r="CL194" s="23"/>
    </row>
    <row r="195" spans="1:90" s="59" customFormat="1" ht="15" customHeight="1">
      <c r="A195" s="20" t="s">
        <v>95</v>
      </c>
      <c r="B195" s="20">
        <v>2016</v>
      </c>
      <c r="C195" s="21">
        <v>27535533</v>
      </c>
      <c r="D195" s="29" t="s">
        <v>5</v>
      </c>
      <c r="E195" s="29" t="s">
        <v>104</v>
      </c>
      <c r="F195" s="20" t="s">
        <v>96</v>
      </c>
      <c r="G195" s="29"/>
      <c r="H195" s="19">
        <v>33362</v>
      </c>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37">
        <v>1.5E-5</v>
      </c>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row>
    <row r="196" spans="1:90" s="59" customFormat="1" ht="15" customHeight="1">
      <c r="A196" s="20" t="s">
        <v>95</v>
      </c>
      <c r="B196" s="20">
        <v>2016</v>
      </c>
      <c r="C196" s="21">
        <v>27535533</v>
      </c>
      <c r="D196" s="29" t="s">
        <v>5</v>
      </c>
      <c r="E196" s="29" t="s">
        <v>104</v>
      </c>
      <c r="F196" s="20" t="s">
        <v>96</v>
      </c>
      <c r="G196" s="29"/>
      <c r="H196" s="19">
        <v>33361</v>
      </c>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37">
        <v>0</v>
      </c>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row>
    <row r="197" spans="1:90" s="59" customFormat="1" ht="15" customHeight="1">
      <c r="A197" s="20" t="s">
        <v>95</v>
      </c>
      <c r="B197" s="20">
        <v>2016</v>
      </c>
      <c r="C197" s="21">
        <v>27535533</v>
      </c>
      <c r="D197" s="29" t="s">
        <v>5</v>
      </c>
      <c r="E197" s="29" t="s">
        <v>104</v>
      </c>
      <c r="F197" s="20" t="s">
        <v>96</v>
      </c>
      <c r="G197" s="29"/>
      <c r="H197" s="19">
        <v>31621</v>
      </c>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37">
        <v>0</v>
      </c>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row>
    <row r="198" spans="1:90" s="59" customFormat="1" ht="15" customHeight="1">
      <c r="A198" s="20" t="s">
        <v>95</v>
      </c>
      <c r="B198" s="20">
        <v>2016</v>
      </c>
      <c r="C198" s="21">
        <v>27535533</v>
      </c>
      <c r="D198" s="29" t="s">
        <v>5</v>
      </c>
      <c r="E198" s="29" t="s">
        <v>104</v>
      </c>
      <c r="F198" s="20" t="s">
        <v>96</v>
      </c>
      <c r="G198" s="29"/>
      <c r="H198" s="19">
        <v>32417</v>
      </c>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37">
        <v>0</v>
      </c>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row>
    <row r="199" spans="1:90" s="59" customFormat="1" ht="15" customHeight="1">
      <c r="A199" s="20" t="s">
        <v>95</v>
      </c>
      <c r="B199" s="20">
        <v>2016</v>
      </c>
      <c r="C199" s="21">
        <v>27535533</v>
      </c>
      <c r="D199" s="29" t="s">
        <v>5</v>
      </c>
      <c r="E199" s="29" t="s">
        <v>104</v>
      </c>
      <c r="F199" s="20" t="s">
        <v>96</v>
      </c>
      <c r="G199" s="29"/>
      <c r="H199" s="19">
        <v>33291</v>
      </c>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37">
        <v>1.5E-5</v>
      </c>
      <c r="BA199" s="23"/>
      <c r="BB199" s="23"/>
      <c r="BC199" s="2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row>
    <row r="200" spans="1:90" s="59" customFormat="1" ht="15" customHeight="1">
      <c r="A200" s="20" t="s">
        <v>95</v>
      </c>
      <c r="B200" s="20">
        <v>2016</v>
      </c>
      <c r="C200" s="21">
        <v>27535533</v>
      </c>
      <c r="D200" s="29" t="s">
        <v>5</v>
      </c>
      <c r="E200" s="29" t="s">
        <v>104</v>
      </c>
      <c r="F200" s="20" t="s">
        <v>96</v>
      </c>
      <c r="G200" s="29"/>
      <c r="H200" s="19">
        <v>33340</v>
      </c>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37">
        <v>0</v>
      </c>
      <c r="BB200" s="23"/>
      <c r="BC200" s="23"/>
      <c r="BD200" s="23"/>
      <c r="BE200" s="23"/>
      <c r="BF200" s="23"/>
      <c r="BG200" s="23"/>
      <c r="BH200" s="23"/>
      <c r="BI200" s="23"/>
      <c r="BJ200" s="23"/>
      <c r="BK200" s="37">
        <v>1E-4</v>
      </c>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row>
    <row r="201" spans="1:90" s="59" customFormat="1" ht="15" customHeight="1">
      <c r="A201" s="20" t="s">
        <v>95</v>
      </c>
      <c r="B201" s="20">
        <v>2016</v>
      </c>
      <c r="C201" s="21">
        <v>27535533</v>
      </c>
      <c r="D201" s="29" t="s">
        <v>5</v>
      </c>
      <c r="E201" s="29" t="s">
        <v>104</v>
      </c>
      <c r="F201" s="20" t="s">
        <v>96</v>
      </c>
      <c r="G201" s="29"/>
      <c r="H201" s="19">
        <v>33316</v>
      </c>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37">
        <v>1.5E-5</v>
      </c>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row>
    <row r="202" spans="1:90" s="59" customFormat="1" ht="15" customHeight="1">
      <c r="A202" s="20" t="s">
        <v>95</v>
      </c>
      <c r="B202" s="20">
        <v>2016</v>
      </c>
      <c r="C202" s="21">
        <v>27535533</v>
      </c>
      <c r="D202" s="29" t="s">
        <v>5</v>
      </c>
      <c r="E202" s="29" t="s">
        <v>104</v>
      </c>
      <c r="F202" s="20" t="s">
        <v>96</v>
      </c>
      <c r="G202" s="29"/>
      <c r="H202" s="19">
        <v>32876</v>
      </c>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37">
        <v>1E-4</v>
      </c>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row>
    <row r="203" spans="1:90" s="59" customFormat="1" ht="15" customHeight="1">
      <c r="A203" s="20" t="s">
        <v>95</v>
      </c>
      <c r="B203" s="20">
        <v>2016</v>
      </c>
      <c r="C203" s="21">
        <v>27535533</v>
      </c>
      <c r="D203" s="29" t="s">
        <v>5</v>
      </c>
      <c r="E203" s="29" t="s">
        <v>104</v>
      </c>
      <c r="F203" s="20" t="s">
        <v>96</v>
      </c>
      <c r="G203" s="29"/>
      <c r="H203" s="19">
        <v>33186</v>
      </c>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37">
        <v>0</v>
      </c>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row>
    <row r="204" spans="1:90" s="59" customFormat="1" ht="15" customHeight="1">
      <c r="A204" s="20" t="s">
        <v>95</v>
      </c>
      <c r="B204" s="20">
        <v>2016</v>
      </c>
      <c r="C204" s="21">
        <v>27535533</v>
      </c>
      <c r="D204" s="29" t="s">
        <v>5</v>
      </c>
      <c r="E204" s="29" t="s">
        <v>104</v>
      </c>
      <c r="F204" s="20" t="s">
        <v>96</v>
      </c>
      <c r="G204" s="29"/>
      <c r="H204" s="19">
        <v>33214</v>
      </c>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c r="BF204" s="37">
        <v>1.5099999999999999E-5</v>
      </c>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row>
    <row r="205" spans="1:90" s="59" customFormat="1" ht="15" customHeight="1">
      <c r="A205" s="20" t="s">
        <v>95</v>
      </c>
      <c r="B205" s="20">
        <v>2016</v>
      </c>
      <c r="C205" s="21">
        <v>27535533</v>
      </c>
      <c r="D205" s="29" t="s">
        <v>5</v>
      </c>
      <c r="E205" s="29" t="s">
        <v>104</v>
      </c>
      <c r="F205" s="20" t="s">
        <v>96</v>
      </c>
      <c r="G205" s="29"/>
      <c r="H205" s="19">
        <v>33177</v>
      </c>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3"/>
      <c r="BD205" s="23"/>
      <c r="BE205" s="23"/>
      <c r="BF205" s="23"/>
      <c r="BG205" s="37">
        <v>1.5099999999999999E-5</v>
      </c>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row>
    <row r="206" spans="1:90" s="59" customFormat="1" ht="15" customHeight="1">
      <c r="A206" s="20" t="s">
        <v>95</v>
      </c>
      <c r="B206" s="20">
        <v>2016</v>
      </c>
      <c r="C206" s="21">
        <v>27535533</v>
      </c>
      <c r="D206" s="29" t="s">
        <v>5</v>
      </c>
      <c r="E206" s="29" t="s">
        <v>104</v>
      </c>
      <c r="F206" s="20" t="s">
        <v>96</v>
      </c>
      <c r="G206" s="29"/>
      <c r="H206" s="19">
        <v>33303</v>
      </c>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37">
        <v>0</v>
      </c>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row>
    <row r="207" spans="1:90" s="59" customFormat="1" ht="15" customHeight="1">
      <c r="A207" s="20" t="s">
        <v>95</v>
      </c>
      <c r="B207" s="20">
        <v>2016</v>
      </c>
      <c r="C207" s="21">
        <v>27535533</v>
      </c>
      <c r="D207" s="29" t="s">
        <v>5</v>
      </c>
      <c r="E207" s="29" t="s">
        <v>104</v>
      </c>
      <c r="F207" s="20" t="s">
        <v>96</v>
      </c>
      <c r="G207" s="29"/>
      <c r="H207" s="19">
        <v>33299</v>
      </c>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37">
        <v>1.5E-5</v>
      </c>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row>
    <row r="208" spans="1:90" s="59" customFormat="1" ht="15" customHeight="1">
      <c r="A208" s="20" t="s">
        <v>95</v>
      </c>
      <c r="B208" s="20">
        <v>2016</v>
      </c>
      <c r="C208" s="21">
        <v>27535533</v>
      </c>
      <c r="D208" s="29" t="s">
        <v>5</v>
      </c>
      <c r="E208" s="29" t="s">
        <v>104</v>
      </c>
      <c r="F208" s="20" t="s">
        <v>96</v>
      </c>
      <c r="G208" s="29"/>
      <c r="H208" s="19">
        <v>33309</v>
      </c>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37">
        <v>1.5E-5</v>
      </c>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row>
    <row r="209" spans="1:90" s="59" customFormat="1" ht="15" customHeight="1">
      <c r="A209" s="20" t="s">
        <v>95</v>
      </c>
      <c r="B209" s="20">
        <v>2016</v>
      </c>
      <c r="C209" s="21">
        <v>27535533</v>
      </c>
      <c r="D209" s="29" t="s">
        <v>5</v>
      </c>
      <c r="E209" s="29" t="s">
        <v>104</v>
      </c>
      <c r="F209" s="20" t="s">
        <v>96</v>
      </c>
      <c r="G209" s="29"/>
      <c r="H209" s="19">
        <v>33347</v>
      </c>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37">
        <v>3.0000000000000001E-5</v>
      </c>
      <c r="BM209" s="23"/>
      <c r="BN209" s="23"/>
      <c r="BO209" s="23"/>
      <c r="BP209" s="23"/>
      <c r="BQ209" s="23"/>
      <c r="BR209" s="37">
        <v>0</v>
      </c>
      <c r="BS209" s="23"/>
      <c r="BT209" s="23"/>
      <c r="BU209" s="23"/>
      <c r="BV209" s="23"/>
      <c r="BW209" s="23"/>
      <c r="BX209" s="23"/>
      <c r="BY209" s="23"/>
      <c r="BZ209" s="23"/>
      <c r="CA209" s="23"/>
      <c r="CB209" s="23"/>
      <c r="CC209" s="23"/>
      <c r="CD209" s="23"/>
      <c r="CE209" s="23"/>
      <c r="CF209" s="23"/>
      <c r="CG209" s="23"/>
      <c r="CH209" s="23"/>
      <c r="CI209" s="23"/>
      <c r="CJ209" s="23"/>
      <c r="CK209" s="23"/>
      <c r="CL209" s="23"/>
    </row>
    <row r="210" spans="1:90" s="59" customFormat="1" ht="15" customHeight="1">
      <c r="A210" s="20" t="s">
        <v>95</v>
      </c>
      <c r="B210" s="20">
        <v>2016</v>
      </c>
      <c r="C210" s="21">
        <v>27535533</v>
      </c>
      <c r="D210" s="29" t="s">
        <v>5</v>
      </c>
      <c r="E210" s="29" t="s">
        <v>104</v>
      </c>
      <c r="F210" s="20" t="s">
        <v>96</v>
      </c>
      <c r="G210" s="29"/>
      <c r="H210" s="19">
        <v>27268</v>
      </c>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37">
        <v>0</v>
      </c>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row>
    <row r="211" spans="1:90" s="59" customFormat="1" ht="15" customHeight="1">
      <c r="A211" s="20" t="s">
        <v>95</v>
      </c>
      <c r="B211" s="20">
        <v>2016</v>
      </c>
      <c r="C211" s="21">
        <v>27535533</v>
      </c>
      <c r="D211" s="29" t="s">
        <v>5</v>
      </c>
      <c r="E211" s="29" t="s">
        <v>104</v>
      </c>
      <c r="F211" s="20" t="s">
        <v>96</v>
      </c>
      <c r="G211" s="29"/>
      <c r="H211" s="19">
        <v>33220</v>
      </c>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37">
        <v>0</v>
      </c>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row>
    <row r="212" spans="1:90" s="59" customFormat="1" ht="15" customHeight="1">
      <c r="A212" s="20" t="s">
        <v>95</v>
      </c>
      <c r="B212" s="20">
        <v>2016</v>
      </c>
      <c r="C212" s="21">
        <v>27535533</v>
      </c>
      <c r="D212" s="29" t="s">
        <v>5</v>
      </c>
      <c r="E212" s="29" t="s">
        <v>104</v>
      </c>
      <c r="F212" s="20" t="s">
        <v>96</v>
      </c>
      <c r="G212" s="29"/>
      <c r="H212" s="19">
        <v>33240</v>
      </c>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37">
        <v>0</v>
      </c>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row>
    <row r="213" spans="1:90" s="59" customFormat="1" ht="15" customHeight="1">
      <c r="A213" s="20" t="s">
        <v>95</v>
      </c>
      <c r="B213" s="20">
        <v>2016</v>
      </c>
      <c r="C213" s="21">
        <v>27535533</v>
      </c>
      <c r="D213" s="29" t="s">
        <v>5</v>
      </c>
      <c r="E213" s="29" t="s">
        <v>104</v>
      </c>
      <c r="F213" s="20" t="s">
        <v>96</v>
      </c>
      <c r="G213" s="29"/>
      <c r="H213" s="19">
        <v>33345</v>
      </c>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37">
        <v>1.5E-5</v>
      </c>
      <c r="BR213" s="23"/>
      <c r="BS213" s="23"/>
      <c r="BT213" s="23"/>
      <c r="BU213" s="23"/>
      <c r="BV213" s="23"/>
      <c r="BW213" s="23"/>
      <c r="BX213" s="23"/>
      <c r="BY213" s="23"/>
      <c r="BZ213" s="23"/>
      <c r="CA213" s="23"/>
      <c r="CB213" s="23"/>
      <c r="CC213" s="23"/>
      <c r="CD213" s="23"/>
      <c r="CE213" s="23"/>
      <c r="CF213" s="23"/>
      <c r="CG213" s="23"/>
      <c r="CH213" s="23"/>
      <c r="CI213" s="23"/>
      <c r="CJ213" s="23"/>
      <c r="CK213" s="23"/>
      <c r="CL213" s="23"/>
    </row>
    <row r="214" spans="1:90" s="59" customFormat="1" ht="15" customHeight="1">
      <c r="A214" s="20" t="s">
        <v>95</v>
      </c>
      <c r="B214" s="20">
        <v>2016</v>
      </c>
      <c r="C214" s="21">
        <v>27535533</v>
      </c>
      <c r="D214" s="29" t="s">
        <v>5</v>
      </c>
      <c r="E214" s="29" t="s">
        <v>104</v>
      </c>
      <c r="F214" s="20" t="s">
        <v>96</v>
      </c>
      <c r="G214" s="29"/>
      <c r="H214" s="19">
        <v>33275</v>
      </c>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37">
        <v>0</v>
      </c>
      <c r="BU214" s="23"/>
      <c r="BV214" s="23"/>
      <c r="BW214" s="23"/>
      <c r="BX214" s="23"/>
      <c r="BY214" s="23"/>
      <c r="BZ214" s="23"/>
      <c r="CA214" s="23"/>
      <c r="CB214" s="23"/>
      <c r="CC214" s="23"/>
      <c r="CD214" s="23"/>
      <c r="CE214" s="23"/>
      <c r="CF214" s="23"/>
      <c r="CG214" s="23"/>
      <c r="CH214" s="23"/>
      <c r="CI214" s="23"/>
      <c r="CJ214" s="23"/>
      <c r="CK214" s="23"/>
      <c r="CL214" s="23"/>
    </row>
    <row r="215" spans="1:90" s="59" customFormat="1" ht="15" customHeight="1">
      <c r="A215" s="20" t="s">
        <v>95</v>
      </c>
      <c r="B215" s="20">
        <v>2016</v>
      </c>
      <c r="C215" s="21">
        <v>27535533</v>
      </c>
      <c r="D215" s="29" t="s">
        <v>5</v>
      </c>
      <c r="E215" s="29" t="s">
        <v>104</v>
      </c>
      <c r="F215" s="20" t="s">
        <v>96</v>
      </c>
      <c r="G215" s="29"/>
      <c r="H215" s="19">
        <v>33304</v>
      </c>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37">
        <v>1.5E-5</v>
      </c>
      <c r="BV215" s="23"/>
      <c r="BW215" s="23"/>
      <c r="BX215" s="23"/>
      <c r="BY215" s="23"/>
      <c r="BZ215" s="23"/>
      <c r="CA215" s="23"/>
      <c r="CB215" s="23"/>
      <c r="CC215" s="23"/>
      <c r="CD215" s="23"/>
      <c r="CE215" s="23"/>
      <c r="CF215" s="23"/>
      <c r="CG215" s="23"/>
      <c r="CH215" s="23"/>
      <c r="CI215" s="23"/>
      <c r="CJ215" s="23"/>
      <c r="CK215" s="23"/>
      <c r="CL215" s="23"/>
    </row>
    <row r="216" spans="1:90" s="59" customFormat="1" ht="15" customHeight="1">
      <c r="A216" s="20" t="s">
        <v>95</v>
      </c>
      <c r="B216" s="20">
        <v>2016</v>
      </c>
      <c r="C216" s="21">
        <v>27535533</v>
      </c>
      <c r="D216" s="29" t="s">
        <v>5</v>
      </c>
      <c r="E216" s="29" t="s">
        <v>104</v>
      </c>
      <c r="F216" s="20" t="s">
        <v>96</v>
      </c>
      <c r="G216" s="29"/>
      <c r="H216" s="19">
        <v>32595</v>
      </c>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37">
        <v>1E-4</v>
      </c>
      <c r="BW216" s="23"/>
      <c r="BX216" s="23"/>
      <c r="BY216" s="23"/>
      <c r="BZ216" s="23"/>
      <c r="CA216" s="23"/>
      <c r="CB216" s="23"/>
      <c r="CC216" s="23"/>
      <c r="CD216" s="23"/>
      <c r="CE216" s="23"/>
      <c r="CF216" s="23"/>
      <c r="CG216" s="23"/>
      <c r="CH216" s="23"/>
      <c r="CI216" s="23"/>
      <c r="CJ216" s="23"/>
      <c r="CK216" s="23"/>
      <c r="CL216" s="23"/>
    </row>
    <row r="217" spans="1:90" s="59" customFormat="1" ht="15" customHeight="1">
      <c r="A217" s="20" t="s">
        <v>95</v>
      </c>
      <c r="B217" s="20">
        <v>2016</v>
      </c>
      <c r="C217" s="21">
        <v>27535533</v>
      </c>
      <c r="D217" s="29" t="s">
        <v>5</v>
      </c>
      <c r="E217" s="29" t="s">
        <v>104</v>
      </c>
      <c r="F217" s="20" t="s">
        <v>96</v>
      </c>
      <c r="G217" s="29"/>
      <c r="H217" s="19">
        <v>33341</v>
      </c>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37">
        <v>0</v>
      </c>
      <c r="BX217" s="23"/>
      <c r="BY217" s="23"/>
      <c r="BZ217" s="23"/>
      <c r="CA217" s="23"/>
      <c r="CB217" s="23"/>
      <c r="CC217" s="23"/>
      <c r="CD217" s="23"/>
      <c r="CE217" s="23"/>
      <c r="CF217" s="23"/>
      <c r="CG217" s="23"/>
      <c r="CH217" s="23"/>
      <c r="CI217" s="23"/>
      <c r="CJ217" s="23"/>
      <c r="CK217" s="23"/>
      <c r="CL217" s="23"/>
    </row>
    <row r="218" spans="1:90" s="59" customFormat="1" ht="15" customHeight="1">
      <c r="A218" s="20" t="s">
        <v>95</v>
      </c>
      <c r="B218" s="20">
        <v>2016</v>
      </c>
      <c r="C218" s="21">
        <v>27535533</v>
      </c>
      <c r="D218" s="29" t="s">
        <v>5</v>
      </c>
      <c r="E218" s="29" t="s">
        <v>104</v>
      </c>
      <c r="F218" s="20" t="s">
        <v>96</v>
      </c>
      <c r="G218" s="29"/>
      <c r="H218" s="19">
        <v>32693</v>
      </c>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37">
        <v>0</v>
      </c>
      <c r="BY218" s="23"/>
      <c r="BZ218" s="23"/>
      <c r="CA218" s="23"/>
      <c r="CB218" s="23"/>
      <c r="CC218" s="23"/>
      <c r="CD218" s="23"/>
      <c r="CE218" s="23"/>
      <c r="CF218" s="23"/>
      <c r="CG218" s="23"/>
      <c r="CH218" s="23"/>
      <c r="CI218" s="23"/>
      <c r="CJ218" s="23"/>
      <c r="CK218" s="23"/>
      <c r="CL218" s="23"/>
    </row>
    <row r="219" spans="1:90" s="59" customFormat="1" ht="15" customHeight="1">
      <c r="A219" s="20" t="s">
        <v>95</v>
      </c>
      <c r="B219" s="20">
        <v>2016</v>
      </c>
      <c r="C219" s="21">
        <v>27535533</v>
      </c>
      <c r="D219" s="29" t="s">
        <v>5</v>
      </c>
      <c r="E219" s="29" t="s">
        <v>104</v>
      </c>
      <c r="F219" s="20" t="s">
        <v>96</v>
      </c>
      <c r="G219" s="29"/>
      <c r="H219" s="19">
        <v>33000</v>
      </c>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37">
        <v>0</v>
      </c>
      <c r="BZ219" s="23"/>
      <c r="CA219" s="23"/>
      <c r="CB219" s="23"/>
      <c r="CC219" s="23"/>
      <c r="CD219" s="23"/>
      <c r="CE219" s="23"/>
      <c r="CF219" s="23"/>
      <c r="CG219" s="23"/>
      <c r="CH219" s="23"/>
      <c r="CI219" s="23"/>
      <c r="CJ219" s="23"/>
      <c r="CK219" s="23"/>
      <c r="CL219" s="23"/>
    </row>
    <row r="220" spans="1:90" s="59" customFormat="1" ht="15" customHeight="1">
      <c r="A220" s="20" t="s">
        <v>95</v>
      </c>
      <c r="B220" s="20">
        <v>2016</v>
      </c>
      <c r="C220" s="21">
        <v>27535533</v>
      </c>
      <c r="D220" s="29" t="s">
        <v>5</v>
      </c>
      <c r="E220" s="29" t="s">
        <v>104</v>
      </c>
      <c r="F220" s="20" t="s">
        <v>96</v>
      </c>
      <c r="G220" s="29"/>
      <c r="H220" s="19">
        <v>33136</v>
      </c>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37">
        <v>4.0000000000000002E-4</v>
      </c>
      <c r="CA220" s="23"/>
      <c r="CB220" s="23"/>
      <c r="CC220" s="23"/>
      <c r="CD220" s="23"/>
      <c r="CE220" s="23"/>
      <c r="CF220" s="23"/>
      <c r="CG220" s="23"/>
      <c r="CH220" s="23"/>
      <c r="CI220" s="23"/>
      <c r="CJ220" s="23"/>
      <c r="CK220" s="23"/>
      <c r="CL220" s="23"/>
    </row>
    <row r="221" spans="1:90" s="59" customFormat="1" ht="15" customHeight="1">
      <c r="A221" s="20" t="s">
        <v>95</v>
      </c>
      <c r="B221" s="20">
        <v>2016</v>
      </c>
      <c r="C221" s="21">
        <v>27535533</v>
      </c>
      <c r="D221" s="29" t="s">
        <v>5</v>
      </c>
      <c r="E221" s="29" t="s">
        <v>104</v>
      </c>
      <c r="F221" s="20" t="s">
        <v>96</v>
      </c>
      <c r="G221" s="29"/>
      <c r="H221" s="19">
        <v>33366</v>
      </c>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37">
        <v>1.5E-5</v>
      </c>
      <c r="CB221" s="23"/>
      <c r="CC221" s="23"/>
      <c r="CD221" s="23"/>
      <c r="CE221" s="37">
        <v>0</v>
      </c>
      <c r="CF221" s="23"/>
      <c r="CG221" s="37">
        <v>1.5E-5</v>
      </c>
      <c r="CH221" s="23"/>
      <c r="CI221" s="37">
        <v>1.5E-5</v>
      </c>
      <c r="CJ221" s="23"/>
      <c r="CK221" s="23"/>
      <c r="CL221" s="23"/>
    </row>
    <row r="222" spans="1:90" s="59" customFormat="1" ht="15" customHeight="1">
      <c r="A222" s="20" t="s">
        <v>95</v>
      </c>
      <c r="B222" s="20">
        <v>2016</v>
      </c>
      <c r="C222" s="21">
        <v>27535533</v>
      </c>
      <c r="D222" s="29" t="s">
        <v>5</v>
      </c>
      <c r="E222" s="29" t="s">
        <v>104</v>
      </c>
      <c r="F222" s="20" t="s">
        <v>96</v>
      </c>
      <c r="G222" s="29"/>
      <c r="H222" s="19">
        <v>33358</v>
      </c>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37">
        <v>0</v>
      </c>
      <c r="CC222" s="23"/>
      <c r="CD222" s="23"/>
      <c r="CE222" s="23"/>
      <c r="CF222" s="23"/>
      <c r="CG222" s="23"/>
      <c r="CH222" s="23"/>
      <c r="CI222" s="23"/>
      <c r="CJ222" s="23"/>
      <c r="CK222" s="23"/>
      <c r="CL222" s="37">
        <v>0</v>
      </c>
    </row>
    <row r="223" spans="1:90" s="59" customFormat="1" ht="15" customHeight="1">
      <c r="A223" s="20" t="s">
        <v>95</v>
      </c>
      <c r="B223" s="20">
        <v>2016</v>
      </c>
      <c r="C223" s="21">
        <v>27535533</v>
      </c>
      <c r="D223" s="29" t="s">
        <v>5</v>
      </c>
      <c r="E223" s="29" t="s">
        <v>104</v>
      </c>
      <c r="F223" s="20" t="s">
        <v>96</v>
      </c>
      <c r="G223" s="29"/>
      <c r="H223" s="19">
        <v>33367</v>
      </c>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37">
        <v>0</v>
      </c>
      <c r="CG223" s="23"/>
      <c r="CH223" s="37">
        <v>1E-4</v>
      </c>
      <c r="CI223" s="23"/>
      <c r="CJ223" s="23"/>
      <c r="CK223" s="23"/>
      <c r="CL223" s="23"/>
    </row>
    <row r="224" spans="1:90" s="59" customFormat="1" ht="15" customHeight="1">
      <c r="A224" s="20" t="s">
        <v>95</v>
      </c>
      <c r="B224" s="20">
        <v>2016</v>
      </c>
      <c r="C224" s="21">
        <v>27535533</v>
      </c>
      <c r="D224" s="29" t="s">
        <v>5</v>
      </c>
      <c r="E224" s="29" t="s">
        <v>104</v>
      </c>
      <c r="F224" s="20" t="s">
        <v>96</v>
      </c>
      <c r="G224" s="29"/>
      <c r="H224" s="19">
        <v>3810</v>
      </c>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row>
    <row r="225" spans="1:277" s="59" customFormat="1" ht="15" customHeight="1">
      <c r="A225" s="20" t="s">
        <v>95</v>
      </c>
      <c r="B225" s="20">
        <v>2016</v>
      </c>
      <c r="C225" s="21">
        <v>27535533</v>
      </c>
      <c r="D225" s="29" t="s">
        <v>5</v>
      </c>
      <c r="E225" s="29" t="s">
        <v>104</v>
      </c>
      <c r="F225" s="20" t="s">
        <v>96</v>
      </c>
      <c r="G225" s="29"/>
      <c r="H225" s="19">
        <v>32975</v>
      </c>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37">
        <v>2.0000000000000001E-4</v>
      </c>
      <c r="CL225" s="23"/>
    </row>
    <row r="226" spans="1:277" s="59" customFormat="1" ht="15" customHeight="1">
      <c r="A226" s="20" t="s">
        <v>95</v>
      </c>
      <c r="B226" s="20">
        <v>2016</v>
      </c>
      <c r="C226" s="21">
        <v>27535533</v>
      </c>
      <c r="D226" s="29" t="s">
        <v>5</v>
      </c>
      <c r="E226" s="29" t="s">
        <v>104</v>
      </c>
      <c r="F226" s="20" t="s">
        <v>96</v>
      </c>
      <c r="G226" s="29"/>
      <c r="H226" s="19">
        <v>33169</v>
      </c>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row>
    <row r="227" spans="1:277" s="59" customFormat="1" ht="15" customHeight="1">
      <c r="A227" s="20" t="s">
        <v>95</v>
      </c>
      <c r="B227" s="20">
        <v>2016</v>
      </c>
      <c r="C227" s="21">
        <v>27535533</v>
      </c>
      <c r="D227" s="29" t="s">
        <v>5</v>
      </c>
      <c r="E227" s="29" t="s">
        <v>104</v>
      </c>
      <c r="F227" s="20" t="s">
        <v>96</v>
      </c>
      <c r="G227" s="29"/>
      <c r="H227" s="19">
        <v>29181</v>
      </c>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row>
    <row r="228" spans="1:277" s="59" customFormat="1" ht="15" customHeight="1">
      <c r="A228" s="20" t="s">
        <v>95</v>
      </c>
      <c r="B228" s="20">
        <v>2016</v>
      </c>
      <c r="C228" s="21">
        <v>27535533</v>
      </c>
      <c r="D228" s="29" t="s">
        <v>5</v>
      </c>
      <c r="E228" s="29" t="s">
        <v>104</v>
      </c>
      <c r="F228" s="20" t="s">
        <v>96</v>
      </c>
      <c r="G228" s="29"/>
      <c r="H228" s="19">
        <v>29111</v>
      </c>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row>
    <row r="229" spans="1:277" s="59" customFormat="1" ht="15" customHeight="1">
      <c r="A229" s="20" t="s">
        <v>95</v>
      </c>
      <c r="B229" s="20">
        <v>2016</v>
      </c>
      <c r="C229" s="21">
        <v>27535533</v>
      </c>
      <c r="D229" s="29" t="s">
        <v>5</v>
      </c>
      <c r="E229" s="29" t="s">
        <v>104</v>
      </c>
      <c r="F229" s="20" t="s">
        <v>96</v>
      </c>
      <c r="G229" s="29"/>
      <c r="H229" s="19">
        <v>33354</v>
      </c>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row>
    <row r="230" spans="1:277" s="59" customFormat="1" ht="15" customHeight="1">
      <c r="A230" s="20" t="s">
        <v>95</v>
      </c>
      <c r="B230" s="20">
        <v>2016</v>
      </c>
      <c r="C230" s="21">
        <v>27535533</v>
      </c>
      <c r="D230" s="29" t="s">
        <v>5</v>
      </c>
      <c r="E230" s="29" t="s">
        <v>104</v>
      </c>
      <c r="F230" s="20" t="s">
        <v>96</v>
      </c>
      <c r="G230" s="29"/>
      <c r="H230" s="19">
        <v>33270</v>
      </c>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row>
    <row r="231" spans="1:277" s="59" customFormat="1" ht="15" customHeight="1">
      <c r="A231" s="20" t="s">
        <v>95</v>
      </c>
      <c r="B231" s="20">
        <v>2016</v>
      </c>
      <c r="C231" s="21">
        <v>27535533</v>
      </c>
      <c r="D231" s="29" t="s">
        <v>5</v>
      </c>
      <c r="E231" s="29" t="s">
        <v>104</v>
      </c>
      <c r="F231" s="20" t="s">
        <v>96</v>
      </c>
      <c r="G231" s="29"/>
      <c r="H231" s="19">
        <v>33233</v>
      </c>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row>
    <row r="232" spans="1:277" s="59" customFormat="1" ht="15" customHeight="1">
      <c r="A232" s="20" t="s">
        <v>95</v>
      </c>
      <c r="B232" s="20">
        <v>2016</v>
      </c>
      <c r="C232" s="21">
        <v>27535533</v>
      </c>
      <c r="D232" s="29" t="s">
        <v>5</v>
      </c>
      <c r="E232" s="29" t="s">
        <v>104</v>
      </c>
      <c r="F232" s="20" t="s">
        <v>96</v>
      </c>
      <c r="G232" s="29"/>
      <c r="H232" s="19">
        <v>33364</v>
      </c>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row>
    <row r="233" spans="1:277" s="59" customFormat="1" ht="15" customHeight="1">
      <c r="A233" s="19" t="s">
        <v>102</v>
      </c>
      <c r="B233" s="19">
        <v>2015</v>
      </c>
      <c r="C233" s="38">
        <v>26432245</v>
      </c>
      <c r="D233" s="29" t="s">
        <v>5</v>
      </c>
      <c r="E233" s="19" t="s">
        <v>105</v>
      </c>
      <c r="F233" s="20"/>
      <c r="G233" s="20"/>
      <c r="H233" s="19">
        <v>198</v>
      </c>
      <c r="I233" s="37">
        <v>5.0000000000000001E-3</v>
      </c>
      <c r="J233" s="37"/>
      <c r="K233" s="37">
        <v>2.5000000000000001E-2</v>
      </c>
      <c r="L233" s="37">
        <v>0.157</v>
      </c>
      <c r="M233" s="37">
        <v>6.0999999999999999E-2</v>
      </c>
      <c r="N233" s="37"/>
      <c r="O233" s="37"/>
      <c r="P233" s="37">
        <v>0.157</v>
      </c>
      <c r="Q233" s="37">
        <v>0</v>
      </c>
      <c r="R233" s="37"/>
      <c r="S233" s="37"/>
      <c r="T233" s="37"/>
      <c r="U233" s="37">
        <v>0</v>
      </c>
      <c r="V233" s="37">
        <v>2.5000000000000001E-2</v>
      </c>
      <c r="W233" s="37">
        <v>0.02</v>
      </c>
      <c r="X233" s="37">
        <v>0</v>
      </c>
      <c r="Y233" s="37"/>
      <c r="Z233" s="37">
        <v>9.0999999999999998E-2</v>
      </c>
      <c r="AA233" s="37">
        <v>0</v>
      </c>
      <c r="AB233" s="37">
        <v>6.6000000000000003E-2</v>
      </c>
      <c r="AC233" s="37"/>
      <c r="AD233" s="37"/>
      <c r="AE233" s="37"/>
      <c r="AF233" s="37">
        <v>0</v>
      </c>
      <c r="AG233" s="37"/>
      <c r="AH233" s="37"/>
      <c r="AI233" s="37"/>
      <c r="AJ233" s="37">
        <v>5.0000000000000001E-3</v>
      </c>
      <c r="AK233" s="37">
        <v>0</v>
      </c>
      <c r="AL233" s="37"/>
      <c r="AM233" s="37"/>
      <c r="AN233" s="37">
        <v>0</v>
      </c>
      <c r="AO233" s="37">
        <v>0</v>
      </c>
      <c r="AP233" s="37"/>
      <c r="AQ233" s="37">
        <v>0</v>
      </c>
      <c r="AR233" s="37">
        <v>0</v>
      </c>
      <c r="AS233" s="37"/>
      <c r="AT233" s="37">
        <v>0</v>
      </c>
      <c r="AU233" s="37"/>
      <c r="AV233" s="37"/>
      <c r="AW233" s="37">
        <v>0</v>
      </c>
      <c r="AX233" s="37">
        <v>0</v>
      </c>
      <c r="AY233" s="37">
        <v>0</v>
      </c>
      <c r="AZ233" s="37">
        <v>5.0000000000000001E-3</v>
      </c>
      <c r="BA233" s="37"/>
      <c r="BB233" s="37"/>
      <c r="BC233" s="37"/>
      <c r="BD233" s="37"/>
      <c r="BE233" s="37">
        <v>0</v>
      </c>
      <c r="BF233" s="37">
        <v>0</v>
      </c>
      <c r="BG233" s="37"/>
      <c r="BH233" s="37"/>
      <c r="BI233" s="37">
        <v>0</v>
      </c>
      <c r="BJ233" s="37"/>
      <c r="BK233" s="37"/>
      <c r="BL233" s="37">
        <v>0</v>
      </c>
      <c r="BM233" s="37"/>
      <c r="BN233" s="37"/>
      <c r="BO233" s="37"/>
      <c r="BP233" s="37">
        <v>0</v>
      </c>
      <c r="BQ233" s="37"/>
      <c r="BR233" s="37">
        <v>0</v>
      </c>
      <c r="BS233" s="37">
        <v>0</v>
      </c>
      <c r="BT233" s="37">
        <v>0</v>
      </c>
      <c r="BU233" s="37">
        <v>0</v>
      </c>
      <c r="BV233" s="37">
        <v>0</v>
      </c>
      <c r="BW233" s="37">
        <v>0</v>
      </c>
      <c r="BX233" s="37">
        <v>0</v>
      </c>
      <c r="BY233" s="37"/>
      <c r="BZ233" s="37"/>
      <c r="CA233" s="37"/>
      <c r="CB233" s="37">
        <v>0</v>
      </c>
      <c r="CC233" s="37"/>
      <c r="CD233" s="37"/>
      <c r="CE233" s="37">
        <v>0</v>
      </c>
      <c r="CF233" s="37">
        <v>0</v>
      </c>
      <c r="CG233" s="37"/>
      <c r="CH233" s="37"/>
      <c r="CI233" s="37">
        <v>0</v>
      </c>
      <c r="CJ233" s="37">
        <v>0</v>
      </c>
      <c r="CK233" s="37">
        <v>0</v>
      </c>
      <c r="CL233" s="37">
        <v>0</v>
      </c>
    </row>
    <row r="234" spans="1:277" s="59" customFormat="1" ht="15" customHeight="1">
      <c r="A234" s="19" t="s">
        <v>102</v>
      </c>
      <c r="B234" s="19">
        <v>2015</v>
      </c>
      <c r="C234" s="38">
        <v>26432245</v>
      </c>
      <c r="D234" s="29" t="s">
        <v>5</v>
      </c>
      <c r="E234" s="19" t="s">
        <v>1</v>
      </c>
      <c r="F234" s="20"/>
      <c r="G234" s="20"/>
      <c r="H234" s="19">
        <v>198</v>
      </c>
      <c r="I234" s="37">
        <v>1.4999999999999999E-2</v>
      </c>
      <c r="J234" s="37"/>
      <c r="K234" s="37">
        <v>1.4999999999999999E-2</v>
      </c>
      <c r="L234" s="37">
        <v>0.14099999999999999</v>
      </c>
      <c r="M234" s="37">
        <v>3.5000000000000003E-2</v>
      </c>
      <c r="N234" s="37"/>
      <c r="O234" s="37"/>
      <c r="P234" s="37">
        <v>0.29799999999999999</v>
      </c>
      <c r="Q234" s="37">
        <v>0</v>
      </c>
      <c r="R234" s="37"/>
      <c r="S234" s="37"/>
      <c r="T234" s="37"/>
      <c r="U234" s="37">
        <v>5.0000000000000001E-3</v>
      </c>
      <c r="V234" s="37">
        <v>2.5000000000000001E-2</v>
      </c>
      <c r="W234" s="37">
        <v>0</v>
      </c>
      <c r="X234" s="37">
        <v>0</v>
      </c>
      <c r="Y234" s="37"/>
      <c r="Z234" s="37">
        <v>0.19700000000000001</v>
      </c>
      <c r="AA234" s="37">
        <v>0</v>
      </c>
      <c r="AB234" s="37">
        <v>5.0999999999999997E-2</v>
      </c>
      <c r="AC234" s="37"/>
      <c r="AD234" s="37"/>
      <c r="AE234" s="37"/>
      <c r="AF234" s="37">
        <v>0</v>
      </c>
      <c r="AG234" s="37"/>
      <c r="AH234" s="37"/>
      <c r="AI234" s="37"/>
      <c r="AJ234" s="37">
        <v>0.02</v>
      </c>
      <c r="AK234" s="37">
        <v>0</v>
      </c>
      <c r="AL234" s="37"/>
      <c r="AM234" s="37"/>
      <c r="AN234" s="37">
        <v>0</v>
      </c>
      <c r="AO234" s="37">
        <v>0</v>
      </c>
      <c r="AP234" s="37"/>
      <c r="AQ234" s="37">
        <v>0</v>
      </c>
      <c r="AR234" s="37">
        <v>0</v>
      </c>
      <c r="AS234" s="37"/>
      <c r="AT234" s="37">
        <v>5.0000000000000001E-3</v>
      </c>
      <c r="AU234" s="37"/>
      <c r="AV234" s="37"/>
      <c r="AW234" s="37">
        <v>0</v>
      </c>
      <c r="AX234" s="37">
        <v>0</v>
      </c>
      <c r="AY234" s="37">
        <v>0</v>
      </c>
      <c r="AZ234" s="37">
        <v>0</v>
      </c>
      <c r="BA234" s="37"/>
      <c r="BB234" s="37"/>
      <c r="BC234" s="37"/>
      <c r="BD234" s="37"/>
      <c r="BE234" s="37">
        <v>0</v>
      </c>
      <c r="BF234" s="37">
        <v>0</v>
      </c>
      <c r="BG234" s="37"/>
      <c r="BH234" s="37"/>
      <c r="BI234" s="37">
        <v>0</v>
      </c>
      <c r="BJ234" s="37"/>
      <c r="BK234" s="37"/>
      <c r="BL234" s="37">
        <v>0</v>
      </c>
      <c r="BM234" s="37"/>
      <c r="BN234" s="37"/>
      <c r="BO234" s="37"/>
      <c r="BP234" s="37">
        <v>0</v>
      </c>
      <c r="BQ234" s="37"/>
      <c r="BR234" s="37">
        <v>0</v>
      </c>
      <c r="BS234" s="37">
        <v>0</v>
      </c>
      <c r="BT234" s="37">
        <v>0</v>
      </c>
      <c r="BU234" s="37">
        <v>0</v>
      </c>
      <c r="BV234" s="37">
        <v>0</v>
      </c>
      <c r="BW234" s="37">
        <v>0</v>
      </c>
      <c r="BX234" s="37">
        <v>0</v>
      </c>
      <c r="BY234" s="37"/>
      <c r="BZ234" s="37"/>
      <c r="CA234" s="37"/>
      <c r="CB234" s="37">
        <v>0</v>
      </c>
      <c r="CC234" s="37"/>
      <c r="CD234" s="37"/>
      <c r="CE234" s="37">
        <v>0</v>
      </c>
      <c r="CF234" s="37">
        <v>0</v>
      </c>
      <c r="CG234" s="37"/>
      <c r="CH234" s="37"/>
      <c r="CI234" s="37">
        <v>0</v>
      </c>
      <c r="CJ234" s="37">
        <v>0</v>
      </c>
      <c r="CK234" s="37">
        <v>0</v>
      </c>
      <c r="CL234" s="37">
        <v>0</v>
      </c>
    </row>
    <row r="235" spans="1:277" s="59" customFormat="1" ht="15" customHeight="1">
      <c r="A235" s="19" t="s">
        <v>102</v>
      </c>
      <c r="B235" s="19">
        <v>2015</v>
      </c>
      <c r="C235" s="38">
        <v>26432245</v>
      </c>
      <c r="D235" s="29" t="s">
        <v>5</v>
      </c>
      <c r="E235" s="19" t="s">
        <v>106</v>
      </c>
      <c r="F235" s="20"/>
      <c r="G235" s="20"/>
      <c r="H235" s="19">
        <v>214</v>
      </c>
      <c r="I235" s="37">
        <v>5.0000000000000001E-3</v>
      </c>
      <c r="J235" s="37"/>
      <c r="K235" s="37">
        <v>2.8000000000000001E-2</v>
      </c>
      <c r="L235" s="37">
        <v>0.248</v>
      </c>
      <c r="M235" s="37">
        <v>6.5000000000000002E-2</v>
      </c>
      <c r="N235" s="37"/>
      <c r="O235" s="37"/>
      <c r="P235" s="37">
        <v>0.22</v>
      </c>
      <c r="Q235" s="37">
        <v>0</v>
      </c>
      <c r="R235" s="37"/>
      <c r="S235" s="37"/>
      <c r="T235" s="37"/>
      <c r="U235" s="37">
        <v>0</v>
      </c>
      <c r="V235" s="37">
        <v>1.4E-2</v>
      </c>
      <c r="W235" s="37">
        <v>8.9999999999999993E-3</v>
      </c>
      <c r="X235" s="37">
        <v>0</v>
      </c>
      <c r="Y235" s="37"/>
      <c r="Z235" s="37">
        <v>0.107</v>
      </c>
      <c r="AA235" s="37">
        <v>0</v>
      </c>
      <c r="AB235" s="37">
        <v>1.9E-2</v>
      </c>
      <c r="AC235" s="37"/>
      <c r="AD235" s="37"/>
      <c r="AE235" s="37"/>
      <c r="AF235" s="37">
        <v>0</v>
      </c>
      <c r="AG235" s="37"/>
      <c r="AH235" s="37"/>
      <c r="AI235" s="37"/>
      <c r="AJ235" s="37">
        <v>1.4E-2</v>
      </c>
      <c r="AK235" s="37">
        <v>0</v>
      </c>
      <c r="AL235" s="37"/>
      <c r="AM235" s="37"/>
      <c r="AN235" s="37">
        <v>5.0000000000000001E-3</v>
      </c>
      <c r="AO235" s="37">
        <v>0</v>
      </c>
      <c r="AP235" s="37"/>
      <c r="AQ235" s="37">
        <v>0</v>
      </c>
      <c r="AR235" s="37">
        <v>0</v>
      </c>
      <c r="AS235" s="37"/>
      <c r="AT235" s="37">
        <v>0</v>
      </c>
      <c r="AU235" s="37"/>
      <c r="AV235" s="37"/>
      <c r="AW235" s="37">
        <v>0</v>
      </c>
      <c r="AX235" s="37">
        <v>0</v>
      </c>
      <c r="AY235" s="37">
        <v>0</v>
      </c>
      <c r="AZ235" s="37">
        <v>0</v>
      </c>
      <c r="BA235" s="37"/>
      <c r="BB235" s="37"/>
      <c r="BC235" s="37"/>
      <c r="BD235" s="37"/>
      <c r="BE235" s="37">
        <v>0</v>
      </c>
      <c r="BF235" s="37">
        <v>0</v>
      </c>
      <c r="BG235" s="37"/>
      <c r="BH235" s="37"/>
      <c r="BI235" s="37">
        <v>0</v>
      </c>
      <c r="BJ235" s="37"/>
      <c r="BK235" s="37"/>
      <c r="BL235" s="37">
        <v>5.0000000000000001E-3</v>
      </c>
      <c r="BM235" s="37"/>
      <c r="BN235" s="37"/>
      <c r="BO235" s="37"/>
      <c r="BP235" s="37">
        <v>0</v>
      </c>
      <c r="BQ235" s="37"/>
      <c r="BR235" s="37">
        <v>0</v>
      </c>
      <c r="BS235" s="37">
        <v>0</v>
      </c>
      <c r="BT235" s="37">
        <v>0</v>
      </c>
      <c r="BU235" s="37">
        <v>0</v>
      </c>
      <c r="BV235" s="37">
        <v>0</v>
      </c>
      <c r="BW235" s="37">
        <v>0</v>
      </c>
      <c r="BX235" s="37">
        <v>0</v>
      </c>
      <c r="BY235" s="37"/>
      <c r="BZ235" s="37"/>
      <c r="CA235" s="37"/>
      <c r="CB235" s="37">
        <v>0</v>
      </c>
      <c r="CC235" s="37"/>
      <c r="CD235" s="37"/>
      <c r="CE235" s="37">
        <v>0</v>
      </c>
      <c r="CF235" s="37">
        <v>0</v>
      </c>
      <c r="CG235" s="37"/>
      <c r="CH235" s="37"/>
      <c r="CI235" s="37">
        <v>0</v>
      </c>
      <c r="CJ235" s="37">
        <v>0</v>
      </c>
      <c r="CK235" s="37">
        <v>0</v>
      </c>
      <c r="CL235" s="37">
        <v>0</v>
      </c>
    </row>
    <row r="236" spans="1:277" s="59" customFormat="1" ht="15" customHeight="1">
      <c r="A236" s="19" t="s">
        <v>102</v>
      </c>
      <c r="B236" s="19">
        <v>2015</v>
      </c>
      <c r="C236" s="38">
        <v>26432245</v>
      </c>
      <c r="D236" s="29" t="s">
        <v>5</v>
      </c>
      <c r="E236" s="19" t="s">
        <v>107</v>
      </c>
      <c r="F236" s="20"/>
      <c r="G236" s="20"/>
      <c r="H236" s="19">
        <v>214</v>
      </c>
      <c r="I236" s="37">
        <v>0</v>
      </c>
      <c r="J236" s="37"/>
      <c r="K236" s="37">
        <v>5.6000000000000001E-2</v>
      </c>
      <c r="L236" s="37">
        <v>0.215</v>
      </c>
      <c r="M236" s="37">
        <v>4.7E-2</v>
      </c>
      <c r="N236" s="37"/>
      <c r="O236" s="37"/>
      <c r="P236" s="37">
        <v>0.215</v>
      </c>
      <c r="Q236" s="37">
        <v>0</v>
      </c>
      <c r="R236" s="37"/>
      <c r="S236" s="37"/>
      <c r="T236" s="37"/>
      <c r="U236" s="37">
        <v>0</v>
      </c>
      <c r="V236" s="37">
        <v>1.9E-2</v>
      </c>
      <c r="W236" s="37">
        <v>0</v>
      </c>
      <c r="X236" s="37">
        <v>0</v>
      </c>
      <c r="Y236" s="37"/>
      <c r="Z236" s="37">
        <v>0.11700000000000001</v>
      </c>
      <c r="AA236" s="37">
        <v>0</v>
      </c>
      <c r="AB236" s="37">
        <v>1.9E-2</v>
      </c>
      <c r="AC236" s="37"/>
      <c r="AD236" s="37"/>
      <c r="AE236" s="37"/>
      <c r="AF236" s="37">
        <v>0</v>
      </c>
      <c r="AG236" s="37"/>
      <c r="AH236" s="37"/>
      <c r="AI236" s="37"/>
      <c r="AJ236" s="37">
        <v>5.0000000000000001E-3</v>
      </c>
      <c r="AK236" s="37">
        <v>0</v>
      </c>
      <c r="AL236" s="37"/>
      <c r="AM236" s="37"/>
      <c r="AN236" s="37">
        <v>0</v>
      </c>
      <c r="AO236" s="37">
        <v>0</v>
      </c>
      <c r="AP236" s="37"/>
      <c r="AQ236" s="37">
        <v>0</v>
      </c>
      <c r="AR236" s="37">
        <v>0</v>
      </c>
      <c r="AS236" s="37"/>
      <c r="AT236" s="37">
        <v>0</v>
      </c>
      <c r="AU236" s="37"/>
      <c r="AV236" s="37"/>
      <c r="AW236" s="37">
        <v>0</v>
      </c>
      <c r="AX236" s="37">
        <v>0</v>
      </c>
      <c r="AY236" s="37">
        <v>0</v>
      </c>
      <c r="AZ236" s="37">
        <v>0</v>
      </c>
      <c r="BA236" s="37"/>
      <c r="BB236" s="37"/>
      <c r="BC236" s="37"/>
      <c r="BD236" s="37"/>
      <c r="BE236" s="37">
        <v>0</v>
      </c>
      <c r="BF236" s="37">
        <v>0</v>
      </c>
      <c r="BG236" s="37"/>
      <c r="BH236" s="37"/>
      <c r="BI236" s="37">
        <v>0</v>
      </c>
      <c r="BJ236" s="37"/>
      <c r="BK236" s="37"/>
      <c r="BL236" s="37">
        <v>0</v>
      </c>
      <c r="BM236" s="37"/>
      <c r="BN236" s="37"/>
      <c r="BO236" s="37"/>
      <c r="BP236" s="37">
        <v>0</v>
      </c>
      <c r="BQ236" s="37"/>
      <c r="BR236" s="37">
        <v>0</v>
      </c>
      <c r="BS236" s="37">
        <v>0</v>
      </c>
      <c r="BT236" s="37">
        <v>0</v>
      </c>
      <c r="BU236" s="37">
        <v>0</v>
      </c>
      <c r="BV236" s="37">
        <v>0</v>
      </c>
      <c r="BW236" s="37">
        <v>0</v>
      </c>
      <c r="BX236" s="37">
        <v>0</v>
      </c>
      <c r="BY236" s="37"/>
      <c r="BZ236" s="37"/>
      <c r="CA236" s="37"/>
      <c r="CB236" s="37">
        <v>0</v>
      </c>
      <c r="CC236" s="37"/>
      <c r="CD236" s="37"/>
      <c r="CE236" s="37">
        <v>0</v>
      </c>
      <c r="CF236" s="37">
        <v>0</v>
      </c>
      <c r="CG236" s="37"/>
      <c r="CH236" s="37"/>
      <c r="CI236" s="37">
        <v>0</v>
      </c>
      <c r="CJ236" s="37">
        <v>0</v>
      </c>
      <c r="CK236" s="37">
        <v>0</v>
      </c>
      <c r="CL236" s="37">
        <v>0</v>
      </c>
    </row>
    <row r="237" spans="1:277" s="59" customFormat="1" ht="15" customHeight="1">
      <c r="A237" s="19" t="s">
        <v>102</v>
      </c>
      <c r="B237" s="19">
        <v>2015</v>
      </c>
      <c r="C237" s="38">
        <v>26432245</v>
      </c>
      <c r="D237" s="29" t="s">
        <v>5</v>
      </c>
      <c r="E237" s="19" t="s">
        <v>108</v>
      </c>
      <c r="F237" s="20"/>
      <c r="G237" s="20"/>
      <c r="H237" s="19">
        <v>182</v>
      </c>
      <c r="I237" s="37">
        <v>0</v>
      </c>
      <c r="J237" s="37"/>
      <c r="K237" s="37">
        <v>2.7E-2</v>
      </c>
      <c r="L237" s="37">
        <v>0.17</v>
      </c>
      <c r="M237" s="37">
        <v>3.7999999999999999E-2</v>
      </c>
      <c r="N237" s="37"/>
      <c r="O237" s="37"/>
      <c r="P237" s="37">
        <v>0.18099999999999999</v>
      </c>
      <c r="Q237" s="37">
        <v>0</v>
      </c>
      <c r="R237" s="37"/>
      <c r="S237" s="37"/>
      <c r="T237" s="37"/>
      <c r="U237" s="37">
        <v>0</v>
      </c>
      <c r="V237" s="37">
        <v>3.7999999999999999E-2</v>
      </c>
      <c r="W237" s="37">
        <v>5.0000000000000001E-3</v>
      </c>
      <c r="X237" s="37">
        <v>0</v>
      </c>
      <c r="Y237" s="37"/>
      <c r="Z237" s="37">
        <v>8.2000000000000003E-2</v>
      </c>
      <c r="AA237" s="37">
        <v>0</v>
      </c>
      <c r="AB237" s="37">
        <v>3.3000000000000002E-2</v>
      </c>
      <c r="AC237" s="37"/>
      <c r="AD237" s="37"/>
      <c r="AE237" s="37"/>
      <c r="AF237" s="37">
        <v>0</v>
      </c>
      <c r="AG237" s="37"/>
      <c r="AH237" s="37"/>
      <c r="AI237" s="37"/>
      <c r="AJ237" s="37">
        <v>0</v>
      </c>
      <c r="AK237" s="37">
        <v>0</v>
      </c>
      <c r="AL237" s="37"/>
      <c r="AM237" s="37"/>
      <c r="AN237" s="37">
        <v>0</v>
      </c>
      <c r="AO237" s="37">
        <v>0</v>
      </c>
      <c r="AP237" s="37"/>
      <c r="AQ237" s="37">
        <v>0</v>
      </c>
      <c r="AR237" s="37">
        <v>0</v>
      </c>
      <c r="AS237" s="37"/>
      <c r="AT237" s="37">
        <v>0</v>
      </c>
      <c r="AU237" s="37"/>
      <c r="AV237" s="37"/>
      <c r="AW237" s="37">
        <v>0</v>
      </c>
      <c r="AX237" s="37">
        <v>0</v>
      </c>
      <c r="AY237" s="37">
        <v>0</v>
      </c>
      <c r="AZ237" s="37">
        <v>0</v>
      </c>
      <c r="BA237" s="37"/>
      <c r="BB237" s="37"/>
      <c r="BC237" s="37"/>
      <c r="BD237" s="37"/>
      <c r="BE237" s="37">
        <v>0</v>
      </c>
      <c r="BF237" s="37">
        <v>0</v>
      </c>
      <c r="BG237" s="37"/>
      <c r="BH237" s="37"/>
      <c r="BI237" s="37">
        <v>0</v>
      </c>
      <c r="BJ237" s="37"/>
      <c r="BK237" s="37"/>
      <c r="BL237" s="37">
        <v>0</v>
      </c>
      <c r="BM237" s="37"/>
      <c r="BN237" s="37"/>
      <c r="BO237" s="37"/>
      <c r="BP237" s="37">
        <v>0</v>
      </c>
      <c r="BQ237" s="37"/>
      <c r="BR237" s="37">
        <v>0</v>
      </c>
      <c r="BS237" s="37">
        <v>0</v>
      </c>
      <c r="BT237" s="37">
        <v>0</v>
      </c>
      <c r="BU237" s="37">
        <v>0</v>
      </c>
      <c r="BV237" s="37">
        <v>5.0000000000000001E-3</v>
      </c>
      <c r="BW237" s="37">
        <v>0</v>
      </c>
      <c r="BX237" s="37">
        <v>0</v>
      </c>
      <c r="BY237" s="37"/>
      <c r="BZ237" s="37"/>
      <c r="CA237" s="37"/>
      <c r="CB237" s="37">
        <v>0</v>
      </c>
      <c r="CC237" s="37"/>
      <c r="CD237" s="37"/>
      <c r="CE237" s="37">
        <v>0</v>
      </c>
      <c r="CF237" s="37">
        <v>0</v>
      </c>
      <c r="CG237" s="37"/>
      <c r="CH237" s="37"/>
      <c r="CI237" s="37">
        <v>0</v>
      </c>
      <c r="CJ237" s="37">
        <v>0</v>
      </c>
      <c r="CK237" s="37">
        <v>0</v>
      </c>
      <c r="CL237" s="37">
        <v>0</v>
      </c>
    </row>
    <row r="238" spans="1:277" s="66" customFormat="1" ht="15" customHeight="1">
      <c r="A238" s="29"/>
      <c r="B238" s="29"/>
      <c r="C238" s="29"/>
      <c r="D238" s="29"/>
      <c r="E238" s="29"/>
      <c r="F238" s="29"/>
      <c r="G238" s="29"/>
      <c r="H238" s="29"/>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c r="GD238" s="59"/>
      <c r="GE238" s="59"/>
      <c r="GF238" s="59"/>
      <c r="GG238" s="59"/>
      <c r="GH238" s="59"/>
      <c r="GI238" s="59"/>
      <c r="GJ238" s="59"/>
      <c r="GK238" s="59"/>
      <c r="GL238" s="59"/>
      <c r="GM238" s="59"/>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c r="IV238" s="59"/>
      <c r="IW238" s="59"/>
      <c r="IX238" s="59"/>
      <c r="IY238" s="59"/>
      <c r="IZ238" s="59"/>
      <c r="JA238" s="59"/>
      <c r="JB238" s="59"/>
      <c r="JC238" s="59"/>
      <c r="JD238" s="59"/>
      <c r="JE238" s="59"/>
      <c r="JF238" s="59"/>
      <c r="JG238" s="59"/>
      <c r="JH238" s="59"/>
      <c r="JI238" s="59"/>
      <c r="JJ238" s="59"/>
      <c r="JK238" s="59"/>
      <c r="JL238" s="59"/>
      <c r="JM238" s="59"/>
      <c r="JN238" s="59"/>
      <c r="JO238" s="59"/>
      <c r="JP238" s="59"/>
      <c r="JQ238" s="59"/>
    </row>
    <row r="239" spans="1:277" s="66" customFormat="1" ht="15" customHeight="1">
      <c r="A239" s="25" t="s">
        <v>0</v>
      </c>
      <c r="B239" s="26"/>
      <c r="C239" s="26"/>
      <c r="D239" s="26"/>
      <c r="E239" s="26"/>
      <c r="F239" s="26"/>
      <c r="G239" s="26"/>
      <c r="H239" s="26"/>
      <c r="I239" s="27">
        <f t="shared" ref="I239:AH239" si="41">IFERROR(SUMPRODUCT(I125:I237,--(I125:I237&lt;&gt;""),$H$125:$H$237)/SUMPRODUCT($H$125:$H$237,--(I125:I237&lt;&gt;"")),"")</f>
        <v>7.9173208689647858E-3</v>
      </c>
      <c r="J239" s="27" t="str">
        <f>IFERROR(SUMPRODUCT(J125:J237,--(J125:J237&lt;&gt;""),$H$125:$H$237)/SUMPRODUCT($H$125:$H$237,--(J125:J237&lt;&gt;"")),"")</f>
        <v/>
      </c>
      <c r="K239" s="27">
        <f>IFERROR(SUMPRODUCT(K125:K237,--(K125:K237&lt;&gt;""),$H$125:$H$237)/SUMPRODUCT($H$125:$H$237,--(K125:K237&lt;&gt;"")),"")</f>
        <v>1.9760394719295908E-2</v>
      </c>
      <c r="L239" s="27">
        <f t="shared" si="41"/>
        <v>0.19492983438675093</v>
      </c>
      <c r="M239" s="27">
        <f>IFERROR(SUMPRODUCT(M125:M237,--(M125:M237&lt;&gt;""),$H$125:$H$237)/SUMPRODUCT($H$125:$H$237,--(M125:M237&lt;&gt;"")),"")</f>
        <v>4.4963932858812283E-2</v>
      </c>
      <c r="N239" s="27">
        <f>IFERROR(SUMPRODUCT(N125:N237,--(N125:N237&lt;&gt;""),$H$125:$H$237)/SUMPRODUCT($H$125:$H$237,--(N125:N237&lt;&gt;"")),"")</f>
        <v>1.8195312286829109E-4</v>
      </c>
      <c r="O239" s="27">
        <f>IFERROR(SUMPRODUCT(O125:O237,--(O125:O237&lt;&gt;""),$H$125:$H$237)/SUMPRODUCT($H$125:$H$237,--(O125:O237&lt;&gt;"")),"")</f>
        <v>9.0983494748329009E-5</v>
      </c>
      <c r="P239" s="27">
        <f t="shared" si="41"/>
        <v>0.22749932179047314</v>
      </c>
      <c r="Q239" s="27">
        <f>IFERROR(SUMPRODUCT(Q125:Q237,--(Q125:Q237&lt;&gt;""),$H$125:$H$237)/SUMPRODUCT($H$125:$H$237,--(Q125:Q237&lt;&gt;"")),"")</f>
        <v>1.33739859990381E-5</v>
      </c>
      <c r="R239" s="27" t="str">
        <f>IFERROR(SUMPRODUCT(R125:R237,--(R125:R237&lt;&gt;""),$H$125:$H$237)/SUMPRODUCT($H$125:$H$237,--(R125:R237&lt;&gt;"")),"")</f>
        <v/>
      </c>
      <c r="S239" s="27">
        <f>IFERROR(SUMPRODUCT(S125:S237,--(S125:S237&lt;&gt;""),$H$125:$H$237)/SUMPRODUCT($H$125:$H$237,--(S125:S237&lt;&gt;"")),"")</f>
        <v>0</v>
      </c>
      <c r="T239" s="27" t="str">
        <f>IFERROR(SUMPRODUCT(T125:T237,--(T125:T237&lt;&gt;""),$H$125:$H$237)/SUMPRODUCT($H$125:$H$237,--(T125:T237&lt;&gt;"")),"")</f>
        <v/>
      </c>
      <c r="U239" s="27">
        <f t="shared" si="41"/>
        <v>5.5783013581663413E-4</v>
      </c>
      <c r="V239" s="27">
        <f t="shared" si="41"/>
        <v>2.3735586481113319E-2</v>
      </c>
      <c r="W239" s="27">
        <f>IFERROR(SUMPRODUCT(W125:W237,--(W125:W237&lt;&gt;""),$H$125:$H$237)/SUMPRODUCT($H$125:$H$237,--(W125:W237&lt;&gt;"")),"")</f>
        <v>3.7400307888310856E-3</v>
      </c>
      <c r="X239" s="27">
        <f t="shared" si="41"/>
        <v>8.854783462998858E-5</v>
      </c>
      <c r="Y239" s="27">
        <f t="shared" si="41"/>
        <v>3.7312335670464505E-5</v>
      </c>
      <c r="Z239" s="27">
        <f t="shared" si="41"/>
        <v>0.1103725891291642</v>
      </c>
      <c r="AA239" s="27">
        <f t="shared" si="41"/>
        <v>2.8320758726953931E-4</v>
      </c>
      <c r="AB239" s="27">
        <f t="shared" si="41"/>
        <v>3.7879938402718777E-2</v>
      </c>
      <c r="AC239" s="27">
        <f t="shared" si="41"/>
        <v>1.3740046664836673E-5</v>
      </c>
      <c r="AD239" s="27">
        <f t="shared" si="41"/>
        <v>1.3646822797248607E-5</v>
      </c>
      <c r="AE239" s="27">
        <f t="shared" si="41"/>
        <v>1.3736457619217375E-5</v>
      </c>
      <c r="AF239" s="27">
        <f t="shared" si="41"/>
        <v>1.3283231002312415E-5</v>
      </c>
      <c r="AG239" s="27" t="str">
        <f t="shared" si="41"/>
        <v/>
      </c>
      <c r="AH239" s="27">
        <f t="shared" si="41"/>
        <v>4.0940449560805287E-5</v>
      </c>
      <c r="AI239" s="27">
        <f t="shared" ref="AI239:BN239" si="42">IFERROR(SUMPRODUCT(AI125:AI237,--(AI125:AI237&lt;&gt;""),$H$125:$H$237)/SUMPRODUCT($H$125:$H$237,--(AI125:AI237&lt;&gt;"")),"")</f>
        <v>1.3646893503233377E-5</v>
      </c>
      <c r="AJ239" s="27">
        <f t="shared" si="42"/>
        <v>1.5303651266766022E-2</v>
      </c>
      <c r="AK239" s="27">
        <f t="shared" si="42"/>
        <v>0</v>
      </c>
      <c r="AL239" s="27">
        <f t="shared" si="42"/>
        <v>1.3648342654480973E-5</v>
      </c>
      <c r="AM239" s="27">
        <f t="shared" si="42"/>
        <v>1.3648715010640041E-5</v>
      </c>
      <c r="AN239" s="27">
        <f t="shared" si="42"/>
        <v>4.1703854224772234E-5</v>
      </c>
      <c r="AO239" s="27">
        <f t="shared" si="42"/>
        <v>0</v>
      </c>
      <c r="AP239" s="27" t="str">
        <f t="shared" si="42"/>
        <v/>
      </c>
      <c r="AQ239" s="27">
        <f t="shared" si="42"/>
        <v>0</v>
      </c>
      <c r="AR239" s="27">
        <f t="shared" si="42"/>
        <v>1.3284141671984686E-5</v>
      </c>
      <c r="AS239" s="27">
        <f t="shared" si="42"/>
        <v>0</v>
      </c>
      <c r="AT239" s="27">
        <f t="shared" si="42"/>
        <v>5.5446411978655053E-4</v>
      </c>
      <c r="AU239" s="27">
        <f t="shared" si="42"/>
        <v>1.364759463292244E-5</v>
      </c>
      <c r="AV239" s="27">
        <f t="shared" si="42"/>
        <v>0</v>
      </c>
      <c r="AW239" s="27">
        <f t="shared" si="42"/>
        <v>0</v>
      </c>
      <c r="AX239" s="27">
        <f t="shared" si="42"/>
        <v>0</v>
      </c>
      <c r="AY239" s="27">
        <f t="shared" si="42"/>
        <v>0</v>
      </c>
      <c r="AZ239" s="27">
        <f t="shared" si="42"/>
        <v>3.9617093153162738E-5</v>
      </c>
      <c r="BA239" s="27">
        <f t="shared" si="42"/>
        <v>0</v>
      </c>
      <c r="BB239" s="27" t="str">
        <f t="shared" si="42"/>
        <v/>
      </c>
      <c r="BC239" s="27">
        <f t="shared" si="42"/>
        <v>1.3648504711183942E-5</v>
      </c>
      <c r="BD239" s="27">
        <f t="shared" si="42"/>
        <v>9.100370923988264E-5</v>
      </c>
      <c r="BE239" s="27">
        <f t="shared" si="42"/>
        <v>0</v>
      </c>
      <c r="BF239" s="27">
        <f t="shared" si="42"/>
        <v>1.3374883993813003E-5</v>
      </c>
      <c r="BG239" s="27">
        <f t="shared" si="42"/>
        <v>1.374259889175399E-5</v>
      </c>
      <c r="BH239" s="27">
        <f t="shared" si="42"/>
        <v>0</v>
      </c>
      <c r="BI239" s="27">
        <f t="shared" si="42"/>
        <v>1.328452884385223E-5</v>
      </c>
      <c r="BJ239" s="27">
        <f t="shared" si="42"/>
        <v>1.3650110646668305E-5</v>
      </c>
      <c r="BK239" s="27">
        <f t="shared" si="42"/>
        <v>9.0990966403755355E-5</v>
      </c>
      <c r="BL239" s="27">
        <f t="shared" si="42"/>
        <v>5.497928726963726E-5</v>
      </c>
      <c r="BM239" s="27">
        <f t="shared" si="42"/>
        <v>0</v>
      </c>
      <c r="BN239" s="27">
        <f t="shared" si="42"/>
        <v>0</v>
      </c>
      <c r="BO239" s="27">
        <f t="shared" ref="BO239:CK239" si="43">IFERROR(SUMPRODUCT(BO125:BO237,--(BO125:BO237&lt;&gt;""),$H$125:$H$237)/SUMPRODUCT($H$125:$H$237,--(BO125:BO237&lt;&gt;"")),"")</f>
        <v>0</v>
      </c>
      <c r="BP239" s="27">
        <f t="shared" si="43"/>
        <v>1.9465859615588828E-4</v>
      </c>
      <c r="BQ239" s="27">
        <f t="shared" si="43"/>
        <v>1.3647339699863575E-5</v>
      </c>
      <c r="BR239" s="27">
        <f t="shared" si="43"/>
        <v>0</v>
      </c>
      <c r="BS239" s="27">
        <f t="shared" si="43"/>
        <v>0</v>
      </c>
      <c r="BT239" s="27">
        <f t="shared" si="43"/>
        <v>0</v>
      </c>
      <c r="BU239" s="27">
        <f t="shared" si="43"/>
        <v>1.3281931298521748E-5</v>
      </c>
      <c r="BV239" s="27">
        <f t="shared" si="43"/>
        <v>1.1319090020631991E-4</v>
      </c>
      <c r="BW239" s="27">
        <f t="shared" si="43"/>
        <v>0</v>
      </c>
      <c r="BX239" s="27">
        <f t="shared" si="43"/>
        <v>0</v>
      </c>
      <c r="BY239" s="27">
        <f t="shared" si="43"/>
        <v>0</v>
      </c>
      <c r="BZ239" s="27">
        <f t="shared" si="43"/>
        <v>3.6403185937929143E-4</v>
      </c>
      <c r="CA239" s="27">
        <f t="shared" si="43"/>
        <v>1.364736999972732E-5</v>
      </c>
      <c r="CB239" s="27">
        <f t="shared" si="43"/>
        <v>0</v>
      </c>
      <c r="CC239" s="27" t="str">
        <f t="shared" si="43"/>
        <v/>
      </c>
      <c r="CD239" s="27" t="str">
        <f t="shared" si="43"/>
        <v/>
      </c>
      <c r="CE239" s="27">
        <f t="shared" si="43"/>
        <v>0</v>
      </c>
      <c r="CF239" s="27">
        <f t="shared" si="43"/>
        <v>0</v>
      </c>
      <c r="CG239" s="27">
        <f t="shared" si="43"/>
        <v>1.364736999972732E-5</v>
      </c>
      <c r="CH239" s="27">
        <f t="shared" si="43"/>
        <v>9.0985193466583042E-5</v>
      </c>
      <c r="CI239" s="27">
        <f t="shared" si="43"/>
        <v>1.3283348373055895E-5</v>
      </c>
      <c r="CJ239" s="27">
        <f t="shared" si="43"/>
        <v>0</v>
      </c>
      <c r="CK239" s="27">
        <f t="shared" si="43"/>
        <v>1.7700421374701415E-4</v>
      </c>
      <c r="CL239" s="27">
        <f t="shared" ref="CL239" si="44">IFERROR(SUMPRODUCT(CL125:CL237,--(CL125:CL237&lt;&gt;""),$H$125:$H$237)/SUMPRODUCT($H$125:$H$237,--(CL125:CL237&lt;&gt;"")),"")</f>
        <v>0</v>
      </c>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c r="GD239" s="59"/>
      <c r="GE239" s="59"/>
      <c r="GF239" s="59"/>
      <c r="GG239" s="59"/>
      <c r="GH239" s="59"/>
      <c r="GI239" s="59"/>
      <c r="GJ239" s="59"/>
      <c r="GK239" s="59"/>
      <c r="GL239" s="59"/>
      <c r="GM239" s="59"/>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c r="IV239" s="59"/>
      <c r="IW239" s="59"/>
      <c r="IX239" s="59"/>
      <c r="IY239" s="59"/>
      <c r="IZ239" s="59"/>
      <c r="JA239" s="59"/>
      <c r="JB239" s="59"/>
      <c r="JC239" s="59"/>
      <c r="JD239" s="59"/>
      <c r="JE239" s="59"/>
      <c r="JF239" s="59"/>
      <c r="JG239" s="59"/>
      <c r="JH239" s="59"/>
      <c r="JI239" s="59"/>
      <c r="JJ239" s="59"/>
      <c r="JK239" s="59"/>
      <c r="JL239" s="59"/>
      <c r="JM239" s="59"/>
      <c r="JN239" s="59"/>
      <c r="JO239" s="59"/>
      <c r="JP239" s="59"/>
      <c r="JQ239" s="59"/>
    </row>
    <row r="240" spans="1:277" s="66" customFormat="1" ht="15" customHeight="1">
      <c r="A240" s="25" t="s">
        <v>10</v>
      </c>
      <c r="B240" s="26"/>
      <c r="C240" s="26"/>
      <c r="D240" s="26"/>
      <c r="E240" s="26"/>
      <c r="F240" s="26"/>
      <c r="G240" s="26"/>
      <c r="H240" s="26"/>
      <c r="I240" s="28">
        <f>IF(I239="","",MIN(I125:I237))</f>
        <v>0</v>
      </c>
      <c r="J240" s="28" t="str">
        <f>IF(J239="","",MIN(J125:J237))</f>
        <v/>
      </c>
      <c r="K240" s="28">
        <f>IF(K239="","",MIN(K125:K237))</f>
        <v>1.4E-2</v>
      </c>
      <c r="L240" s="28">
        <f t="shared" ref="L240:BO240" si="45">IF(L239="","",MIN(L125:L237))</f>
        <v>0.14099999999999999</v>
      </c>
      <c r="M240" s="28">
        <f>IF(M239="","",MIN(M125:M237))</f>
        <v>2.3E-2</v>
      </c>
      <c r="N240" s="28">
        <f>IF(N239="","",MIN(N125:N237))</f>
        <v>0</v>
      </c>
      <c r="O240" s="28">
        <f>IF(O239="","",MIN(O125:O237))</f>
        <v>0</v>
      </c>
      <c r="P240" s="28">
        <f t="shared" si="45"/>
        <v>0.157</v>
      </c>
      <c r="Q240" s="28">
        <f>IF(Q239="","",MIN(Q125:Q237))</f>
        <v>0</v>
      </c>
      <c r="R240" s="28" t="str">
        <f>IF(R239="","",MIN(R125:R237))</f>
        <v/>
      </c>
      <c r="S240" s="28">
        <f>IF(S239="","",MIN(S125:S237))</f>
        <v>0</v>
      </c>
      <c r="T240" s="28" t="str">
        <f>IF(T239="","",MIN(T125:T237))</f>
        <v/>
      </c>
      <c r="U240" s="28">
        <f t="shared" si="45"/>
        <v>0</v>
      </c>
      <c r="V240" s="28">
        <f t="shared" si="45"/>
        <v>1.4E-2</v>
      </c>
      <c r="W240" s="28">
        <f>IF(W239="","",MIN(W125:W237))</f>
        <v>0</v>
      </c>
      <c r="X240" s="28">
        <f t="shared" si="45"/>
        <v>0</v>
      </c>
      <c r="Y240" s="28">
        <f t="shared" si="45"/>
        <v>0</v>
      </c>
      <c r="Z240" s="28">
        <f t="shared" si="45"/>
        <v>8.2000000000000003E-2</v>
      </c>
      <c r="AA240" s="28">
        <f t="shared" si="45"/>
        <v>0</v>
      </c>
      <c r="AB240" s="28">
        <f t="shared" si="45"/>
        <v>1.9E-2</v>
      </c>
      <c r="AC240" s="28">
        <f t="shared" si="45"/>
        <v>0</v>
      </c>
      <c r="AD240" s="28">
        <f t="shared" si="45"/>
        <v>0</v>
      </c>
      <c r="AE240" s="28">
        <f t="shared" si="45"/>
        <v>0</v>
      </c>
      <c r="AF240" s="28">
        <f t="shared" si="45"/>
        <v>0</v>
      </c>
      <c r="AG240" s="28" t="str">
        <f t="shared" si="45"/>
        <v/>
      </c>
      <c r="AH240" s="28">
        <f t="shared" si="45"/>
        <v>0</v>
      </c>
      <c r="AI240" s="28">
        <f t="shared" si="45"/>
        <v>0</v>
      </c>
      <c r="AJ240" s="28">
        <f t="shared" si="45"/>
        <v>0</v>
      </c>
      <c r="AK240" s="28">
        <f t="shared" si="45"/>
        <v>0</v>
      </c>
      <c r="AL240" s="28">
        <f t="shared" si="45"/>
        <v>0</v>
      </c>
      <c r="AM240" s="28">
        <f t="shared" si="45"/>
        <v>0</v>
      </c>
      <c r="AN240" s="28">
        <f t="shared" si="45"/>
        <v>0</v>
      </c>
      <c r="AO240" s="28">
        <f t="shared" si="45"/>
        <v>0</v>
      </c>
      <c r="AP240" s="28" t="str">
        <f t="shared" si="45"/>
        <v/>
      </c>
      <c r="AQ240" s="28">
        <f t="shared" si="45"/>
        <v>0</v>
      </c>
      <c r="AR240" s="28">
        <f t="shared" si="45"/>
        <v>0</v>
      </c>
      <c r="AS240" s="28">
        <f t="shared" si="45"/>
        <v>0</v>
      </c>
      <c r="AT240" s="28">
        <f t="shared" si="45"/>
        <v>0</v>
      </c>
      <c r="AU240" s="28">
        <f t="shared" si="45"/>
        <v>0</v>
      </c>
      <c r="AV240" s="28">
        <f t="shared" si="45"/>
        <v>0</v>
      </c>
      <c r="AW240" s="28">
        <f t="shared" si="45"/>
        <v>0</v>
      </c>
      <c r="AX240" s="28">
        <f t="shared" si="45"/>
        <v>0</v>
      </c>
      <c r="AY240" s="28">
        <f t="shared" si="45"/>
        <v>0</v>
      </c>
      <c r="AZ240" s="28">
        <f t="shared" si="45"/>
        <v>0</v>
      </c>
      <c r="BA240" s="28">
        <f t="shared" si="45"/>
        <v>0</v>
      </c>
      <c r="BB240" s="28" t="str">
        <f t="shared" si="45"/>
        <v/>
      </c>
      <c r="BC240" s="28">
        <f t="shared" si="45"/>
        <v>0</v>
      </c>
      <c r="BD240" s="28">
        <f t="shared" si="45"/>
        <v>0</v>
      </c>
      <c r="BE240" s="28">
        <f t="shared" si="45"/>
        <v>0</v>
      </c>
      <c r="BF240" s="28">
        <f t="shared" si="45"/>
        <v>0</v>
      </c>
      <c r="BG240" s="28">
        <f t="shared" si="45"/>
        <v>0</v>
      </c>
      <c r="BH240" s="28">
        <f t="shared" si="45"/>
        <v>0</v>
      </c>
      <c r="BI240" s="28">
        <f t="shared" si="45"/>
        <v>0</v>
      </c>
      <c r="BJ240" s="28">
        <f t="shared" si="45"/>
        <v>0</v>
      </c>
      <c r="BK240" s="28">
        <f t="shared" si="45"/>
        <v>0</v>
      </c>
      <c r="BL240" s="28">
        <f t="shared" si="45"/>
        <v>0</v>
      </c>
      <c r="BM240" s="28">
        <f t="shared" si="45"/>
        <v>0</v>
      </c>
      <c r="BN240" s="28">
        <f t="shared" si="45"/>
        <v>0</v>
      </c>
      <c r="BO240" s="28">
        <f t="shared" si="45"/>
        <v>0</v>
      </c>
      <c r="BP240" s="28">
        <f t="shared" ref="BP240:CK240" si="46">IF(BP239="","",MIN(BP125:BP237))</f>
        <v>0</v>
      </c>
      <c r="BQ240" s="28">
        <f t="shared" si="46"/>
        <v>0</v>
      </c>
      <c r="BR240" s="28">
        <f t="shared" si="46"/>
        <v>0</v>
      </c>
      <c r="BS240" s="28">
        <f t="shared" si="46"/>
        <v>0</v>
      </c>
      <c r="BT240" s="28">
        <f t="shared" si="46"/>
        <v>0</v>
      </c>
      <c r="BU240" s="28">
        <f t="shared" si="46"/>
        <v>0</v>
      </c>
      <c r="BV240" s="28">
        <f t="shared" si="46"/>
        <v>0</v>
      </c>
      <c r="BW240" s="28">
        <f t="shared" si="46"/>
        <v>0</v>
      </c>
      <c r="BX240" s="28">
        <f t="shared" si="46"/>
        <v>0</v>
      </c>
      <c r="BY240" s="28">
        <f t="shared" si="46"/>
        <v>0</v>
      </c>
      <c r="BZ240" s="28">
        <f t="shared" si="46"/>
        <v>0</v>
      </c>
      <c r="CA240" s="28">
        <f t="shared" si="46"/>
        <v>0</v>
      </c>
      <c r="CB240" s="28">
        <f t="shared" si="46"/>
        <v>0</v>
      </c>
      <c r="CC240" s="28" t="str">
        <f t="shared" si="46"/>
        <v/>
      </c>
      <c r="CD240" s="28" t="str">
        <f t="shared" si="46"/>
        <v/>
      </c>
      <c r="CE240" s="28">
        <f t="shared" si="46"/>
        <v>0</v>
      </c>
      <c r="CF240" s="28">
        <f t="shared" si="46"/>
        <v>0</v>
      </c>
      <c r="CG240" s="28">
        <f t="shared" si="46"/>
        <v>0</v>
      </c>
      <c r="CH240" s="28">
        <f t="shared" si="46"/>
        <v>0</v>
      </c>
      <c r="CI240" s="28">
        <f t="shared" si="46"/>
        <v>0</v>
      </c>
      <c r="CJ240" s="28">
        <f t="shared" si="46"/>
        <v>0</v>
      </c>
      <c r="CK240" s="28">
        <f t="shared" si="46"/>
        <v>0</v>
      </c>
      <c r="CL240" s="28">
        <f t="shared" ref="CL240" si="47">IF(CL239="","",MIN(CL125:CL237))</f>
        <v>0</v>
      </c>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c r="GD240" s="59"/>
      <c r="GE240" s="59"/>
      <c r="GF240" s="59"/>
      <c r="GG240" s="59"/>
      <c r="GH240" s="59"/>
      <c r="GI240" s="59"/>
      <c r="GJ240" s="59"/>
      <c r="GK240" s="59"/>
      <c r="GL240" s="59"/>
      <c r="GM240" s="59"/>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c r="IV240" s="59"/>
      <c r="IW240" s="59"/>
      <c r="IX240" s="59"/>
      <c r="IY240" s="59"/>
      <c r="IZ240" s="59"/>
      <c r="JA240" s="59"/>
      <c r="JB240" s="59"/>
      <c r="JC240" s="59"/>
      <c r="JD240" s="59"/>
      <c r="JE240" s="59"/>
      <c r="JF240" s="59"/>
      <c r="JG240" s="59"/>
      <c r="JH240" s="59"/>
      <c r="JI240" s="59"/>
      <c r="JJ240" s="59"/>
      <c r="JK240" s="59"/>
      <c r="JL240" s="59"/>
      <c r="JM240" s="59"/>
      <c r="JN240" s="59"/>
      <c r="JO240" s="59"/>
      <c r="JP240" s="59"/>
      <c r="JQ240" s="59"/>
    </row>
    <row r="241" spans="1:90" s="59" customFormat="1" ht="15" customHeight="1">
      <c r="A241" s="25" t="s">
        <v>11</v>
      </c>
      <c r="B241" s="26"/>
      <c r="C241" s="26"/>
      <c r="D241" s="26"/>
      <c r="E241" s="26"/>
      <c r="F241" s="26"/>
      <c r="G241" s="26"/>
      <c r="H241" s="26"/>
      <c r="I241" s="28">
        <f>IF(I239="","",MAX(I125:I237))</f>
        <v>2.2100000000000002E-2</v>
      </c>
      <c r="J241" s="28" t="str">
        <f>IF(J239="","",MAX(J125:J237))</f>
        <v/>
      </c>
      <c r="K241" s="28">
        <f>IF(K239="","",MAX(K125:K237))</f>
        <v>5.6000000000000001E-2</v>
      </c>
      <c r="L241" s="28">
        <f t="shared" ref="L241:BO241" si="48">IF(L239="","",MAX(L125:L237))</f>
        <v>0.248</v>
      </c>
      <c r="M241" s="28">
        <f>IF(M239="","",MAX(M125:M237))</f>
        <v>6.5000000000000002E-2</v>
      </c>
      <c r="N241" s="28">
        <f>IF(N239="","",MAX(N125:N237))</f>
        <v>2.0000000000000001E-4</v>
      </c>
      <c r="O241" s="28">
        <f>IF(O239="","",MAX(O125:O237))</f>
        <v>1E-4</v>
      </c>
      <c r="P241" s="28">
        <f t="shared" si="48"/>
        <v>0.29799999999999999</v>
      </c>
      <c r="Q241" s="28">
        <f>IF(Q239="","",MAX(Q125:Q237))</f>
        <v>1.5099999999999999E-5</v>
      </c>
      <c r="R241" s="28" t="str">
        <f>IF(R239="","",MAX(R125:R237))</f>
        <v/>
      </c>
      <c r="S241" s="28">
        <f>IF(S239="","",MAX(S125:S237))</f>
        <v>0</v>
      </c>
      <c r="T241" s="28" t="str">
        <f>IF(T239="","",MAX(T125:T237))</f>
        <v/>
      </c>
      <c r="U241" s="28">
        <f t="shared" si="48"/>
        <v>5.0000000000000001E-3</v>
      </c>
      <c r="V241" s="28">
        <f t="shared" si="48"/>
        <v>3.7999999999999999E-2</v>
      </c>
      <c r="W241" s="28">
        <f>IF(W239="","",MAX(W125:W237))</f>
        <v>0.02</v>
      </c>
      <c r="X241" s="28">
        <f t="shared" si="48"/>
        <v>1E-4</v>
      </c>
      <c r="Y241" s="28">
        <f t="shared" si="48"/>
        <v>4.1E-5</v>
      </c>
      <c r="Z241" s="28">
        <f t="shared" si="48"/>
        <v>0.19700000000000001</v>
      </c>
      <c r="AA241" s="28">
        <f t="shared" si="48"/>
        <v>2.9999999999999997E-4</v>
      </c>
      <c r="AB241" s="28">
        <f t="shared" si="48"/>
        <v>6.6000000000000003E-2</v>
      </c>
      <c r="AC241" s="28">
        <f t="shared" si="48"/>
        <v>1.5099999999999999E-5</v>
      </c>
      <c r="AD241" s="28">
        <f t="shared" si="48"/>
        <v>1.5E-5</v>
      </c>
      <c r="AE241" s="28">
        <f t="shared" si="48"/>
        <v>1.5099999999999999E-5</v>
      </c>
      <c r="AF241" s="28">
        <f t="shared" si="48"/>
        <v>1.5E-5</v>
      </c>
      <c r="AG241" s="28" t="str">
        <f t="shared" si="48"/>
        <v/>
      </c>
      <c r="AH241" s="28">
        <f t="shared" si="48"/>
        <v>4.5000000000000003E-5</v>
      </c>
      <c r="AI241" s="28">
        <f t="shared" si="48"/>
        <v>1.5E-5</v>
      </c>
      <c r="AJ241" s="28">
        <f t="shared" si="48"/>
        <v>0.02</v>
      </c>
      <c r="AK241" s="28">
        <f t="shared" si="48"/>
        <v>0</v>
      </c>
      <c r="AL241" s="28">
        <f t="shared" si="48"/>
        <v>1.5E-5</v>
      </c>
      <c r="AM241" s="28">
        <f t="shared" si="48"/>
        <v>1.5E-5</v>
      </c>
      <c r="AN241" s="28">
        <f t="shared" si="48"/>
        <v>5.0000000000000001E-3</v>
      </c>
      <c r="AO241" s="28">
        <f t="shared" si="48"/>
        <v>0</v>
      </c>
      <c r="AP241" s="28" t="str">
        <f t="shared" si="48"/>
        <v/>
      </c>
      <c r="AQ241" s="28">
        <f t="shared" si="48"/>
        <v>0</v>
      </c>
      <c r="AR241" s="28">
        <f t="shared" si="48"/>
        <v>1.5E-5</v>
      </c>
      <c r="AS241" s="28">
        <f t="shared" si="48"/>
        <v>0</v>
      </c>
      <c r="AT241" s="28">
        <f t="shared" si="48"/>
        <v>5.0000000000000001E-3</v>
      </c>
      <c r="AU241" s="28">
        <f t="shared" si="48"/>
        <v>1.5E-5</v>
      </c>
      <c r="AV241" s="28">
        <f t="shared" si="48"/>
        <v>0</v>
      </c>
      <c r="AW241" s="28">
        <f t="shared" si="48"/>
        <v>0</v>
      </c>
      <c r="AX241" s="28">
        <f t="shared" si="48"/>
        <v>0</v>
      </c>
      <c r="AY241" s="28">
        <f t="shared" si="48"/>
        <v>0</v>
      </c>
      <c r="AZ241" s="28">
        <f t="shared" si="48"/>
        <v>5.0000000000000001E-3</v>
      </c>
      <c r="BA241" s="28">
        <f t="shared" si="48"/>
        <v>0</v>
      </c>
      <c r="BB241" s="28" t="str">
        <f t="shared" si="48"/>
        <v/>
      </c>
      <c r="BC241" s="28">
        <f t="shared" si="48"/>
        <v>1.5E-5</v>
      </c>
      <c r="BD241" s="28">
        <f t="shared" si="48"/>
        <v>1E-4</v>
      </c>
      <c r="BE241" s="28">
        <f t="shared" si="48"/>
        <v>0</v>
      </c>
      <c r="BF241" s="28">
        <f t="shared" si="48"/>
        <v>1.5099999999999999E-5</v>
      </c>
      <c r="BG241" s="28">
        <f t="shared" si="48"/>
        <v>1.5099999999999999E-5</v>
      </c>
      <c r="BH241" s="28">
        <f t="shared" si="48"/>
        <v>0</v>
      </c>
      <c r="BI241" s="28">
        <f t="shared" si="48"/>
        <v>1.5E-5</v>
      </c>
      <c r="BJ241" s="28">
        <f t="shared" si="48"/>
        <v>1.5E-5</v>
      </c>
      <c r="BK241" s="28">
        <f t="shared" si="48"/>
        <v>1E-4</v>
      </c>
      <c r="BL241" s="28">
        <f t="shared" si="48"/>
        <v>5.0000000000000001E-3</v>
      </c>
      <c r="BM241" s="28">
        <f t="shared" si="48"/>
        <v>0</v>
      </c>
      <c r="BN241" s="28">
        <f t="shared" si="48"/>
        <v>0</v>
      </c>
      <c r="BO241" s="28">
        <f t="shared" si="48"/>
        <v>0</v>
      </c>
      <c r="BP241" s="28">
        <f t="shared" ref="BP241:CK241" si="49">IF(BP239="","",MAX(BP125:BP237))</f>
        <v>2.0000000000000001E-4</v>
      </c>
      <c r="BQ241" s="28">
        <f t="shared" si="49"/>
        <v>1.5E-5</v>
      </c>
      <c r="BR241" s="28">
        <f t="shared" si="49"/>
        <v>0</v>
      </c>
      <c r="BS241" s="28">
        <f t="shared" si="49"/>
        <v>0</v>
      </c>
      <c r="BT241" s="28">
        <f t="shared" si="49"/>
        <v>0</v>
      </c>
      <c r="BU241" s="28">
        <f t="shared" si="49"/>
        <v>1.5E-5</v>
      </c>
      <c r="BV241" s="28">
        <f t="shared" si="49"/>
        <v>5.0000000000000001E-3</v>
      </c>
      <c r="BW241" s="28">
        <f t="shared" si="49"/>
        <v>0</v>
      </c>
      <c r="BX241" s="28">
        <f t="shared" si="49"/>
        <v>0</v>
      </c>
      <c r="BY241" s="28">
        <f t="shared" si="49"/>
        <v>0</v>
      </c>
      <c r="BZ241" s="28">
        <f t="shared" si="49"/>
        <v>4.0000000000000002E-4</v>
      </c>
      <c r="CA241" s="28">
        <f t="shared" si="49"/>
        <v>1.5E-5</v>
      </c>
      <c r="CB241" s="28">
        <f t="shared" si="49"/>
        <v>0</v>
      </c>
      <c r="CC241" s="28" t="str">
        <f t="shared" si="49"/>
        <v/>
      </c>
      <c r="CD241" s="28" t="str">
        <f t="shared" si="49"/>
        <v/>
      </c>
      <c r="CE241" s="28">
        <f t="shared" si="49"/>
        <v>0</v>
      </c>
      <c r="CF241" s="28">
        <f t="shared" si="49"/>
        <v>0</v>
      </c>
      <c r="CG241" s="28">
        <f t="shared" si="49"/>
        <v>1.5E-5</v>
      </c>
      <c r="CH241" s="28">
        <f t="shared" si="49"/>
        <v>1E-4</v>
      </c>
      <c r="CI241" s="28">
        <f t="shared" si="49"/>
        <v>1.5E-5</v>
      </c>
      <c r="CJ241" s="28">
        <f t="shared" si="49"/>
        <v>0</v>
      </c>
      <c r="CK241" s="28">
        <f t="shared" si="49"/>
        <v>2.0000000000000001E-4</v>
      </c>
      <c r="CL241" s="28">
        <f t="shared" ref="CL241" si="50">IF(CL239="","",MAX(CL125:CL237))</f>
        <v>0</v>
      </c>
    </row>
    <row r="242" spans="1:90" s="59" customFormat="1" ht="15" customHeight="1">
      <c r="A242" s="29"/>
      <c r="B242" s="29"/>
      <c r="C242" s="29"/>
      <c r="D242" s="29"/>
      <c r="E242" s="29"/>
      <c r="F242" s="29"/>
      <c r="G242" s="29"/>
      <c r="H242" s="29"/>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row>
    <row r="243" spans="1:90" s="59" customFormat="1" ht="15" customHeight="1">
      <c r="A243" s="20" t="s">
        <v>95</v>
      </c>
      <c r="B243" s="20">
        <v>2016</v>
      </c>
      <c r="C243" s="21">
        <v>27535533</v>
      </c>
      <c r="D243" s="29" t="s">
        <v>3</v>
      </c>
      <c r="E243" s="29" t="s">
        <v>3</v>
      </c>
      <c r="F243" s="20" t="s">
        <v>96</v>
      </c>
      <c r="G243" s="29"/>
      <c r="H243" s="19">
        <v>5743</v>
      </c>
      <c r="I243" s="37">
        <v>6.9999999999999999E-4</v>
      </c>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37">
        <v>1E-4</v>
      </c>
      <c r="AT243" s="23"/>
      <c r="AU243" s="23"/>
      <c r="AV243" s="23"/>
      <c r="AW243" s="23"/>
      <c r="AX243" s="23"/>
      <c r="AY243" s="23"/>
      <c r="AZ243" s="23"/>
      <c r="BA243" s="23"/>
      <c r="BB243" s="23"/>
      <c r="BC243" s="23"/>
      <c r="BD243" s="23"/>
      <c r="BE243" s="23"/>
      <c r="BF243" s="23"/>
      <c r="BG243" s="23"/>
      <c r="BH243" s="23"/>
      <c r="BI243" s="23"/>
      <c r="BJ243" s="23"/>
      <c r="BK243" s="23"/>
      <c r="BL243" s="37">
        <v>0</v>
      </c>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row>
    <row r="244" spans="1:90" s="59" customFormat="1" ht="15" customHeight="1">
      <c r="A244" s="20" t="s">
        <v>95</v>
      </c>
      <c r="B244" s="20">
        <v>2016</v>
      </c>
      <c r="C244" s="21">
        <v>27535533</v>
      </c>
      <c r="D244" s="29" t="s">
        <v>3</v>
      </c>
      <c r="E244" s="29" t="s">
        <v>3</v>
      </c>
      <c r="F244" s="20" t="s">
        <v>96</v>
      </c>
      <c r="G244" s="29"/>
      <c r="H244" s="19">
        <v>5689</v>
      </c>
      <c r="I244" s="23"/>
      <c r="J244" s="23"/>
      <c r="K244" s="23"/>
      <c r="L244" s="37">
        <v>0.312</v>
      </c>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row>
    <row r="245" spans="1:90" s="59" customFormat="1" ht="15" customHeight="1">
      <c r="A245" s="20" t="s">
        <v>95</v>
      </c>
      <c r="B245" s="20">
        <v>2016</v>
      </c>
      <c r="C245" s="21">
        <v>27535533</v>
      </c>
      <c r="D245" s="29" t="s">
        <v>3</v>
      </c>
      <c r="E245" s="29" t="s">
        <v>3</v>
      </c>
      <c r="F245" s="20" t="s">
        <v>96</v>
      </c>
      <c r="G245" s="29"/>
      <c r="H245" s="19">
        <v>5751</v>
      </c>
      <c r="I245" s="23"/>
      <c r="J245" s="23"/>
      <c r="K245" s="23"/>
      <c r="L245" s="23"/>
      <c r="M245" s="23"/>
      <c r="N245" s="23"/>
      <c r="O245" s="23"/>
      <c r="P245" s="37">
        <v>0.20699999999999999</v>
      </c>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row>
    <row r="246" spans="1:90" s="59" customFormat="1" ht="15" customHeight="1">
      <c r="A246" s="20" t="s">
        <v>95</v>
      </c>
      <c r="B246" s="20">
        <v>2016</v>
      </c>
      <c r="C246" s="21">
        <v>27535533</v>
      </c>
      <c r="D246" s="29" t="s">
        <v>3</v>
      </c>
      <c r="E246" s="29" t="s">
        <v>3</v>
      </c>
      <c r="F246" s="20" t="s">
        <v>96</v>
      </c>
      <c r="G246" s="29"/>
      <c r="H246" s="19">
        <v>5675</v>
      </c>
      <c r="I246" s="23"/>
      <c r="J246" s="23"/>
      <c r="K246" s="23"/>
      <c r="L246" s="23"/>
      <c r="M246" s="23"/>
      <c r="N246" s="23"/>
      <c r="O246" s="23"/>
      <c r="P246" s="23"/>
      <c r="Q246" s="23"/>
      <c r="R246" s="23"/>
      <c r="S246" s="23"/>
      <c r="T246" s="23"/>
      <c r="U246" s="37">
        <v>0</v>
      </c>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37">
        <v>0</v>
      </c>
      <c r="BZ246" s="23"/>
      <c r="CA246" s="23"/>
      <c r="CB246" s="23"/>
      <c r="CC246" s="23"/>
      <c r="CD246" s="23"/>
      <c r="CE246" s="23"/>
      <c r="CF246" s="23"/>
      <c r="CG246" s="23"/>
      <c r="CH246" s="23"/>
      <c r="CI246" s="23"/>
      <c r="CJ246" s="23"/>
      <c r="CK246" s="23"/>
      <c r="CL246" s="23"/>
    </row>
    <row r="247" spans="1:90" s="59" customFormat="1" ht="15" customHeight="1">
      <c r="A247" s="20" t="s">
        <v>95</v>
      </c>
      <c r="B247" s="20">
        <v>2016</v>
      </c>
      <c r="C247" s="21">
        <v>27535533</v>
      </c>
      <c r="D247" s="29" t="s">
        <v>3</v>
      </c>
      <c r="E247" s="29" t="s">
        <v>3</v>
      </c>
      <c r="F247" s="20" t="s">
        <v>96</v>
      </c>
      <c r="G247" s="29"/>
      <c r="H247" s="19">
        <v>5788</v>
      </c>
      <c r="I247" s="23"/>
      <c r="J247" s="23"/>
      <c r="K247" s="23"/>
      <c r="L247" s="23"/>
      <c r="M247" s="23"/>
      <c r="N247" s="23"/>
      <c r="O247" s="23"/>
      <c r="P247" s="23"/>
      <c r="Q247" s="23"/>
      <c r="R247" s="23"/>
      <c r="S247" s="23"/>
      <c r="T247" s="23"/>
      <c r="U247" s="23"/>
      <c r="V247" s="23"/>
      <c r="W247" s="37">
        <v>2E-3</v>
      </c>
      <c r="X247" s="23"/>
      <c r="Y247" s="23"/>
      <c r="Z247" s="23"/>
      <c r="AA247" s="23"/>
      <c r="AB247" s="23"/>
      <c r="AC247" s="23"/>
      <c r="AD247" s="23"/>
      <c r="AE247" s="23"/>
      <c r="AF247" s="23"/>
      <c r="AG247" s="23"/>
      <c r="AH247" s="23"/>
      <c r="AI247" s="23"/>
      <c r="AJ247" s="23"/>
      <c r="AK247" s="23"/>
      <c r="AL247" s="23"/>
      <c r="AM247" s="23"/>
      <c r="AN247" s="37">
        <v>0</v>
      </c>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37">
        <v>0</v>
      </c>
    </row>
    <row r="248" spans="1:90" s="59" customFormat="1" ht="15" customHeight="1">
      <c r="A248" s="20" t="s">
        <v>95</v>
      </c>
      <c r="B248" s="20">
        <v>2016</v>
      </c>
      <c r="C248" s="21">
        <v>27535533</v>
      </c>
      <c r="D248" s="29" t="s">
        <v>3</v>
      </c>
      <c r="E248" s="29" t="s">
        <v>3</v>
      </c>
      <c r="F248" s="20" t="s">
        <v>96</v>
      </c>
      <c r="G248" s="29"/>
      <c r="H248" s="19">
        <v>5766</v>
      </c>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row>
    <row r="249" spans="1:90" s="59" customFormat="1" ht="15" customHeight="1">
      <c r="A249" s="20" t="s">
        <v>95</v>
      </c>
      <c r="B249" s="20">
        <v>2016</v>
      </c>
      <c r="C249" s="21">
        <v>27535533</v>
      </c>
      <c r="D249" s="29" t="s">
        <v>3</v>
      </c>
      <c r="E249" s="29" t="s">
        <v>3</v>
      </c>
      <c r="F249" s="20" t="s">
        <v>96</v>
      </c>
      <c r="G249" s="29"/>
      <c r="H249" s="19">
        <v>5687</v>
      </c>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37">
        <v>1.2E-2</v>
      </c>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row>
    <row r="250" spans="1:90" s="59" customFormat="1" ht="15" customHeight="1">
      <c r="A250" s="20" t="s">
        <v>95</v>
      </c>
      <c r="B250" s="20">
        <v>2016</v>
      </c>
      <c r="C250" s="21">
        <v>27535533</v>
      </c>
      <c r="D250" s="29" t="s">
        <v>3</v>
      </c>
      <c r="E250" s="29" t="s">
        <v>3</v>
      </c>
      <c r="F250" s="20" t="s">
        <v>96</v>
      </c>
      <c r="G250" s="29"/>
      <c r="H250" s="19">
        <v>5674</v>
      </c>
      <c r="I250" s="23"/>
      <c r="J250" s="23"/>
      <c r="K250" s="37">
        <v>8.9999999999999993E-3</v>
      </c>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row>
    <row r="251" spans="1:90" s="59" customFormat="1" ht="15" customHeight="1">
      <c r="A251" s="20" t="s">
        <v>95</v>
      </c>
      <c r="B251" s="20">
        <v>2016</v>
      </c>
      <c r="C251" s="21">
        <v>27535533</v>
      </c>
      <c r="D251" s="29" t="s">
        <v>3</v>
      </c>
      <c r="E251" s="29" t="s">
        <v>3</v>
      </c>
      <c r="F251" s="20" t="s">
        <v>96</v>
      </c>
      <c r="G251" s="29"/>
      <c r="H251" s="19">
        <v>5726</v>
      </c>
      <c r="I251" s="23"/>
      <c r="J251" s="23"/>
      <c r="K251" s="23"/>
      <c r="L251" s="23"/>
      <c r="M251" s="37">
        <v>2.4E-2</v>
      </c>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37">
        <v>0</v>
      </c>
      <c r="BS251" s="23"/>
      <c r="BT251" s="23"/>
      <c r="BU251" s="23"/>
      <c r="BV251" s="23"/>
      <c r="BW251" s="23"/>
      <c r="BX251" s="23"/>
      <c r="BY251" s="23"/>
      <c r="BZ251" s="23"/>
      <c r="CA251" s="23"/>
      <c r="CB251" s="23"/>
      <c r="CC251" s="23"/>
      <c r="CD251" s="23"/>
      <c r="CE251" s="23"/>
      <c r="CF251" s="23"/>
      <c r="CG251" s="23"/>
      <c r="CH251" s="23"/>
      <c r="CI251" s="23"/>
      <c r="CJ251" s="23"/>
      <c r="CK251" s="23"/>
      <c r="CL251" s="23"/>
    </row>
    <row r="252" spans="1:90" s="59" customFormat="1" ht="15" customHeight="1">
      <c r="A252" s="20" t="s">
        <v>95</v>
      </c>
      <c r="B252" s="20">
        <v>2016</v>
      </c>
      <c r="C252" s="21">
        <v>27535533</v>
      </c>
      <c r="D252" s="29" t="s">
        <v>3</v>
      </c>
      <c r="E252" s="29" t="s">
        <v>3</v>
      </c>
      <c r="F252" s="20" t="s">
        <v>96</v>
      </c>
      <c r="G252" s="29"/>
      <c r="H252" s="19">
        <v>5778</v>
      </c>
      <c r="I252" s="23"/>
      <c r="J252" s="23"/>
      <c r="K252" s="23"/>
      <c r="L252" s="23"/>
      <c r="M252" s="23"/>
      <c r="N252" s="37">
        <v>1E-4</v>
      </c>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row>
    <row r="253" spans="1:90" s="59" customFormat="1" ht="15" customHeight="1">
      <c r="A253" s="20" t="s">
        <v>95</v>
      </c>
      <c r="B253" s="20">
        <v>2016</v>
      </c>
      <c r="C253" s="21">
        <v>27535533</v>
      </c>
      <c r="D253" s="29" t="s">
        <v>3</v>
      </c>
      <c r="E253" s="29" t="s">
        <v>3</v>
      </c>
      <c r="F253" s="20" t="s">
        <v>96</v>
      </c>
      <c r="G253" s="29"/>
      <c r="H253" s="19">
        <v>5784</v>
      </c>
      <c r="I253" s="23"/>
      <c r="J253" s="23"/>
      <c r="K253" s="23"/>
      <c r="L253" s="23"/>
      <c r="M253" s="23"/>
      <c r="N253" s="23"/>
      <c r="O253" s="37">
        <v>0</v>
      </c>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37">
        <v>0</v>
      </c>
      <c r="CK253" s="23"/>
      <c r="CL253" s="23"/>
    </row>
    <row r="254" spans="1:90" s="59" customFormat="1" ht="15" customHeight="1">
      <c r="A254" s="20" t="s">
        <v>95</v>
      </c>
      <c r="B254" s="20">
        <v>2016</v>
      </c>
      <c r="C254" s="21">
        <v>27535533</v>
      </c>
      <c r="D254" s="29" t="s">
        <v>3</v>
      </c>
      <c r="E254" s="29" t="s">
        <v>3</v>
      </c>
      <c r="F254" s="20" t="s">
        <v>96</v>
      </c>
      <c r="G254" s="29"/>
      <c r="H254" s="19">
        <v>5789</v>
      </c>
      <c r="I254" s="23"/>
      <c r="J254" s="23"/>
      <c r="K254" s="23"/>
      <c r="L254" s="23"/>
      <c r="M254" s="23"/>
      <c r="N254" s="23"/>
      <c r="O254" s="23"/>
      <c r="P254" s="23"/>
      <c r="Q254" s="23"/>
      <c r="R254" s="23"/>
      <c r="S254" s="37">
        <v>0</v>
      </c>
      <c r="T254" s="23"/>
      <c r="U254" s="23"/>
      <c r="V254" s="23"/>
      <c r="W254" s="23"/>
      <c r="X254" s="23"/>
      <c r="Y254" s="23"/>
      <c r="Z254" s="23"/>
      <c r="AA254" s="23"/>
      <c r="AB254" s="23"/>
      <c r="AC254" s="23"/>
      <c r="AD254" s="23"/>
      <c r="AE254" s="23"/>
      <c r="AF254" s="23"/>
      <c r="AG254" s="23"/>
      <c r="AH254" s="23"/>
      <c r="AI254" s="23"/>
      <c r="AJ254" s="23"/>
      <c r="AK254" s="23"/>
      <c r="AL254" s="23"/>
      <c r="AM254" s="23"/>
      <c r="AN254" s="23"/>
      <c r="AO254" s="37">
        <v>0</v>
      </c>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37">
        <v>0</v>
      </c>
      <c r="CB254" s="23"/>
      <c r="CC254" s="23"/>
      <c r="CD254" s="23"/>
      <c r="CE254" s="23"/>
      <c r="CF254" s="23"/>
      <c r="CG254" s="23"/>
      <c r="CH254" s="23"/>
      <c r="CI254" s="23"/>
      <c r="CJ254" s="23"/>
      <c r="CK254" s="23"/>
      <c r="CL254" s="23"/>
    </row>
    <row r="255" spans="1:90" s="59" customFormat="1" ht="15" customHeight="1">
      <c r="A255" s="20" t="s">
        <v>95</v>
      </c>
      <c r="B255" s="20">
        <v>2016</v>
      </c>
      <c r="C255" s="21">
        <v>27535533</v>
      </c>
      <c r="D255" s="29" t="s">
        <v>3</v>
      </c>
      <c r="E255" s="29" t="s">
        <v>3</v>
      </c>
      <c r="F255" s="20" t="s">
        <v>96</v>
      </c>
      <c r="G255" s="29"/>
      <c r="H255" s="19">
        <v>5704</v>
      </c>
      <c r="I255" s="23"/>
      <c r="J255" s="23"/>
      <c r="K255" s="23"/>
      <c r="L255" s="23"/>
      <c r="M255" s="23"/>
      <c r="N255" s="23"/>
      <c r="O255" s="23"/>
      <c r="P255" s="23"/>
      <c r="Q255" s="37">
        <v>0</v>
      </c>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row>
    <row r="256" spans="1:90" s="59" customFormat="1" ht="15" customHeight="1">
      <c r="A256" s="20" t="s">
        <v>95</v>
      </c>
      <c r="B256" s="20">
        <v>2016</v>
      </c>
      <c r="C256" s="21">
        <v>27535533</v>
      </c>
      <c r="D256" s="29" t="s">
        <v>3</v>
      </c>
      <c r="E256" s="29" t="s">
        <v>3</v>
      </c>
      <c r="F256" s="20" t="s">
        <v>96</v>
      </c>
      <c r="G256" s="29"/>
      <c r="H256" s="19">
        <v>5785</v>
      </c>
      <c r="I256" s="23"/>
      <c r="J256" s="23"/>
      <c r="K256" s="23"/>
      <c r="L256" s="23"/>
      <c r="M256" s="23"/>
      <c r="N256" s="23"/>
      <c r="O256" s="23"/>
      <c r="P256" s="23"/>
      <c r="Q256" s="23"/>
      <c r="R256" s="23"/>
      <c r="S256" s="23"/>
      <c r="T256" s="23"/>
      <c r="U256" s="23"/>
      <c r="V256" s="23"/>
      <c r="W256" s="23"/>
      <c r="X256" s="37">
        <v>1E-3</v>
      </c>
      <c r="Y256" s="23"/>
      <c r="Z256" s="23"/>
      <c r="AA256" s="23"/>
      <c r="AB256" s="23"/>
      <c r="AC256" s="23"/>
      <c r="AD256" s="23"/>
      <c r="AE256" s="23"/>
      <c r="AF256" s="23"/>
      <c r="AG256" s="23"/>
      <c r="AH256" s="23"/>
      <c r="AI256" s="23"/>
      <c r="AJ256" s="23"/>
      <c r="AK256" s="23"/>
      <c r="AL256" s="23"/>
      <c r="AM256" s="37">
        <v>0</v>
      </c>
      <c r="AN256" s="23"/>
      <c r="AO256" s="23"/>
      <c r="AP256" s="23"/>
      <c r="AQ256" s="37">
        <v>0</v>
      </c>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row>
    <row r="257" spans="1:90" s="59" customFormat="1" ht="15" customHeight="1">
      <c r="A257" s="20" t="s">
        <v>95</v>
      </c>
      <c r="B257" s="20">
        <v>2016</v>
      </c>
      <c r="C257" s="21">
        <v>27535533</v>
      </c>
      <c r="D257" s="29" t="s">
        <v>3</v>
      </c>
      <c r="E257" s="29" t="s">
        <v>3</v>
      </c>
      <c r="F257" s="20" t="s">
        <v>96</v>
      </c>
      <c r="G257" s="29"/>
      <c r="H257" s="19">
        <v>5730</v>
      </c>
      <c r="I257" s="23"/>
      <c r="J257" s="23"/>
      <c r="K257" s="23"/>
      <c r="L257" s="23"/>
      <c r="M257" s="23"/>
      <c r="N257" s="23"/>
      <c r="O257" s="23"/>
      <c r="P257" s="23"/>
      <c r="Q257" s="23"/>
      <c r="R257" s="23"/>
      <c r="S257" s="23"/>
      <c r="T257" s="23"/>
      <c r="U257" s="23"/>
      <c r="V257" s="23"/>
      <c r="W257" s="23"/>
      <c r="X257" s="23"/>
      <c r="Y257" s="37">
        <v>0</v>
      </c>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row>
    <row r="258" spans="1:90" s="59" customFormat="1" ht="15" customHeight="1">
      <c r="A258" s="20" t="s">
        <v>95</v>
      </c>
      <c r="B258" s="20">
        <v>2016</v>
      </c>
      <c r="C258" s="21">
        <v>27535533</v>
      </c>
      <c r="D258" s="29" t="s">
        <v>3</v>
      </c>
      <c r="E258" s="29" t="s">
        <v>3</v>
      </c>
      <c r="F258" s="20" t="s">
        <v>96</v>
      </c>
      <c r="G258" s="29"/>
      <c r="H258" s="19">
        <v>5782</v>
      </c>
      <c r="I258" s="23"/>
      <c r="J258" s="23"/>
      <c r="K258" s="23"/>
      <c r="L258" s="23"/>
      <c r="M258" s="23"/>
      <c r="N258" s="23"/>
      <c r="O258" s="23"/>
      <c r="P258" s="23"/>
      <c r="Q258" s="23"/>
      <c r="R258" s="23"/>
      <c r="S258" s="23"/>
      <c r="T258" s="23"/>
      <c r="U258" s="23"/>
      <c r="V258" s="23"/>
      <c r="W258" s="23"/>
      <c r="X258" s="23"/>
      <c r="Y258" s="23"/>
      <c r="Z258" s="37">
        <v>3.3000000000000002E-2</v>
      </c>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row>
    <row r="259" spans="1:90" s="59" customFormat="1" ht="15" customHeight="1">
      <c r="A259" s="20" t="s">
        <v>95</v>
      </c>
      <c r="B259" s="20">
        <v>2016</v>
      </c>
      <c r="C259" s="21">
        <v>27535533</v>
      </c>
      <c r="D259" s="29" t="s">
        <v>3</v>
      </c>
      <c r="E259" s="29" t="s">
        <v>3</v>
      </c>
      <c r="F259" s="20" t="s">
        <v>96</v>
      </c>
      <c r="G259" s="29"/>
      <c r="H259" s="19">
        <v>5760</v>
      </c>
      <c r="I259" s="23"/>
      <c r="J259" s="23"/>
      <c r="K259" s="23"/>
      <c r="L259" s="23"/>
      <c r="M259" s="23"/>
      <c r="N259" s="23"/>
      <c r="O259" s="23"/>
      <c r="P259" s="23"/>
      <c r="Q259" s="23"/>
      <c r="R259" s="23"/>
      <c r="S259" s="23"/>
      <c r="T259" s="23"/>
      <c r="U259" s="23"/>
      <c r="V259" s="23"/>
      <c r="W259" s="23"/>
      <c r="X259" s="23"/>
      <c r="Y259" s="23"/>
      <c r="Z259" s="23"/>
      <c r="AA259" s="37">
        <v>2E-3</v>
      </c>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37">
        <v>0</v>
      </c>
      <c r="BB259" s="23"/>
      <c r="BC259" s="23"/>
      <c r="BD259" s="23"/>
      <c r="BE259" s="23"/>
      <c r="BF259" s="23"/>
      <c r="BG259" s="23"/>
      <c r="BH259" s="23"/>
      <c r="BI259" s="23"/>
      <c r="BJ259" s="23"/>
      <c r="BK259" s="23"/>
      <c r="BL259" s="23"/>
      <c r="BM259" s="23"/>
      <c r="BN259" s="37">
        <v>0</v>
      </c>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row>
    <row r="260" spans="1:90" s="59" customFormat="1" ht="15" customHeight="1">
      <c r="A260" s="20" t="s">
        <v>95</v>
      </c>
      <c r="B260" s="20">
        <v>2016</v>
      </c>
      <c r="C260" s="21">
        <v>27535533</v>
      </c>
      <c r="D260" s="29" t="s">
        <v>3</v>
      </c>
      <c r="E260" s="29" t="s">
        <v>3</v>
      </c>
      <c r="F260" s="20" t="s">
        <v>96</v>
      </c>
      <c r="G260" s="29"/>
      <c r="H260" s="19">
        <v>5748</v>
      </c>
      <c r="I260" s="23"/>
      <c r="J260" s="23"/>
      <c r="K260" s="23"/>
      <c r="L260" s="23"/>
      <c r="M260" s="23"/>
      <c r="N260" s="23"/>
      <c r="O260" s="23"/>
      <c r="P260" s="23"/>
      <c r="Q260" s="23"/>
      <c r="R260" s="23"/>
      <c r="S260" s="23"/>
      <c r="T260" s="23"/>
      <c r="U260" s="23"/>
      <c r="V260" s="23"/>
      <c r="W260" s="23"/>
      <c r="X260" s="23"/>
      <c r="Y260" s="23"/>
      <c r="Z260" s="23"/>
      <c r="AA260" s="23"/>
      <c r="AB260" s="37">
        <v>8.1000000000000003E-2</v>
      </c>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37">
        <v>0</v>
      </c>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row>
    <row r="261" spans="1:90" s="59" customFormat="1" ht="15" customHeight="1">
      <c r="A261" s="20" t="s">
        <v>95</v>
      </c>
      <c r="B261" s="20">
        <v>2016</v>
      </c>
      <c r="C261" s="21">
        <v>27535533</v>
      </c>
      <c r="D261" s="29" t="s">
        <v>3</v>
      </c>
      <c r="E261" s="29" t="s">
        <v>3</v>
      </c>
      <c r="F261" s="20" t="s">
        <v>96</v>
      </c>
      <c r="G261" s="29"/>
      <c r="H261" s="19">
        <v>5300</v>
      </c>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row>
    <row r="262" spans="1:90" s="59" customFormat="1" ht="15" customHeight="1">
      <c r="A262" s="20" t="s">
        <v>95</v>
      </c>
      <c r="B262" s="20">
        <v>2016</v>
      </c>
      <c r="C262" s="21">
        <v>27535533</v>
      </c>
      <c r="D262" s="29" t="s">
        <v>3</v>
      </c>
      <c r="E262" s="29" t="s">
        <v>3</v>
      </c>
      <c r="F262" s="20" t="s">
        <v>96</v>
      </c>
      <c r="G262" s="29"/>
      <c r="H262" s="19">
        <v>4929</v>
      </c>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row>
    <row r="263" spans="1:90" s="59" customFormat="1" ht="15" customHeight="1">
      <c r="A263" s="20" t="s">
        <v>95</v>
      </c>
      <c r="B263" s="20">
        <v>2016</v>
      </c>
      <c r="C263" s="21">
        <v>27535533</v>
      </c>
      <c r="D263" s="29" t="s">
        <v>3</v>
      </c>
      <c r="E263" s="29" t="s">
        <v>3</v>
      </c>
      <c r="F263" s="20" t="s">
        <v>96</v>
      </c>
      <c r="G263" s="29"/>
      <c r="H263" s="19">
        <v>4847</v>
      </c>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row>
    <row r="264" spans="1:90" s="59" customFormat="1" ht="15" customHeight="1">
      <c r="A264" s="20" t="s">
        <v>95</v>
      </c>
      <c r="B264" s="20">
        <v>2016</v>
      </c>
      <c r="C264" s="21">
        <v>27535533</v>
      </c>
      <c r="D264" s="29" t="s">
        <v>3</v>
      </c>
      <c r="E264" s="29" t="s">
        <v>3</v>
      </c>
      <c r="F264" s="20" t="s">
        <v>96</v>
      </c>
      <c r="G264" s="29"/>
      <c r="H264" s="19">
        <v>5722</v>
      </c>
      <c r="I264" s="23"/>
      <c r="J264" s="23"/>
      <c r="K264" s="23"/>
      <c r="L264" s="23"/>
      <c r="M264" s="23"/>
      <c r="N264" s="23"/>
      <c r="O264" s="23"/>
      <c r="P264" s="23"/>
      <c r="Q264" s="23"/>
      <c r="R264" s="23"/>
      <c r="S264" s="23"/>
      <c r="T264" s="23"/>
      <c r="U264" s="23"/>
      <c r="V264" s="23"/>
      <c r="W264" s="23"/>
      <c r="X264" s="23"/>
      <c r="Y264" s="23"/>
      <c r="Z264" s="23"/>
      <c r="AA264" s="23"/>
      <c r="AB264" s="23"/>
      <c r="AC264" s="37">
        <v>0</v>
      </c>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row>
    <row r="265" spans="1:90" s="59" customFormat="1" ht="15" customHeight="1">
      <c r="A265" s="20" t="s">
        <v>95</v>
      </c>
      <c r="B265" s="20">
        <v>2016</v>
      </c>
      <c r="C265" s="21">
        <v>27535533</v>
      </c>
      <c r="D265" s="29" t="s">
        <v>3</v>
      </c>
      <c r="E265" s="29" t="s">
        <v>3</v>
      </c>
      <c r="F265" s="20" t="s">
        <v>96</v>
      </c>
      <c r="G265" s="29"/>
      <c r="H265" s="19">
        <v>5770</v>
      </c>
      <c r="I265" s="23"/>
      <c r="J265" s="23"/>
      <c r="K265" s="23"/>
      <c r="L265" s="23"/>
      <c r="M265" s="23"/>
      <c r="N265" s="23"/>
      <c r="O265" s="23"/>
      <c r="P265" s="23"/>
      <c r="Q265" s="23"/>
      <c r="R265" s="23"/>
      <c r="S265" s="23"/>
      <c r="T265" s="23"/>
      <c r="U265" s="23"/>
      <c r="V265" s="23"/>
      <c r="W265" s="23"/>
      <c r="X265" s="23"/>
      <c r="Y265" s="23"/>
      <c r="Z265" s="23"/>
      <c r="AA265" s="23"/>
      <c r="AB265" s="23"/>
      <c r="AC265" s="23"/>
      <c r="AD265" s="37">
        <v>0</v>
      </c>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row>
    <row r="266" spans="1:90" s="59" customFormat="1" ht="15" customHeight="1">
      <c r="A266" s="20" t="s">
        <v>95</v>
      </c>
      <c r="B266" s="20">
        <v>2016</v>
      </c>
      <c r="C266" s="21">
        <v>27535533</v>
      </c>
      <c r="D266" s="29" t="s">
        <v>3</v>
      </c>
      <c r="E266" s="29" t="s">
        <v>3</v>
      </c>
      <c r="F266" s="20" t="s">
        <v>96</v>
      </c>
      <c r="G266" s="29"/>
      <c r="H266" s="19">
        <v>5658</v>
      </c>
      <c r="I266" s="23"/>
      <c r="J266" s="23"/>
      <c r="K266" s="23"/>
      <c r="L266" s="23"/>
      <c r="M266" s="23"/>
      <c r="N266" s="23"/>
      <c r="O266" s="23"/>
      <c r="P266" s="23"/>
      <c r="Q266" s="23"/>
      <c r="R266" s="23"/>
      <c r="S266" s="23"/>
      <c r="T266" s="23"/>
      <c r="U266" s="23"/>
      <c r="V266" s="23"/>
      <c r="W266" s="23"/>
      <c r="X266" s="23"/>
      <c r="Y266" s="23"/>
      <c r="Z266" s="23"/>
      <c r="AA266" s="23"/>
      <c r="AB266" s="23"/>
      <c r="AC266" s="23"/>
      <c r="AD266" s="23"/>
      <c r="AE266" s="37">
        <v>0</v>
      </c>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row>
    <row r="267" spans="1:90" s="59" customFormat="1" ht="15" customHeight="1">
      <c r="A267" s="20" t="s">
        <v>95</v>
      </c>
      <c r="B267" s="20">
        <v>2016</v>
      </c>
      <c r="C267" s="21">
        <v>27535533</v>
      </c>
      <c r="D267" s="29" t="s">
        <v>3</v>
      </c>
      <c r="E267" s="29" t="s">
        <v>3</v>
      </c>
      <c r="F267" s="20" t="s">
        <v>96</v>
      </c>
      <c r="G267" s="29"/>
      <c r="H267" s="19">
        <v>5781</v>
      </c>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37">
        <v>0</v>
      </c>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row>
    <row r="268" spans="1:90" s="59" customFormat="1" ht="15" customHeight="1">
      <c r="A268" s="20" t="s">
        <v>95</v>
      </c>
      <c r="B268" s="20">
        <v>2016</v>
      </c>
      <c r="C268" s="21">
        <v>27535533</v>
      </c>
      <c r="D268" s="29" t="s">
        <v>3</v>
      </c>
      <c r="E268" s="29" t="s">
        <v>3</v>
      </c>
      <c r="F268" s="20" t="s">
        <v>96</v>
      </c>
      <c r="G268" s="29"/>
      <c r="H268" s="19">
        <v>5776</v>
      </c>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37">
        <v>0</v>
      </c>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row>
    <row r="269" spans="1:90" s="59" customFormat="1" ht="15" customHeight="1">
      <c r="A269" s="20" t="s">
        <v>95</v>
      </c>
      <c r="B269" s="20">
        <v>2016</v>
      </c>
      <c r="C269" s="21">
        <v>27535533</v>
      </c>
      <c r="D269" s="29" t="s">
        <v>3</v>
      </c>
      <c r="E269" s="29" t="s">
        <v>3</v>
      </c>
      <c r="F269" s="20" t="s">
        <v>96</v>
      </c>
      <c r="G269" s="29"/>
      <c r="H269" s="19">
        <v>2937</v>
      </c>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37">
        <v>7.0000000000000001E-3</v>
      </c>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row>
    <row r="270" spans="1:90" s="59" customFormat="1" ht="15" customHeight="1">
      <c r="A270" s="20" t="s">
        <v>95</v>
      </c>
      <c r="B270" s="20">
        <v>2016</v>
      </c>
      <c r="C270" s="21">
        <v>27535533</v>
      </c>
      <c r="D270" s="29" t="s">
        <v>3</v>
      </c>
      <c r="E270" s="29" t="s">
        <v>3</v>
      </c>
      <c r="F270" s="20" t="s">
        <v>96</v>
      </c>
      <c r="G270" s="29"/>
      <c r="H270" s="19">
        <v>5783</v>
      </c>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37">
        <v>2.0000000000000001E-4</v>
      </c>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row>
    <row r="271" spans="1:90" s="59" customFormat="1" ht="15" customHeight="1">
      <c r="A271" s="20" t="s">
        <v>95</v>
      </c>
      <c r="B271" s="20">
        <v>2016</v>
      </c>
      <c r="C271" s="21">
        <v>27535533</v>
      </c>
      <c r="D271" s="29" t="s">
        <v>3</v>
      </c>
      <c r="E271" s="29" t="s">
        <v>3</v>
      </c>
      <c r="F271" s="20" t="s">
        <v>96</v>
      </c>
      <c r="G271" s="29"/>
      <c r="H271" s="19">
        <v>5786</v>
      </c>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37">
        <v>0</v>
      </c>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row>
    <row r="272" spans="1:90" s="59" customFormat="1" ht="15" customHeight="1">
      <c r="A272" s="20" t="s">
        <v>95</v>
      </c>
      <c r="B272" s="20">
        <v>2016</v>
      </c>
      <c r="C272" s="21">
        <v>27535533</v>
      </c>
      <c r="D272" s="29" t="s">
        <v>3</v>
      </c>
      <c r="E272" s="29" t="s">
        <v>3</v>
      </c>
      <c r="F272" s="20" t="s">
        <v>96</v>
      </c>
      <c r="G272" s="29"/>
      <c r="H272" s="19">
        <v>5746</v>
      </c>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37">
        <v>0</v>
      </c>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row>
    <row r="273" spans="1:90" s="59" customFormat="1" ht="15" customHeight="1">
      <c r="A273" s="20" t="s">
        <v>95</v>
      </c>
      <c r="B273" s="20">
        <v>2016</v>
      </c>
      <c r="C273" s="21">
        <v>27535533</v>
      </c>
      <c r="D273" s="29" t="s">
        <v>3</v>
      </c>
      <c r="E273" s="29" t="s">
        <v>3</v>
      </c>
      <c r="F273" s="20" t="s">
        <v>96</v>
      </c>
      <c r="G273" s="29"/>
      <c r="H273" s="19">
        <v>5773</v>
      </c>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37">
        <v>0</v>
      </c>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row>
    <row r="274" spans="1:90" s="59" customFormat="1" ht="15" customHeight="1">
      <c r="A274" s="20" t="s">
        <v>95</v>
      </c>
      <c r="B274" s="20">
        <v>2016</v>
      </c>
      <c r="C274" s="21">
        <v>27535533</v>
      </c>
      <c r="D274" s="29" t="s">
        <v>3</v>
      </c>
      <c r="E274" s="29" t="s">
        <v>3</v>
      </c>
      <c r="F274" s="20" t="s">
        <v>96</v>
      </c>
      <c r="G274" s="29"/>
      <c r="H274" s="19">
        <v>5780</v>
      </c>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37">
        <v>0</v>
      </c>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row>
    <row r="275" spans="1:90" s="59" customFormat="1" ht="15" customHeight="1">
      <c r="A275" s="20" t="s">
        <v>95</v>
      </c>
      <c r="B275" s="20">
        <v>2016</v>
      </c>
      <c r="C275" s="21">
        <v>27535533</v>
      </c>
      <c r="D275" s="29" t="s">
        <v>3</v>
      </c>
      <c r="E275" s="29" t="s">
        <v>3</v>
      </c>
      <c r="F275" s="20" t="s">
        <v>96</v>
      </c>
      <c r="G275" s="29"/>
      <c r="H275" s="19">
        <v>5779</v>
      </c>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37">
        <v>1E-4</v>
      </c>
      <c r="AW275" s="37">
        <v>0</v>
      </c>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row>
    <row r="276" spans="1:90" s="59" customFormat="1" ht="15" customHeight="1">
      <c r="A276" s="20" t="s">
        <v>95</v>
      </c>
      <c r="B276" s="20">
        <v>2016</v>
      </c>
      <c r="C276" s="21">
        <v>27535533</v>
      </c>
      <c r="D276" s="29" t="s">
        <v>3</v>
      </c>
      <c r="E276" s="29" t="s">
        <v>3</v>
      </c>
      <c r="F276" s="20" t="s">
        <v>96</v>
      </c>
      <c r="G276" s="29"/>
      <c r="H276" s="19">
        <v>5552</v>
      </c>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37">
        <v>1E-4</v>
      </c>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row>
    <row r="277" spans="1:90" s="59" customFormat="1" ht="15" customHeight="1">
      <c r="A277" s="20" t="s">
        <v>95</v>
      </c>
      <c r="B277" s="20">
        <v>2016</v>
      </c>
      <c r="C277" s="21">
        <v>27535533</v>
      </c>
      <c r="D277" s="29" t="s">
        <v>3</v>
      </c>
      <c r="E277" s="29" t="s">
        <v>3</v>
      </c>
      <c r="F277" s="20" t="s">
        <v>96</v>
      </c>
      <c r="G277" s="29"/>
      <c r="H277" s="19">
        <v>5642</v>
      </c>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37">
        <v>0</v>
      </c>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row>
    <row r="278" spans="1:90" s="59" customFormat="1" ht="15" customHeight="1">
      <c r="A278" s="20" t="s">
        <v>95</v>
      </c>
      <c r="B278" s="20">
        <v>2016</v>
      </c>
      <c r="C278" s="21">
        <v>27535533</v>
      </c>
      <c r="D278" s="29" t="s">
        <v>3</v>
      </c>
      <c r="E278" s="29" t="s">
        <v>3</v>
      </c>
      <c r="F278" s="20" t="s">
        <v>96</v>
      </c>
      <c r="G278" s="29"/>
      <c r="H278" s="19">
        <v>5750</v>
      </c>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37">
        <v>0</v>
      </c>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row>
    <row r="279" spans="1:90" s="59" customFormat="1" ht="15" customHeight="1">
      <c r="A279" s="20" t="s">
        <v>95</v>
      </c>
      <c r="B279" s="20">
        <v>2016</v>
      </c>
      <c r="C279" s="21">
        <v>27535533</v>
      </c>
      <c r="D279" s="29" t="s">
        <v>3</v>
      </c>
      <c r="E279" s="29" t="s">
        <v>3</v>
      </c>
      <c r="F279" s="20" t="s">
        <v>96</v>
      </c>
      <c r="G279" s="29"/>
      <c r="H279" s="19">
        <v>5619</v>
      </c>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37">
        <v>0</v>
      </c>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row>
    <row r="280" spans="1:90" s="59" customFormat="1" ht="15" customHeight="1">
      <c r="A280" s="20" t="s">
        <v>95</v>
      </c>
      <c r="B280" s="20">
        <v>2016</v>
      </c>
      <c r="C280" s="21">
        <v>27535533</v>
      </c>
      <c r="D280" s="29" t="s">
        <v>3</v>
      </c>
      <c r="E280" s="29" t="s">
        <v>3</v>
      </c>
      <c r="F280" s="20" t="s">
        <v>96</v>
      </c>
      <c r="G280" s="29"/>
      <c r="H280" s="19">
        <v>5672</v>
      </c>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37">
        <v>2.0000000000000001E-4</v>
      </c>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row>
    <row r="281" spans="1:90" s="59" customFormat="1" ht="15" customHeight="1">
      <c r="A281" s="20" t="s">
        <v>95</v>
      </c>
      <c r="B281" s="20">
        <v>2016</v>
      </c>
      <c r="C281" s="21">
        <v>27535533</v>
      </c>
      <c r="D281" s="29" t="s">
        <v>3</v>
      </c>
      <c r="E281" s="29" t="s">
        <v>3</v>
      </c>
      <c r="F281" s="20" t="s">
        <v>96</v>
      </c>
      <c r="G281" s="29"/>
      <c r="H281" s="19">
        <v>5676</v>
      </c>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37">
        <v>0</v>
      </c>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row>
    <row r="282" spans="1:90" s="59" customFormat="1" ht="15" customHeight="1">
      <c r="A282" s="20" t="s">
        <v>95</v>
      </c>
      <c r="B282" s="20">
        <v>2016</v>
      </c>
      <c r="C282" s="21">
        <v>27535533</v>
      </c>
      <c r="D282" s="29" t="s">
        <v>3</v>
      </c>
      <c r="E282" s="29" t="s">
        <v>3</v>
      </c>
      <c r="F282" s="20" t="s">
        <v>96</v>
      </c>
      <c r="G282" s="29"/>
      <c r="H282" s="19">
        <v>5670</v>
      </c>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37">
        <v>1E-4</v>
      </c>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row>
    <row r="283" spans="1:90" s="59" customFormat="1" ht="15" customHeight="1">
      <c r="A283" s="20" t="s">
        <v>95</v>
      </c>
      <c r="B283" s="20">
        <v>2016</v>
      </c>
      <c r="C283" s="21">
        <v>27535533</v>
      </c>
      <c r="D283" s="29" t="s">
        <v>3</v>
      </c>
      <c r="E283" s="29" t="s">
        <v>3</v>
      </c>
      <c r="F283" s="20" t="s">
        <v>96</v>
      </c>
      <c r="G283" s="29"/>
      <c r="H283" s="19">
        <v>5717</v>
      </c>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37">
        <v>0</v>
      </c>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row>
    <row r="284" spans="1:90" s="59" customFormat="1" ht="15" customHeight="1">
      <c r="A284" s="20" t="s">
        <v>95</v>
      </c>
      <c r="B284" s="20">
        <v>2016</v>
      </c>
      <c r="C284" s="21">
        <v>27535533</v>
      </c>
      <c r="D284" s="29" t="s">
        <v>3</v>
      </c>
      <c r="E284" s="29" t="s">
        <v>3</v>
      </c>
      <c r="F284" s="20" t="s">
        <v>96</v>
      </c>
      <c r="G284" s="29"/>
      <c r="H284" s="19">
        <v>5714</v>
      </c>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37">
        <v>0</v>
      </c>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row>
    <row r="285" spans="1:90" s="59" customFormat="1" ht="15" customHeight="1">
      <c r="A285" s="20" t="s">
        <v>95</v>
      </c>
      <c r="B285" s="20">
        <v>2016</v>
      </c>
      <c r="C285" s="21">
        <v>27535533</v>
      </c>
      <c r="D285" s="29" t="s">
        <v>3</v>
      </c>
      <c r="E285" s="29" t="s">
        <v>3</v>
      </c>
      <c r="F285" s="20" t="s">
        <v>96</v>
      </c>
      <c r="G285" s="29"/>
      <c r="H285" s="19">
        <v>5715</v>
      </c>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37">
        <v>0</v>
      </c>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row>
    <row r="286" spans="1:90" s="59" customFormat="1" ht="15" customHeight="1">
      <c r="A286" s="20" t="s">
        <v>95</v>
      </c>
      <c r="B286" s="20">
        <v>2016</v>
      </c>
      <c r="C286" s="21">
        <v>27535533</v>
      </c>
      <c r="D286" s="29" t="s">
        <v>3</v>
      </c>
      <c r="E286" s="29" t="s">
        <v>3</v>
      </c>
      <c r="F286" s="20" t="s">
        <v>96</v>
      </c>
      <c r="G286" s="29"/>
      <c r="H286" s="19">
        <v>5729</v>
      </c>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37">
        <v>0</v>
      </c>
      <c r="BL286" s="23"/>
      <c r="BM286" s="23"/>
      <c r="BN286" s="23"/>
      <c r="BO286" s="23"/>
      <c r="BP286" s="23"/>
      <c r="BQ286" s="37">
        <v>0</v>
      </c>
      <c r="BR286" s="23"/>
      <c r="BS286" s="23"/>
      <c r="BT286" s="23"/>
      <c r="BU286" s="23"/>
      <c r="BV286" s="23"/>
      <c r="BW286" s="23"/>
      <c r="BX286" s="23"/>
      <c r="BY286" s="23"/>
      <c r="BZ286" s="23"/>
      <c r="CA286" s="23"/>
      <c r="CB286" s="23"/>
      <c r="CC286" s="23"/>
      <c r="CD286" s="23"/>
      <c r="CE286" s="23"/>
      <c r="CF286" s="23"/>
      <c r="CG286" s="23"/>
      <c r="CH286" s="23"/>
      <c r="CI286" s="23"/>
      <c r="CJ286" s="23"/>
      <c r="CK286" s="23"/>
      <c r="CL286" s="23"/>
    </row>
    <row r="287" spans="1:90" s="59" customFormat="1" ht="15" customHeight="1">
      <c r="A287" s="20" t="s">
        <v>95</v>
      </c>
      <c r="B287" s="20">
        <v>2016</v>
      </c>
      <c r="C287" s="21">
        <v>27535533</v>
      </c>
      <c r="D287" s="29" t="s">
        <v>3</v>
      </c>
      <c r="E287" s="29" t="s">
        <v>3</v>
      </c>
      <c r="F287" s="20" t="s">
        <v>96</v>
      </c>
      <c r="G287" s="29"/>
      <c r="H287" s="19">
        <v>5079</v>
      </c>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37">
        <v>2.0000000000000001E-4</v>
      </c>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row>
    <row r="288" spans="1:90" s="59" customFormat="1" ht="15" customHeight="1">
      <c r="A288" s="20" t="s">
        <v>95</v>
      </c>
      <c r="B288" s="20">
        <v>2016</v>
      </c>
      <c r="C288" s="21">
        <v>27535533</v>
      </c>
      <c r="D288" s="29" t="s">
        <v>3</v>
      </c>
      <c r="E288" s="29" t="s">
        <v>3</v>
      </c>
      <c r="F288" s="20" t="s">
        <v>96</v>
      </c>
      <c r="G288" s="29"/>
      <c r="H288" s="19">
        <v>5762</v>
      </c>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37">
        <v>0</v>
      </c>
      <c r="BP288" s="23"/>
      <c r="BQ288" s="23"/>
      <c r="BR288" s="23"/>
      <c r="BS288" s="23"/>
      <c r="BT288" s="37">
        <v>0</v>
      </c>
      <c r="BU288" s="23"/>
      <c r="BV288" s="23"/>
      <c r="BW288" s="23"/>
      <c r="BX288" s="23"/>
      <c r="BY288" s="23"/>
      <c r="BZ288" s="23"/>
      <c r="CA288" s="23"/>
      <c r="CB288" s="23"/>
      <c r="CC288" s="23"/>
      <c r="CD288" s="23"/>
      <c r="CE288" s="23"/>
      <c r="CF288" s="23"/>
      <c r="CG288" s="23"/>
      <c r="CH288" s="23"/>
      <c r="CI288" s="23"/>
      <c r="CJ288" s="23"/>
      <c r="CK288" s="23"/>
      <c r="CL288" s="23"/>
    </row>
    <row r="289" spans="1:90" s="59" customFormat="1" ht="15" customHeight="1">
      <c r="A289" s="20" t="s">
        <v>95</v>
      </c>
      <c r="B289" s="20">
        <v>2016</v>
      </c>
      <c r="C289" s="21">
        <v>27535533</v>
      </c>
      <c r="D289" s="29" t="s">
        <v>3</v>
      </c>
      <c r="E289" s="29" t="s">
        <v>3</v>
      </c>
      <c r="F289" s="20" t="s">
        <v>96</v>
      </c>
      <c r="G289" s="29"/>
      <c r="H289" s="19">
        <v>5765</v>
      </c>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37">
        <v>8.6700000000000007E-5</v>
      </c>
      <c r="BQ289" s="23"/>
      <c r="BR289" s="23"/>
      <c r="BS289" s="23"/>
      <c r="BT289" s="23"/>
      <c r="BU289" s="37">
        <v>0</v>
      </c>
      <c r="BV289" s="23"/>
      <c r="BW289" s="23"/>
      <c r="BX289" s="23"/>
      <c r="BY289" s="23"/>
      <c r="BZ289" s="23"/>
      <c r="CA289" s="23"/>
      <c r="CB289" s="23"/>
      <c r="CC289" s="23"/>
      <c r="CD289" s="23"/>
      <c r="CE289" s="23"/>
      <c r="CF289" s="23"/>
      <c r="CG289" s="23"/>
      <c r="CH289" s="23"/>
      <c r="CI289" s="23"/>
      <c r="CJ289" s="23"/>
      <c r="CK289" s="23"/>
      <c r="CL289" s="23"/>
    </row>
    <row r="290" spans="1:90" s="59" customFormat="1" ht="15" customHeight="1">
      <c r="A290" s="20" t="s">
        <v>95</v>
      </c>
      <c r="B290" s="20">
        <v>2016</v>
      </c>
      <c r="C290" s="21">
        <v>27535533</v>
      </c>
      <c r="D290" s="29" t="s">
        <v>3</v>
      </c>
      <c r="E290" s="29" t="s">
        <v>3</v>
      </c>
      <c r="F290" s="20" t="s">
        <v>96</v>
      </c>
      <c r="G290" s="29"/>
      <c r="H290" s="19">
        <v>5716</v>
      </c>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37">
        <v>0</v>
      </c>
      <c r="BT290" s="23"/>
      <c r="BU290" s="23"/>
      <c r="BV290" s="23"/>
      <c r="BW290" s="23"/>
      <c r="BX290" s="23"/>
      <c r="BY290" s="23"/>
      <c r="BZ290" s="23"/>
      <c r="CA290" s="23"/>
      <c r="CB290" s="23"/>
      <c r="CC290" s="23"/>
      <c r="CD290" s="23"/>
      <c r="CE290" s="23"/>
      <c r="CF290" s="23"/>
      <c r="CG290" s="23"/>
      <c r="CH290" s="23"/>
      <c r="CI290" s="23"/>
      <c r="CJ290" s="23"/>
      <c r="CK290" s="23"/>
      <c r="CL290" s="23"/>
    </row>
    <row r="291" spans="1:90" s="59" customFormat="1" ht="15" customHeight="1">
      <c r="A291" s="20" t="s">
        <v>95</v>
      </c>
      <c r="B291" s="20">
        <v>2016</v>
      </c>
      <c r="C291" s="21">
        <v>27535533</v>
      </c>
      <c r="D291" s="29" t="s">
        <v>3</v>
      </c>
      <c r="E291" s="29" t="s">
        <v>3</v>
      </c>
      <c r="F291" s="20" t="s">
        <v>96</v>
      </c>
      <c r="G291" s="29"/>
      <c r="H291" s="19">
        <v>5591</v>
      </c>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37">
        <v>0</v>
      </c>
      <c r="BW291" s="23"/>
      <c r="BX291" s="23"/>
      <c r="BY291" s="23"/>
      <c r="BZ291" s="23"/>
      <c r="CA291" s="23"/>
      <c r="CB291" s="23"/>
      <c r="CC291" s="23"/>
      <c r="CD291" s="23"/>
      <c r="CE291" s="23"/>
      <c r="CF291" s="23"/>
      <c r="CG291" s="23"/>
      <c r="CH291" s="23"/>
      <c r="CI291" s="23"/>
      <c r="CJ291" s="23"/>
      <c r="CK291" s="23"/>
      <c r="CL291" s="23"/>
    </row>
    <row r="292" spans="1:90" s="59" customFormat="1" ht="15" customHeight="1">
      <c r="A292" s="20" t="s">
        <v>95</v>
      </c>
      <c r="B292" s="20">
        <v>2016</v>
      </c>
      <c r="C292" s="21">
        <v>27535533</v>
      </c>
      <c r="D292" s="29" t="s">
        <v>3</v>
      </c>
      <c r="E292" s="29" t="s">
        <v>3</v>
      </c>
      <c r="F292" s="20" t="s">
        <v>96</v>
      </c>
      <c r="G292" s="29"/>
      <c r="H292" s="19">
        <v>5771</v>
      </c>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c r="BK292" s="23"/>
      <c r="BL292" s="23"/>
      <c r="BM292" s="23"/>
      <c r="BN292" s="23"/>
      <c r="BO292" s="23"/>
      <c r="BP292" s="23"/>
      <c r="BQ292" s="23"/>
      <c r="BR292" s="23"/>
      <c r="BS292" s="23"/>
      <c r="BT292" s="23"/>
      <c r="BU292" s="23"/>
      <c r="BV292" s="23"/>
      <c r="BW292" s="37">
        <v>0</v>
      </c>
      <c r="BX292" s="23"/>
      <c r="BY292" s="23"/>
      <c r="BZ292" s="23"/>
      <c r="CA292" s="23"/>
      <c r="CB292" s="23"/>
      <c r="CC292" s="23"/>
      <c r="CD292" s="23"/>
      <c r="CE292" s="23"/>
      <c r="CF292" s="37">
        <v>4.0000000000000002E-4</v>
      </c>
      <c r="CG292" s="23"/>
      <c r="CH292" s="23"/>
      <c r="CI292" s="23"/>
      <c r="CJ292" s="23"/>
      <c r="CK292" s="23"/>
      <c r="CL292" s="23"/>
    </row>
    <row r="293" spans="1:90" s="59" customFormat="1" ht="15" customHeight="1">
      <c r="A293" s="20" t="s">
        <v>95</v>
      </c>
      <c r="B293" s="20">
        <v>2016</v>
      </c>
      <c r="C293" s="21">
        <v>27535533</v>
      </c>
      <c r="D293" s="29" t="s">
        <v>3</v>
      </c>
      <c r="E293" s="29" t="s">
        <v>3</v>
      </c>
      <c r="F293" s="20" t="s">
        <v>96</v>
      </c>
      <c r="G293" s="29"/>
      <c r="H293" s="19">
        <v>5633</v>
      </c>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c r="BT293" s="23"/>
      <c r="BU293" s="23"/>
      <c r="BV293" s="23"/>
      <c r="BW293" s="23"/>
      <c r="BX293" s="37">
        <v>0</v>
      </c>
      <c r="BY293" s="23"/>
      <c r="BZ293" s="23"/>
      <c r="CA293" s="23"/>
      <c r="CB293" s="23"/>
      <c r="CC293" s="23"/>
      <c r="CD293" s="23"/>
      <c r="CE293" s="23"/>
      <c r="CF293" s="23"/>
      <c r="CG293" s="23"/>
      <c r="CH293" s="23"/>
      <c r="CI293" s="23"/>
      <c r="CJ293" s="23"/>
      <c r="CK293" s="23"/>
      <c r="CL293" s="23"/>
    </row>
    <row r="294" spans="1:90" s="59" customFormat="1" ht="15" customHeight="1">
      <c r="A294" s="20" t="s">
        <v>95</v>
      </c>
      <c r="B294" s="20">
        <v>2016</v>
      </c>
      <c r="C294" s="21">
        <v>27535533</v>
      </c>
      <c r="D294" s="29" t="s">
        <v>3</v>
      </c>
      <c r="E294" s="29" t="s">
        <v>3</v>
      </c>
      <c r="F294" s="20" t="s">
        <v>96</v>
      </c>
      <c r="G294" s="29"/>
      <c r="H294" s="19">
        <v>5701</v>
      </c>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c r="BK294" s="23"/>
      <c r="BL294" s="23"/>
      <c r="BM294" s="23"/>
      <c r="BN294" s="23"/>
      <c r="BO294" s="23"/>
      <c r="BP294" s="23"/>
      <c r="BQ294" s="23"/>
      <c r="BR294" s="23"/>
      <c r="BS294" s="23"/>
      <c r="BT294" s="23"/>
      <c r="BU294" s="23"/>
      <c r="BV294" s="23"/>
      <c r="BW294" s="23"/>
      <c r="BX294" s="23"/>
      <c r="BY294" s="23"/>
      <c r="BZ294" s="37">
        <v>1E-4</v>
      </c>
      <c r="CA294" s="23"/>
      <c r="CB294" s="23"/>
      <c r="CC294" s="23"/>
      <c r="CD294" s="23"/>
      <c r="CE294" s="23"/>
      <c r="CF294" s="23"/>
      <c r="CG294" s="23"/>
      <c r="CH294" s="23"/>
      <c r="CI294" s="23"/>
      <c r="CJ294" s="23"/>
      <c r="CK294" s="23"/>
      <c r="CL294" s="23"/>
    </row>
    <row r="295" spans="1:90" s="59" customFormat="1" ht="15" customHeight="1">
      <c r="A295" s="20" t="s">
        <v>95</v>
      </c>
      <c r="B295" s="20">
        <v>2016</v>
      </c>
      <c r="C295" s="21">
        <v>27535533</v>
      </c>
      <c r="D295" s="29" t="s">
        <v>3</v>
      </c>
      <c r="E295" s="29" t="s">
        <v>3</v>
      </c>
      <c r="F295" s="20" t="s">
        <v>96</v>
      </c>
      <c r="G295" s="29"/>
      <c r="H295" s="19">
        <v>5761</v>
      </c>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c r="CB295" s="37">
        <v>1E-4</v>
      </c>
      <c r="CC295" s="23"/>
      <c r="CD295" s="23"/>
      <c r="CE295" s="23"/>
      <c r="CF295" s="23"/>
      <c r="CG295" s="23"/>
      <c r="CH295" s="23"/>
      <c r="CI295" s="23"/>
      <c r="CJ295" s="23"/>
      <c r="CK295" s="23"/>
      <c r="CL295" s="23"/>
    </row>
    <row r="296" spans="1:90" s="59" customFormat="1" ht="15" customHeight="1">
      <c r="A296" s="20" t="s">
        <v>95</v>
      </c>
      <c r="B296" s="20">
        <v>2016</v>
      </c>
      <c r="C296" s="21">
        <v>27535533</v>
      </c>
      <c r="D296" s="29" t="s">
        <v>3</v>
      </c>
      <c r="E296" s="29" t="s">
        <v>3</v>
      </c>
      <c r="F296" s="20" t="s">
        <v>96</v>
      </c>
      <c r="G296" s="29"/>
      <c r="H296" s="19">
        <v>5772</v>
      </c>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37">
        <v>0</v>
      </c>
      <c r="CF296" s="23"/>
      <c r="CG296" s="37">
        <v>0</v>
      </c>
      <c r="CH296" s="23"/>
      <c r="CI296" s="23"/>
      <c r="CJ296" s="23"/>
      <c r="CK296" s="23"/>
      <c r="CL296" s="23"/>
    </row>
    <row r="297" spans="1:90" s="59" customFormat="1" ht="15" customHeight="1">
      <c r="A297" s="20" t="s">
        <v>95</v>
      </c>
      <c r="B297" s="20">
        <v>2016</v>
      </c>
      <c r="C297" s="21">
        <v>27535533</v>
      </c>
      <c r="D297" s="29" t="s">
        <v>3</v>
      </c>
      <c r="E297" s="29" t="s">
        <v>3</v>
      </c>
      <c r="F297" s="20" t="s">
        <v>96</v>
      </c>
      <c r="G297" s="29"/>
      <c r="H297" s="19">
        <v>5775</v>
      </c>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23"/>
      <c r="CH297" s="37">
        <v>0</v>
      </c>
      <c r="CI297" s="23"/>
      <c r="CJ297" s="23"/>
      <c r="CK297" s="23"/>
      <c r="CL297" s="23"/>
    </row>
    <row r="298" spans="1:90" s="59" customFormat="1" ht="15" customHeight="1">
      <c r="A298" s="20" t="s">
        <v>95</v>
      </c>
      <c r="B298" s="20">
        <v>2016</v>
      </c>
      <c r="C298" s="21">
        <v>27535533</v>
      </c>
      <c r="D298" s="29" t="s">
        <v>3</v>
      </c>
      <c r="E298" s="29" t="s">
        <v>3</v>
      </c>
      <c r="F298" s="20" t="s">
        <v>96</v>
      </c>
      <c r="G298" s="29"/>
      <c r="H298" s="19">
        <v>5777</v>
      </c>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37">
        <v>1E-3</v>
      </c>
      <c r="CJ298" s="23"/>
      <c r="CK298" s="23"/>
      <c r="CL298" s="23"/>
    </row>
    <row r="299" spans="1:90" s="59" customFormat="1" ht="15" customHeight="1">
      <c r="A299" s="20" t="s">
        <v>95</v>
      </c>
      <c r="B299" s="20">
        <v>2016</v>
      </c>
      <c r="C299" s="21">
        <v>27535533</v>
      </c>
      <c r="D299" s="29" t="s">
        <v>3</v>
      </c>
      <c r="E299" s="29" t="s">
        <v>3</v>
      </c>
      <c r="F299" s="20" t="s">
        <v>96</v>
      </c>
      <c r="G299" s="29"/>
      <c r="H299" s="19">
        <v>236</v>
      </c>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row>
    <row r="300" spans="1:90" s="59" customFormat="1" ht="15" customHeight="1">
      <c r="A300" s="20" t="s">
        <v>95</v>
      </c>
      <c r="B300" s="20">
        <v>2016</v>
      </c>
      <c r="C300" s="21">
        <v>27535533</v>
      </c>
      <c r="D300" s="29" t="s">
        <v>3</v>
      </c>
      <c r="E300" s="29" t="s">
        <v>3</v>
      </c>
      <c r="F300" s="20" t="s">
        <v>96</v>
      </c>
      <c r="G300" s="29"/>
      <c r="H300" s="19">
        <v>5703</v>
      </c>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37">
        <v>8.0000000000000004E-4</v>
      </c>
      <c r="CL300" s="23"/>
    </row>
    <row r="301" spans="1:90" s="59" customFormat="1" ht="15" customHeight="1">
      <c r="A301" s="20" t="s">
        <v>95</v>
      </c>
      <c r="B301" s="20">
        <v>2016</v>
      </c>
      <c r="C301" s="21">
        <v>27535533</v>
      </c>
      <c r="D301" s="29" t="s">
        <v>3</v>
      </c>
      <c r="E301" s="29" t="s">
        <v>3</v>
      </c>
      <c r="F301" s="20" t="s">
        <v>96</v>
      </c>
      <c r="G301" s="29"/>
      <c r="H301" s="19">
        <v>5072</v>
      </c>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row>
    <row r="302" spans="1:90" s="59" customFormat="1" ht="15" customHeight="1">
      <c r="A302" s="20" t="s">
        <v>95</v>
      </c>
      <c r="B302" s="20">
        <v>2016</v>
      </c>
      <c r="C302" s="21">
        <v>27535533</v>
      </c>
      <c r="D302" s="29" t="s">
        <v>3</v>
      </c>
      <c r="E302" s="29" t="s">
        <v>3</v>
      </c>
      <c r="F302" s="20" t="s">
        <v>96</v>
      </c>
      <c r="G302" s="29"/>
      <c r="H302" s="19">
        <v>5763</v>
      </c>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row>
    <row r="303" spans="1:90" s="59" customFormat="1" ht="15" customHeight="1">
      <c r="A303" s="20" t="s">
        <v>95</v>
      </c>
      <c r="B303" s="20">
        <v>2016</v>
      </c>
      <c r="C303" s="21">
        <v>27535533</v>
      </c>
      <c r="D303" s="29" t="s">
        <v>3</v>
      </c>
      <c r="E303" s="29" t="s">
        <v>3</v>
      </c>
      <c r="F303" s="20" t="s">
        <v>96</v>
      </c>
      <c r="G303" s="29"/>
      <c r="H303" s="19">
        <v>5148</v>
      </c>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row>
    <row r="304" spans="1:90" s="59" customFormat="1" ht="15" customHeight="1">
      <c r="A304" s="20" t="s">
        <v>95</v>
      </c>
      <c r="B304" s="20">
        <v>2016</v>
      </c>
      <c r="C304" s="21">
        <v>27535533</v>
      </c>
      <c r="D304" s="29" t="s">
        <v>3</v>
      </c>
      <c r="E304" s="29" t="s">
        <v>3</v>
      </c>
      <c r="F304" s="20" t="s">
        <v>96</v>
      </c>
      <c r="G304" s="29"/>
      <c r="H304" s="19">
        <v>5709</v>
      </c>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row>
    <row r="305" spans="1:277" s="59" customFormat="1" ht="15" customHeight="1">
      <c r="A305" s="20" t="s">
        <v>95</v>
      </c>
      <c r="B305" s="20">
        <v>2016</v>
      </c>
      <c r="C305" s="21">
        <v>27535533</v>
      </c>
      <c r="D305" s="29" t="s">
        <v>3</v>
      </c>
      <c r="E305" s="29" t="s">
        <v>3</v>
      </c>
      <c r="F305" s="20" t="s">
        <v>96</v>
      </c>
      <c r="G305" s="29"/>
      <c r="H305" s="19">
        <v>5723</v>
      </c>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row>
    <row r="306" spans="1:277" s="59" customFormat="1" ht="15" customHeight="1">
      <c r="A306" s="19" t="s">
        <v>102</v>
      </c>
      <c r="B306" s="19">
        <v>2015</v>
      </c>
      <c r="C306" s="38">
        <v>26432245</v>
      </c>
      <c r="D306" s="29" t="s">
        <v>3</v>
      </c>
      <c r="E306" s="19" t="s">
        <v>117</v>
      </c>
      <c r="F306" s="20"/>
      <c r="G306" s="20"/>
      <c r="H306" s="19">
        <v>188</v>
      </c>
      <c r="I306" s="37">
        <v>0</v>
      </c>
      <c r="J306" s="37"/>
      <c r="K306" s="37">
        <v>2.7E-2</v>
      </c>
      <c r="L306" s="37">
        <v>0.186</v>
      </c>
      <c r="M306" s="37">
        <v>7.3999999999999996E-2</v>
      </c>
      <c r="N306" s="37"/>
      <c r="O306" s="37"/>
      <c r="P306" s="37">
        <v>0.23400000000000001</v>
      </c>
      <c r="Q306" s="37">
        <v>0</v>
      </c>
      <c r="R306" s="37"/>
      <c r="S306" s="37"/>
      <c r="T306" s="37"/>
      <c r="U306" s="37">
        <v>0</v>
      </c>
      <c r="V306" s="37">
        <v>1.0999999999999999E-2</v>
      </c>
      <c r="W306" s="37">
        <v>5.0000000000000001E-3</v>
      </c>
      <c r="X306" s="37">
        <v>0</v>
      </c>
      <c r="Y306" s="37"/>
      <c r="Z306" s="37">
        <v>6.4000000000000001E-2</v>
      </c>
      <c r="AA306" s="37">
        <v>0</v>
      </c>
      <c r="AB306" s="37">
        <v>8.5000000000000006E-2</v>
      </c>
      <c r="AC306" s="37"/>
      <c r="AD306" s="37"/>
      <c r="AE306" s="37"/>
      <c r="AF306" s="37">
        <v>0</v>
      </c>
      <c r="AG306" s="37"/>
      <c r="AH306" s="37"/>
      <c r="AI306" s="37"/>
      <c r="AJ306" s="37">
        <v>1.0999999999999999E-2</v>
      </c>
      <c r="AK306" s="37">
        <v>0</v>
      </c>
      <c r="AL306" s="37"/>
      <c r="AM306" s="37"/>
      <c r="AN306" s="37">
        <v>0</v>
      </c>
      <c r="AO306" s="37">
        <v>0</v>
      </c>
      <c r="AP306" s="37"/>
      <c r="AQ306" s="37">
        <v>0</v>
      </c>
      <c r="AR306" s="37">
        <v>0</v>
      </c>
      <c r="AS306" s="37"/>
      <c r="AT306" s="37">
        <v>0</v>
      </c>
      <c r="AU306" s="37"/>
      <c r="AV306" s="37"/>
      <c r="AW306" s="37">
        <v>0</v>
      </c>
      <c r="AX306" s="37">
        <v>0</v>
      </c>
      <c r="AY306" s="37">
        <v>0</v>
      </c>
      <c r="AZ306" s="37">
        <v>0</v>
      </c>
      <c r="BA306" s="37"/>
      <c r="BB306" s="37"/>
      <c r="BC306" s="37"/>
      <c r="BD306" s="37"/>
      <c r="BE306" s="37">
        <v>0</v>
      </c>
      <c r="BF306" s="37">
        <v>0</v>
      </c>
      <c r="BG306" s="37"/>
      <c r="BH306" s="37"/>
      <c r="BI306" s="37">
        <v>0</v>
      </c>
      <c r="BJ306" s="37"/>
      <c r="BK306" s="37"/>
      <c r="BL306" s="37">
        <v>0</v>
      </c>
      <c r="BM306" s="37"/>
      <c r="BN306" s="37"/>
      <c r="BO306" s="37"/>
      <c r="BP306" s="37">
        <v>0</v>
      </c>
      <c r="BQ306" s="37"/>
      <c r="BR306" s="37">
        <v>0</v>
      </c>
      <c r="BS306" s="37">
        <v>0</v>
      </c>
      <c r="BT306" s="37">
        <v>0</v>
      </c>
      <c r="BU306" s="37">
        <v>0</v>
      </c>
      <c r="BV306" s="37">
        <v>0</v>
      </c>
      <c r="BW306" s="37">
        <v>0</v>
      </c>
      <c r="BX306" s="37">
        <v>0</v>
      </c>
      <c r="BY306" s="37"/>
      <c r="BZ306" s="37"/>
      <c r="CA306" s="37"/>
      <c r="CB306" s="37">
        <v>0</v>
      </c>
      <c r="CC306" s="37"/>
      <c r="CD306" s="37"/>
      <c r="CE306" s="37">
        <v>0</v>
      </c>
      <c r="CF306" s="37">
        <v>0</v>
      </c>
      <c r="CG306" s="37"/>
      <c r="CH306" s="37"/>
      <c r="CI306" s="37">
        <v>0</v>
      </c>
      <c r="CJ306" s="37">
        <v>5.0000000000000001E-3</v>
      </c>
      <c r="CK306" s="37">
        <v>0</v>
      </c>
      <c r="CL306" s="37">
        <v>0</v>
      </c>
    </row>
    <row r="307" spans="1:277" s="59" customFormat="1" ht="15" customHeight="1">
      <c r="A307" s="19" t="s">
        <v>102</v>
      </c>
      <c r="B307" s="19">
        <v>2015</v>
      </c>
      <c r="C307" s="38">
        <v>26432245</v>
      </c>
      <c r="D307" s="29" t="s">
        <v>3</v>
      </c>
      <c r="E307" s="19" t="s">
        <v>118</v>
      </c>
      <c r="F307" s="20"/>
      <c r="G307" s="20"/>
      <c r="H307" s="19">
        <v>128</v>
      </c>
      <c r="I307" s="37">
        <v>0</v>
      </c>
      <c r="J307" s="37"/>
      <c r="K307" s="37">
        <v>2.3E-2</v>
      </c>
      <c r="L307" s="37">
        <v>0.22700000000000001</v>
      </c>
      <c r="M307" s="37">
        <v>4.7E-2</v>
      </c>
      <c r="N307" s="37"/>
      <c r="O307" s="37"/>
      <c r="P307" s="37">
        <v>0.24199999999999999</v>
      </c>
      <c r="Q307" s="37">
        <v>0</v>
      </c>
      <c r="R307" s="37"/>
      <c r="S307" s="37"/>
      <c r="T307" s="37"/>
      <c r="U307" s="37">
        <v>0</v>
      </c>
      <c r="V307" s="37">
        <v>8.0000000000000002E-3</v>
      </c>
      <c r="W307" s="37">
        <v>8.0000000000000002E-3</v>
      </c>
      <c r="X307" s="37">
        <v>0</v>
      </c>
      <c r="Y307" s="37"/>
      <c r="Z307" s="37">
        <v>7.0000000000000007E-2</v>
      </c>
      <c r="AA307" s="37">
        <v>1.6E-2</v>
      </c>
      <c r="AB307" s="37">
        <v>7.8E-2</v>
      </c>
      <c r="AC307" s="37"/>
      <c r="AD307" s="37"/>
      <c r="AE307" s="37"/>
      <c r="AF307" s="37">
        <v>0</v>
      </c>
      <c r="AG307" s="37"/>
      <c r="AH307" s="37"/>
      <c r="AI307" s="37"/>
      <c r="AJ307" s="37">
        <v>0</v>
      </c>
      <c r="AK307" s="37">
        <v>8.0000000000000002E-3</v>
      </c>
      <c r="AL307" s="37"/>
      <c r="AM307" s="37"/>
      <c r="AN307" s="37">
        <v>0</v>
      </c>
      <c r="AO307" s="37">
        <v>0</v>
      </c>
      <c r="AP307" s="37"/>
      <c r="AQ307" s="37">
        <v>0</v>
      </c>
      <c r="AR307" s="37">
        <v>0</v>
      </c>
      <c r="AS307" s="37"/>
      <c r="AT307" s="37">
        <v>0</v>
      </c>
      <c r="AU307" s="37"/>
      <c r="AV307" s="37"/>
      <c r="AW307" s="37">
        <v>0</v>
      </c>
      <c r="AX307" s="37">
        <v>0</v>
      </c>
      <c r="AY307" s="37">
        <v>0</v>
      </c>
      <c r="AZ307" s="37">
        <v>0</v>
      </c>
      <c r="BA307" s="37"/>
      <c r="BB307" s="37"/>
      <c r="BC307" s="37"/>
      <c r="BD307" s="37"/>
      <c r="BE307" s="37">
        <v>8.0000000000000002E-3</v>
      </c>
      <c r="BF307" s="37">
        <v>0</v>
      </c>
      <c r="BG307" s="37"/>
      <c r="BH307" s="37"/>
      <c r="BI307" s="37">
        <v>0</v>
      </c>
      <c r="BJ307" s="37"/>
      <c r="BK307" s="37"/>
      <c r="BL307" s="37">
        <v>0</v>
      </c>
      <c r="BM307" s="37"/>
      <c r="BN307" s="37"/>
      <c r="BO307" s="37"/>
      <c r="BP307" s="37">
        <v>8.0000000000000002E-3</v>
      </c>
      <c r="BQ307" s="37"/>
      <c r="BR307" s="37">
        <v>0</v>
      </c>
      <c r="BS307" s="37">
        <v>0</v>
      </c>
      <c r="BT307" s="37">
        <v>0</v>
      </c>
      <c r="BU307" s="37">
        <v>0</v>
      </c>
      <c r="BV307" s="37">
        <v>0</v>
      </c>
      <c r="BW307" s="37">
        <v>0</v>
      </c>
      <c r="BX307" s="37">
        <v>0</v>
      </c>
      <c r="BY307" s="37"/>
      <c r="BZ307" s="37"/>
      <c r="CA307" s="37"/>
      <c r="CB307" s="37">
        <v>0</v>
      </c>
      <c r="CC307" s="37"/>
      <c r="CD307" s="37"/>
      <c r="CE307" s="37">
        <v>0</v>
      </c>
      <c r="CF307" s="37">
        <v>8.0000000000000002E-3</v>
      </c>
      <c r="CG307" s="37"/>
      <c r="CH307" s="37"/>
      <c r="CI307" s="37">
        <v>0</v>
      </c>
      <c r="CJ307" s="37">
        <v>0</v>
      </c>
      <c r="CK307" s="37">
        <v>0</v>
      </c>
      <c r="CL307" s="37">
        <v>0</v>
      </c>
    </row>
    <row r="308" spans="1:277" s="59" customFormat="1" ht="15" customHeight="1">
      <c r="A308" s="19" t="s">
        <v>102</v>
      </c>
      <c r="B308" s="19">
        <v>2015</v>
      </c>
      <c r="C308" s="38">
        <v>26432245</v>
      </c>
      <c r="D308" s="29" t="s">
        <v>3</v>
      </c>
      <c r="E308" s="19" t="s">
        <v>119</v>
      </c>
      <c r="F308" s="20"/>
      <c r="G308" s="20"/>
      <c r="H308" s="19">
        <v>170</v>
      </c>
      <c r="I308" s="37">
        <v>6.0000000000000001E-3</v>
      </c>
      <c r="J308" s="37"/>
      <c r="K308" s="37">
        <v>6.0000000000000001E-3</v>
      </c>
      <c r="L308" s="37">
        <v>0.47099999999999997</v>
      </c>
      <c r="M308" s="37">
        <v>1.7999999999999999E-2</v>
      </c>
      <c r="N308" s="37"/>
      <c r="O308" s="37"/>
      <c r="P308" s="37">
        <v>0.16500000000000001</v>
      </c>
      <c r="Q308" s="37">
        <v>0</v>
      </c>
      <c r="R308" s="37"/>
      <c r="S308" s="37"/>
      <c r="T308" s="37"/>
      <c r="U308" s="37">
        <v>0</v>
      </c>
      <c r="V308" s="37">
        <v>6.0000000000000001E-3</v>
      </c>
      <c r="W308" s="37">
        <v>0</v>
      </c>
      <c r="X308" s="37">
        <v>0</v>
      </c>
      <c r="Y308" s="37"/>
      <c r="Z308" s="37">
        <v>2.9000000000000001E-2</v>
      </c>
      <c r="AA308" s="37">
        <v>0</v>
      </c>
      <c r="AB308" s="37">
        <v>0.112</v>
      </c>
      <c r="AC308" s="37"/>
      <c r="AD308" s="37"/>
      <c r="AE308" s="37"/>
      <c r="AF308" s="37">
        <v>1.7999999999999999E-2</v>
      </c>
      <c r="AG308" s="37"/>
      <c r="AH308" s="37"/>
      <c r="AI308" s="37"/>
      <c r="AJ308" s="37">
        <v>6.0000000000000001E-3</v>
      </c>
      <c r="AK308" s="37">
        <v>0</v>
      </c>
      <c r="AL308" s="37"/>
      <c r="AM308" s="37"/>
      <c r="AN308" s="37">
        <v>0</v>
      </c>
      <c r="AO308" s="37">
        <v>0</v>
      </c>
      <c r="AP308" s="37"/>
      <c r="AQ308" s="37">
        <v>0</v>
      </c>
      <c r="AR308" s="37">
        <v>0</v>
      </c>
      <c r="AS308" s="37"/>
      <c r="AT308" s="37">
        <v>0</v>
      </c>
      <c r="AU308" s="37"/>
      <c r="AV308" s="37"/>
      <c r="AW308" s="37">
        <v>0</v>
      </c>
      <c r="AX308" s="37">
        <v>0</v>
      </c>
      <c r="AY308" s="37">
        <v>0</v>
      </c>
      <c r="AZ308" s="37">
        <v>0</v>
      </c>
      <c r="BA308" s="37"/>
      <c r="BB308" s="37"/>
      <c r="BC308" s="37"/>
      <c r="BD308" s="37"/>
      <c r="BE308" s="37">
        <v>0</v>
      </c>
      <c r="BF308" s="37">
        <v>0</v>
      </c>
      <c r="BG308" s="37"/>
      <c r="BH308" s="37"/>
      <c r="BI308" s="37">
        <v>0</v>
      </c>
      <c r="BJ308" s="37"/>
      <c r="BK308" s="37"/>
      <c r="BL308" s="37">
        <v>0</v>
      </c>
      <c r="BM308" s="37"/>
      <c r="BN308" s="37"/>
      <c r="BO308" s="37"/>
      <c r="BP308" s="37">
        <v>0</v>
      </c>
      <c r="BQ308" s="37"/>
      <c r="BR308" s="37">
        <v>0</v>
      </c>
      <c r="BS308" s="37">
        <v>0</v>
      </c>
      <c r="BT308" s="37">
        <v>0</v>
      </c>
      <c r="BU308" s="37">
        <v>0</v>
      </c>
      <c r="BV308" s="37">
        <v>0</v>
      </c>
      <c r="BW308" s="37">
        <v>0</v>
      </c>
      <c r="BX308" s="37">
        <v>0</v>
      </c>
      <c r="BY308" s="37"/>
      <c r="BZ308" s="37"/>
      <c r="CA308" s="37"/>
      <c r="CB308" s="37">
        <v>0</v>
      </c>
      <c r="CC308" s="37"/>
      <c r="CD308" s="37"/>
      <c r="CE308" s="37">
        <v>0</v>
      </c>
      <c r="CF308" s="37">
        <v>0</v>
      </c>
      <c r="CG308" s="37"/>
      <c r="CH308" s="37"/>
      <c r="CI308" s="37">
        <v>0</v>
      </c>
      <c r="CJ308" s="37">
        <v>0</v>
      </c>
      <c r="CK308" s="37">
        <v>0</v>
      </c>
      <c r="CL308" s="37">
        <v>0</v>
      </c>
    </row>
    <row r="309" spans="1:277" s="59" customFormat="1" ht="15" customHeight="1">
      <c r="A309" s="19" t="s">
        <v>102</v>
      </c>
      <c r="B309" s="19">
        <v>2015</v>
      </c>
      <c r="C309" s="38">
        <v>26432245</v>
      </c>
      <c r="D309" s="29" t="s">
        <v>3</v>
      </c>
      <c r="E309" s="19" t="s">
        <v>120</v>
      </c>
      <c r="F309" s="20"/>
      <c r="G309" s="20"/>
      <c r="H309" s="19">
        <v>208</v>
      </c>
      <c r="I309" s="37">
        <v>0</v>
      </c>
      <c r="J309" s="37"/>
      <c r="K309" s="37">
        <v>0</v>
      </c>
      <c r="L309" s="37">
        <v>0.19700000000000001</v>
      </c>
      <c r="M309" s="37">
        <v>7.1999999999999995E-2</v>
      </c>
      <c r="N309" s="37"/>
      <c r="O309" s="37"/>
      <c r="P309" s="37">
        <v>0.255</v>
      </c>
      <c r="Q309" s="37">
        <v>0</v>
      </c>
      <c r="R309" s="37"/>
      <c r="S309" s="37"/>
      <c r="T309" s="37"/>
      <c r="U309" s="37">
        <v>0</v>
      </c>
      <c r="V309" s="37">
        <v>0</v>
      </c>
      <c r="W309" s="37">
        <v>0</v>
      </c>
      <c r="X309" s="37">
        <v>0.01</v>
      </c>
      <c r="Y309" s="37"/>
      <c r="Z309" s="37">
        <v>8.6999999999999994E-2</v>
      </c>
      <c r="AA309" s="37">
        <v>5.0000000000000001E-3</v>
      </c>
      <c r="AB309" s="37">
        <v>5.8000000000000003E-2</v>
      </c>
      <c r="AC309" s="37"/>
      <c r="AD309" s="37"/>
      <c r="AE309" s="37"/>
      <c r="AF309" s="37">
        <v>0</v>
      </c>
      <c r="AG309" s="37"/>
      <c r="AH309" s="37"/>
      <c r="AI309" s="37"/>
      <c r="AJ309" s="37">
        <v>1.4E-2</v>
      </c>
      <c r="AK309" s="37">
        <v>0</v>
      </c>
      <c r="AL309" s="37"/>
      <c r="AM309" s="37"/>
      <c r="AN309" s="37">
        <v>0</v>
      </c>
      <c r="AO309" s="37">
        <v>0</v>
      </c>
      <c r="AP309" s="37"/>
      <c r="AQ309" s="37">
        <v>0</v>
      </c>
      <c r="AR309" s="37">
        <v>0</v>
      </c>
      <c r="AS309" s="37"/>
      <c r="AT309" s="37">
        <v>0</v>
      </c>
      <c r="AU309" s="37"/>
      <c r="AV309" s="37"/>
      <c r="AW309" s="37">
        <v>0</v>
      </c>
      <c r="AX309" s="37">
        <v>0</v>
      </c>
      <c r="AY309" s="37">
        <v>0</v>
      </c>
      <c r="AZ309" s="37">
        <v>0</v>
      </c>
      <c r="BA309" s="37"/>
      <c r="BB309" s="37"/>
      <c r="BC309" s="37"/>
      <c r="BD309" s="37"/>
      <c r="BE309" s="37">
        <v>0</v>
      </c>
      <c r="BF309" s="37">
        <v>0</v>
      </c>
      <c r="BG309" s="37"/>
      <c r="BH309" s="37"/>
      <c r="BI309" s="37">
        <v>0</v>
      </c>
      <c r="BJ309" s="37"/>
      <c r="BK309" s="37"/>
      <c r="BL309" s="37">
        <v>0</v>
      </c>
      <c r="BM309" s="37"/>
      <c r="BN309" s="37"/>
      <c r="BO309" s="37"/>
      <c r="BP309" s="37">
        <v>0</v>
      </c>
      <c r="BQ309" s="37"/>
      <c r="BR309" s="37">
        <v>0</v>
      </c>
      <c r="BS309" s="37">
        <v>0</v>
      </c>
      <c r="BT309" s="37">
        <v>0</v>
      </c>
      <c r="BU309" s="37">
        <v>0</v>
      </c>
      <c r="BV309" s="37">
        <v>0</v>
      </c>
      <c r="BW309" s="37">
        <v>0</v>
      </c>
      <c r="BX309" s="37">
        <v>0</v>
      </c>
      <c r="BY309" s="37"/>
      <c r="BZ309" s="37"/>
      <c r="CA309" s="37"/>
      <c r="CB309" s="37">
        <v>0</v>
      </c>
      <c r="CC309" s="37"/>
      <c r="CD309" s="37"/>
      <c r="CE309" s="37">
        <v>0</v>
      </c>
      <c r="CF309" s="37">
        <v>0</v>
      </c>
      <c r="CG309" s="37"/>
      <c r="CH309" s="37"/>
      <c r="CI309" s="37">
        <v>0</v>
      </c>
      <c r="CJ309" s="37">
        <v>0</v>
      </c>
      <c r="CK309" s="37">
        <v>0</v>
      </c>
      <c r="CL309" s="37">
        <v>0</v>
      </c>
    </row>
    <row r="310" spans="1:277" s="66" customFormat="1" ht="15" customHeight="1">
      <c r="A310" s="20"/>
      <c r="B310" s="20"/>
      <c r="C310" s="21"/>
      <c r="D310" s="20"/>
      <c r="E310" s="20"/>
      <c r="F310" s="20"/>
      <c r="G310" s="20"/>
      <c r="H310" s="20"/>
      <c r="I310" s="22"/>
      <c r="J310" s="23"/>
      <c r="K310" s="22"/>
      <c r="L310" s="22"/>
      <c r="M310" s="24"/>
      <c r="N310" s="24"/>
      <c r="O310" s="24"/>
      <c r="P310" s="24"/>
      <c r="Q310" s="24"/>
      <c r="R310" s="24"/>
      <c r="S310" s="24"/>
      <c r="T310" s="24"/>
      <c r="U310" s="22"/>
      <c r="V310" s="23"/>
      <c r="W310" s="22"/>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c r="GD310" s="59"/>
      <c r="GE310" s="59"/>
      <c r="GF310" s="59"/>
      <c r="GG310" s="59"/>
      <c r="GH310" s="59"/>
      <c r="GI310" s="59"/>
      <c r="GJ310" s="59"/>
      <c r="GK310" s="59"/>
      <c r="GL310" s="59"/>
      <c r="GM310" s="59"/>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c r="IX310" s="59"/>
      <c r="IY310" s="59"/>
      <c r="IZ310" s="59"/>
      <c r="JA310" s="59"/>
      <c r="JB310" s="59"/>
      <c r="JC310" s="59"/>
      <c r="JD310" s="59"/>
      <c r="JE310" s="59"/>
      <c r="JF310" s="59"/>
      <c r="JG310" s="59"/>
      <c r="JH310" s="59"/>
      <c r="JI310" s="59"/>
      <c r="JJ310" s="59"/>
      <c r="JK310" s="59"/>
      <c r="JL310" s="59"/>
      <c r="JM310" s="59"/>
      <c r="JN310" s="59"/>
      <c r="JO310" s="59"/>
      <c r="JP310" s="59"/>
      <c r="JQ310" s="59"/>
    </row>
    <row r="311" spans="1:277" s="66" customFormat="1" ht="15" customHeight="1">
      <c r="A311" s="25" t="s">
        <v>0</v>
      </c>
      <c r="B311" s="26"/>
      <c r="C311" s="26"/>
      <c r="D311" s="26"/>
      <c r="E311" s="26"/>
      <c r="F311" s="26"/>
      <c r="G311" s="26"/>
      <c r="H311" s="26"/>
      <c r="I311" s="27">
        <f>IFERROR(SUMPRODUCT(I243:I309,--(I243:I309&lt;&gt;""),$H$243:$H$309)/SUMPRODUCT($H$243:$H$309,--(I243:I309&lt;&gt;"")),"")</f>
        <v>7.8298897001708877E-4</v>
      </c>
      <c r="J311" s="27" t="str">
        <f>IFERROR(SUMPRODUCT(J243:J309,--(J243:J309&lt;&gt;""),$H$243:$H$309)/SUMPRODUCT($H$243:$H$309,--(J243:J309&lt;&gt;"")),"")</f>
        <v/>
      </c>
      <c r="K311" s="27">
        <f>IFERROR(SUMPRODUCT(K243:K309,--(K243:K309&lt;&gt;""),$H$243:$H$309)/SUMPRODUCT($H$243:$H$309,--(K243:K309&lt;&gt;"")),"")</f>
        <v>9.4387562814070361E-3</v>
      </c>
      <c r="L311" s="27">
        <f t="shared" ref="L311:BO311" si="51">IFERROR(SUMPRODUCT(L243:L309,--(L243:L309&lt;&gt;""),$H$243:$H$309)/SUMPRODUCT($H$243:$H$309,--(L243:L309&lt;&gt;"")),"")</f>
        <v>0.30707159642801191</v>
      </c>
      <c r="M311" s="27">
        <f>IFERROR(SUMPRODUCT(M243:M309,--(M243:M309&lt;&gt;""),$H$243:$H$309)/SUMPRODUCT($H$243:$H$309,--(M243:M309&lt;&gt;"")),"")</f>
        <v>2.7319003115264799E-2</v>
      </c>
      <c r="N311" s="27">
        <f>IFERROR(SUMPRODUCT(N243:N309,--(N243:N309&lt;&gt;""),$H$243:$H$309)/SUMPRODUCT($H$243:$H$309,--(N243:N309&lt;&gt;"")),"")</f>
        <v>9.9999999999999991E-5</v>
      </c>
      <c r="O311" s="27">
        <f>IFERROR(SUMPRODUCT(O243:O309,--(O243:O309&lt;&gt;""),$H$243:$H$309)/SUMPRODUCT($H$243:$H$309,--(O243:O309&lt;&gt;"")),"")</f>
        <v>0</v>
      </c>
      <c r="P311" s="27">
        <f t="shared" si="51"/>
        <v>0.20892397207137312</v>
      </c>
      <c r="Q311" s="27">
        <f>IFERROR(SUMPRODUCT(Q243:Q309,--(Q243:Q309&lt;&gt;""),$H$243:$H$309)/SUMPRODUCT($H$243:$H$309,--(Q243:Q309&lt;&gt;"")),"")</f>
        <v>0</v>
      </c>
      <c r="R311" s="27" t="str">
        <f>IFERROR(SUMPRODUCT(R243:R309,--(R243:R309&lt;&gt;""),$H$243:$H$309)/SUMPRODUCT($H$243:$H$309,--(R243:R309&lt;&gt;"")),"")</f>
        <v/>
      </c>
      <c r="S311" s="27">
        <f>IFERROR(SUMPRODUCT(S243:S309,--(S243:S309&lt;&gt;""),$H$243:$H$309)/SUMPRODUCT($H$243:$H$309,--(S243:S309&lt;&gt;"")),"")</f>
        <v>0</v>
      </c>
      <c r="T311" s="27" t="str">
        <f>IFERROR(SUMPRODUCT(T243:T309,--(T243:T309&lt;&gt;""),$H$243:$H$309)/SUMPRODUCT($H$243:$H$309,--(T243:T309&lt;&gt;"")),"")</f>
        <v/>
      </c>
      <c r="U311" s="27">
        <f t="shared" si="51"/>
        <v>0</v>
      </c>
      <c r="V311" s="27">
        <f t="shared" si="51"/>
        <v>5.9250720461095103E-3</v>
      </c>
      <c r="W311" s="27">
        <f>IFERROR(SUMPRODUCT(W243:W309,--(W243:W309&lt;&gt;""),$H$243:$H$309)/SUMPRODUCT($H$243:$H$309,--(W243:W309&lt;&gt;"")),"")</f>
        <v>2.0888614625115703E-3</v>
      </c>
      <c r="X311" s="27">
        <f t="shared" si="51"/>
        <v>1.2139219015280137E-3</v>
      </c>
      <c r="Y311" s="27">
        <f t="shared" si="51"/>
        <v>0</v>
      </c>
      <c r="Z311" s="27">
        <f t="shared" si="51"/>
        <v>3.626065472513898E-2</v>
      </c>
      <c r="AA311" s="27">
        <f t="shared" si="51"/>
        <v>2.2634025410598079E-3</v>
      </c>
      <c r="AB311" s="27">
        <f t="shared" si="51"/>
        <v>8.1132567525613167E-2</v>
      </c>
      <c r="AC311" s="27">
        <f t="shared" si="51"/>
        <v>0</v>
      </c>
      <c r="AD311" s="27">
        <f t="shared" si="51"/>
        <v>0</v>
      </c>
      <c r="AE311" s="27">
        <f t="shared" si="51"/>
        <v>0</v>
      </c>
      <c r="AF311" s="27">
        <f t="shared" si="51"/>
        <v>1.1174424071462154E-2</v>
      </c>
      <c r="AG311" s="27" t="str">
        <f t="shared" si="51"/>
        <v/>
      </c>
      <c r="AH311" s="27">
        <f t="shared" si="51"/>
        <v>0</v>
      </c>
      <c r="AI311" s="27">
        <f t="shared" si="51"/>
        <v>0</v>
      </c>
      <c r="AJ311" s="27">
        <f t="shared" si="51"/>
        <v>7.3145139080143216E-3</v>
      </c>
      <c r="AK311" s="27">
        <f t="shared" si="51"/>
        <v>3.3666821059132317E-4</v>
      </c>
      <c r="AL311" s="27">
        <f t="shared" si="51"/>
        <v>0</v>
      </c>
      <c r="AM311" s="27">
        <f t="shared" si="51"/>
        <v>0</v>
      </c>
      <c r="AN311" s="27">
        <f t="shared" si="51"/>
        <v>0</v>
      </c>
      <c r="AO311" s="27">
        <f t="shared" si="51"/>
        <v>0</v>
      </c>
      <c r="AP311" s="27" t="str">
        <f t="shared" si="51"/>
        <v/>
      </c>
      <c r="AQ311" s="27">
        <f t="shared" si="51"/>
        <v>0</v>
      </c>
      <c r="AR311" s="27">
        <f t="shared" si="51"/>
        <v>0</v>
      </c>
      <c r="AS311" s="27">
        <f t="shared" si="51"/>
        <v>1E-4</v>
      </c>
      <c r="AT311" s="27">
        <f t="shared" si="51"/>
        <v>0</v>
      </c>
      <c r="AU311" s="27">
        <f t="shared" si="51"/>
        <v>0</v>
      </c>
      <c r="AV311" s="27">
        <f t="shared" si="51"/>
        <v>1.0000000000000002E-4</v>
      </c>
      <c r="AW311" s="27">
        <f t="shared" si="51"/>
        <v>0</v>
      </c>
      <c r="AX311" s="27">
        <f t="shared" si="51"/>
        <v>8.8888888888888893E-5</v>
      </c>
      <c r="AY311" s="27">
        <f t="shared" si="51"/>
        <v>0</v>
      </c>
      <c r="AZ311" s="27">
        <f t="shared" si="51"/>
        <v>0</v>
      </c>
      <c r="BA311" s="27">
        <f t="shared" si="51"/>
        <v>0</v>
      </c>
      <c r="BB311" s="27" t="str">
        <f t="shared" si="51"/>
        <v/>
      </c>
      <c r="BC311" s="27">
        <f t="shared" si="51"/>
        <v>0</v>
      </c>
      <c r="BD311" s="27">
        <f t="shared" si="51"/>
        <v>0</v>
      </c>
      <c r="BE311" s="27">
        <f t="shared" si="51"/>
        <v>3.3905120955073835E-4</v>
      </c>
      <c r="BF311" s="27">
        <f t="shared" si="51"/>
        <v>0</v>
      </c>
      <c r="BG311" s="27">
        <f t="shared" si="51"/>
        <v>1E-4</v>
      </c>
      <c r="BH311" s="27">
        <f t="shared" si="51"/>
        <v>0</v>
      </c>
      <c r="BI311" s="27">
        <f t="shared" si="51"/>
        <v>0</v>
      </c>
      <c r="BJ311" s="27">
        <f t="shared" si="51"/>
        <v>0</v>
      </c>
      <c r="BK311" s="27">
        <f t="shared" si="51"/>
        <v>0</v>
      </c>
      <c r="BL311" s="27">
        <f t="shared" si="51"/>
        <v>0</v>
      </c>
      <c r="BM311" s="27">
        <f t="shared" si="51"/>
        <v>2.0000000000000001E-4</v>
      </c>
      <c r="BN311" s="27">
        <f t="shared" si="51"/>
        <v>0</v>
      </c>
      <c r="BO311" s="27">
        <f t="shared" si="51"/>
        <v>0</v>
      </c>
      <c r="BP311" s="27">
        <f t="shared" ref="BP311:CL311" si="52">IFERROR(SUMPRODUCT(BP243:BP309,--(BP243:BP309&lt;&gt;""),$H$243:$H$309)/SUMPRODUCT($H$243:$H$309,--(BP243:BP309&lt;&gt;"")),"")</f>
        <v>2.3592282087010375E-4</v>
      </c>
      <c r="BQ311" s="27">
        <f t="shared" si="52"/>
        <v>0</v>
      </c>
      <c r="BR311" s="27">
        <f t="shared" si="52"/>
        <v>0</v>
      </c>
      <c r="BS311" s="27">
        <f t="shared" si="52"/>
        <v>0</v>
      </c>
      <c r="BT311" s="27">
        <f t="shared" si="52"/>
        <v>0</v>
      </c>
      <c r="BU311" s="27">
        <f t="shared" si="52"/>
        <v>0</v>
      </c>
      <c r="BV311" s="27">
        <f t="shared" si="52"/>
        <v>0</v>
      </c>
      <c r="BW311" s="27">
        <f t="shared" si="52"/>
        <v>0</v>
      </c>
      <c r="BX311" s="27">
        <f t="shared" si="52"/>
        <v>0</v>
      </c>
      <c r="BY311" s="27">
        <f t="shared" si="52"/>
        <v>0</v>
      </c>
      <c r="BZ311" s="27">
        <f t="shared" si="52"/>
        <v>1E-4</v>
      </c>
      <c r="CA311" s="27">
        <f t="shared" si="52"/>
        <v>0</v>
      </c>
      <c r="CB311" s="27">
        <f t="shared" si="52"/>
        <v>8.9248644461657634E-5</v>
      </c>
      <c r="CC311" s="27" t="str">
        <f t="shared" si="52"/>
        <v/>
      </c>
      <c r="CD311" s="27" t="str">
        <f t="shared" si="52"/>
        <v/>
      </c>
      <c r="CE311" s="27">
        <f t="shared" si="52"/>
        <v>0</v>
      </c>
      <c r="CF311" s="27">
        <f t="shared" si="52"/>
        <v>5.1545243619489564E-4</v>
      </c>
      <c r="CG311" s="27">
        <f t="shared" si="52"/>
        <v>0</v>
      </c>
      <c r="CH311" s="27">
        <f t="shared" si="52"/>
        <v>0</v>
      </c>
      <c r="CI311" s="27">
        <f t="shared" si="52"/>
        <v>8.9275227940040182E-4</v>
      </c>
      <c r="CJ311" s="27">
        <f t="shared" si="52"/>
        <v>1.4510651435628282E-4</v>
      </c>
      <c r="CK311" s="27">
        <f t="shared" si="52"/>
        <v>7.1320931686728157E-4</v>
      </c>
      <c r="CL311" s="27">
        <f t="shared" si="52"/>
        <v>0</v>
      </c>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c r="GD311" s="59"/>
      <c r="GE311" s="59"/>
      <c r="GF311" s="59"/>
      <c r="GG311" s="59"/>
      <c r="GH311" s="59"/>
      <c r="GI311" s="59"/>
      <c r="GJ311" s="59"/>
      <c r="GK311" s="59"/>
      <c r="GL311" s="59"/>
      <c r="GM311" s="59"/>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c r="IX311" s="59"/>
      <c r="IY311" s="59"/>
      <c r="IZ311" s="59"/>
      <c r="JA311" s="59"/>
      <c r="JB311" s="59"/>
      <c r="JC311" s="59"/>
      <c r="JD311" s="59"/>
      <c r="JE311" s="59"/>
      <c r="JF311" s="59"/>
      <c r="JG311" s="59"/>
      <c r="JH311" s="59"/>
      <c r="JI311" s="59"/>
      <c r="JJ311" s="59"/>
      <c r="JK311" s="59"/>
      <c r="JL311" s="59"/>
      <c r="JM311" s="59"/>
      <c r="JN311" s="59"/>
      <c r="JO311" s="59"/>
      <c r="JP311" s="59"/>
      <c r="JQ311" s="59"/>
    </row>
    <row r="312" spans="1:277" s="66" customFormat="1" ht="15" customHeight="1">
      <c r="A312" s="25" t="s">
        <v>10</v>
      </c>
      <c r="B312" s="26"/>
      <c r="C312" s="26"/>
      <c r="D312" s="26"/>
      <c r="E312" s="26"/>
      <c r="F312" s="26"/>
      <c r="G312" s="26"/>
      <c r="H312" s="26"/>
      <c r="I312" s="28">
        <f>IF(I311="","",MIN(I243:I309))</f>
        <v>0</v>
      </c>
      <c r="J312" s="28" t="str">
        <f>IF(J311="","",MIN(J243:J309))</f>
        <v/>
      </c>
      <c r="K312" s="28">
        <f>IF(K311="","",MIN(K243:K309))</f>
        <v>0</v>
      </c>
      <c r="L312" s="28">
        <f t="shared" ref="L312:BO312" si="53">IF(L311="","",MIN(L243:L309))</f>
        <v>0.186</v>
      </c>
      <c r="M312" s="28">
        <f>IF(M311="","",MIN(M243:M309))</f>
        <v>1.7999999999999999E-2</v>
      </c>
      <c r="N312" s="28">
        <f>IF(N311="","",MIN(N243:N309))</f>
        <v>1E-4</v>
      </c>
      <c r="O312" s="28">
        <f>IF(O311="","",MIN(O243:O309))</f>
        <v>0</v>
      </c>
      <c r="P312" s="28">
        <f t="shared" si="53"/>
        <v>0.16500000000000001</v>
      </c>
      <c r="Q312" s="28">
        <f>IF(Q311="","",MIN(Q243:Q309))</f>
        <v>0</v>
      </c>
      <c r="R312" s="28" t="str">
        <f>IF(R311="","",MIN(R243:R309))</f>
        <v/>
      </c>
      <c r="S312" s="28">
        <f>IF(S311="","",MIN(S243:S309))</f>
        <v>0</v>
      </c>
      <c r="T312" s="28" t="str">
        <f>IF(T311="","",MIN(T243:T309))</f>
        <v/>
      </c>
      <c r="U312" s="28">
        <f t="shared" si="53"/>
        <v>0</v>
      </c>
      <c r="V312" s="28">
        <f t="shared" si="53"/>
        <v>0</v>
      </c>
      <c r="W312" s="28">
        <f>IF(W311="","",MIN(W243:W309))</f>
        <v>0</v>
      </c>
      <c r="X312" s="28">
        <f t="shared" si="53"/>
        <v>0</v>
      </c>
      <c r="Y312" s="28">
        <f t="shared" si="53"/>
        <v>0</v>
      </c>
      <c r="Z312" s="28">
        <f t="shared" si="53"/>
        <v>2.9000000000000001E-2</v>
      </c>
      <c r="AA312" s="28">
        <f t="shared" si="53"/>
        <v>0</v>
      </c>
      <c r="AB312" s="28">
        <f t="shared" si="53"/>
        <v>5.8000000000000003E-2</v>
      </c>
      <c r="AC312" s="28">
        <f t="shared" si="53"/>
        <v>0</v>
      </c>
      <c r="AD312" s="28">
        <f t="shared" si="53"/>
        <v>0</v>
      </c>
      <c r="AE312" s="28">
        <f t="shared" si="53"/>
        <v>0</v>
      </c>
      <c r="AF312" s="28">
        <f t="shared" si="53"/>
        <v>0</v>
      </c>
      <c r="AG312" s="28" t="str">
        <f t="shared" si="53"/>
        <v/>
      </c>
      <c r="AH312" s="28">
        <f t="shared" si="53"/>
        <v>0</v>
      </c>
      <c r="AI312" s="28">
        <f t="shared" si="53"/>
        <v>0</v>
      </c>
      <c r="AJ312" s="28">
        <f t="shared" si="53"/>
        <v>0</v>
      </c>
      <c r="AK312" s="28">
        <f t="shared" si="53"/>
        <v>0</v>
      </c>
      <c r="AL312" s="28">
        <f t="shared" si="53"/>
        <v>0</v>
      </c>
      <c r="AM312" s="28">
        <f t="shared" si="53"/>
        <v>0</v>
      </c>
      <c r="AN312" s="28">
        <f t="shared" si="53"/>
        <v>0</v>
      </c>
      <c r="AO312" s="28">
        <f t="shared" si="53"/>
        <v>0</v>
      </c>
      <c r="AP312" s="28" t="str">
        <f t="shared" si="53"/>
        <v/>
      </c>
      <c r="AQ312" s="28">
        <f t="shared" si="53"/>
        <v>0</v>
      </c>
      <c r="AR312" s="28">
        <f t="shared" si="53"/>
        <v>0</v>
      </c>
      <c r="AS312" s="28">
        <f t="shared" si="53"/>
        <v>1E-4</v>
      </c>
      <c r="AT312" s="28">
        <f t="shared" si="53"/>
        <v>0</v>
      </c>
      <c r="AU312" s="28">
        <f t="shared" si="53"/>
        <v>0</v>
      </c>
      <c r="AV312" s="28">
        <f t="shared" si="53"/>
        <v>1E-4</v>
      </c>
      <c r="AW312" s="28">
        <f t="shared" si="53"/>
        <v>0</v>
      </c>
      <c r="AX312" s="28">
        <f t="shared" si="53"/>
        <v>0</v>
      </c>
      <c r="AY312" s="28">
        <f t="shared" si="53"/>
        <v>0</v>
      </c>
      <c r="AZ312" s="28">
        <f t="shared" si="53"/>
        <v>0</v>
      </c>
      <c r="BA312" s="28">
        <f t="shared" si="53"/>
        <v>0</v>
      </c>
      <c r="BB312" s="28" t="str">
        <f t="shared" si="53"/>
        <v/>
      </c>
      <c r="BC312" s="28">
        <f t="shared" si="53"/>
        <v>0</v>
      </c>
      <c r="BD312" s="28">
        <f t="shared" si="53"/>
        <v>0</v>
      </c>
      <c r="BE312" s="28">
        <f t="shared" si="53"/>
        <v>0</v>
      </c>
      <c r="BF312" s="28">
        <f t="shared" si="53"/>
        <v>0</v>
      </c>
      <c r="BG312" s="28">
        <f t="shared" si="53"/>
        <v>1E-4</v>
      </c>
      <c r="BH312" s="28">
        <f t="shared" si="53"/>
        <v>0</v>
      </c>
      <c r="BI312" s="28">
        <f t="shared" si="53"/>
        <v>0</v>
      </c>
      <c r="BJ312" s="28">
        <f t="shared" si="53"/>
        <v>0</v>
      </c>
      <c r="BK312" s="28">
        <f t="shared" si="53"/>
        <v>0</v>
      </c>
      <c r="BL312" s="28">
        <f t="shared" si="53"/>
        <v>0</v>
      </c>
      <c r="BM312" s="28">
        <f t="shared" si="53"/>
        <v>2.0000000000000001E-4</v>
      </c>
      <c r="BN312" s="28">
        <f t="shared" si="53"/>
        <v>0</v>
      </c>
      <c r="BO312" s="28">
        <f t="shared" si="53"/>
        <v>0</v>
      </c>
      <c r="BP312" s="28">
        <f t="shared" ref="BP312:CL312" si="54">IF(BP311="","",MIN(BP243:BP309))</f>
        <v>0</v>
      </c>
      <c r="BQ312" s="28">
        <f t="shared" si="54"/>
        <v>0</v>
      </c>
      <c r="BR312" s="28">
        <f t="shared" si="54"/>
        <v>0</v>
      </c>
      <c r="BS312" s="28">
        <f t="shared" si="54"/>
        <v>0</v>
      </c>
      <c r="BT312" s="28">
        <f t="shared" si="54"/>
        <v>0</v>
      </c>
      <c r="BU312" s="28">
        <f t="shared" si="54"/>
        <v>0</v>
      </c>
      <c r="BV312" s="28">
        <f t="shared" si="54"/>
        <v>0</v>
      </c>
      <c r="BW312" s="28">
        <f t="shared" si="54"/>
        <v>0</v>
      </c>
      <c r="BX312" s="28">
        <f t="shared" si="54"/>
        <v>0</v>
      </c>
      <c r="BY312" s="28">
        <f t="shared" si="54"/>
        <v>0</v>
      </c>
      <c r="BZ312" s="28">
        <f t="shared" si="54"/>
        <v>1E-4</v>
      </c>
      <c r="CA312" s="28">
        <f t="shared" si="54"/>
        <v>0</v>
      </c>
      <c r="CB312" s="28">
        <f t="shared" si="54"/>
        <v>0</v>
      </c>
      <c r="CC312" s="28" t="str">
        <f t="shared" si="54"/>
        <v/>
      </c>
      <c r="CD312" s="28" t="str">
        <f t="shared" si="54"/>
        <v/>
      </c>
      <c r="CE312" s="28">
        <f t="shared" si="54"/>
        <v>0</v>
      </c>
      <c r="CF312" s="28">
        <f t="shared" si="54"/>
        <v>0</v>
      </c>
      <c r="CG312" s="28">
        <f t="shared" si="54"/>
        <v>0</v>
      </c>
      <c r="CH312" s="28">
        <f t="shared" si="54"/>
        <v>0</v>
      </c>
      <c r="CI312" s="28">
        <f t="shared" si="54"/>
        <v>0</v>
      </c>
      <c r="CJ312" s="28">
        <f t="shared" si="54"/>
        <v>0</v>
      </c>
      <c r="CK312" s="28">
        <f t="shared" si="54"/>
        <v>0</v>
      </c>
      <c r="CL312" s="28">
        <f t="shared" si="54"/>
        <v>0</v>
      </c>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c r="GD312" s="59"/>
      <c r="GE312" s="59"/>
      <c r="GF312" s="59"/>
      <c r="GG312" s="59"/>
      <c r="GH312" s="59"/>
      <c r="GI312" s="59"/>
      <c r="GJ312" s="59"/>
      <c r="GK312" s="59"/>
      <c r="GL312" s="59"/>
      <c r="GM312" s="59"/>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c r="IX312" s="59"/>
      <c r="IY312" s="59"/>
      <c r="IZ312" s="59"/>
      <c r="JA312" s="59"/>
      <c r="JB312" s="59"/>
      <c r="JC312" s="59"/>
      <c r="JD312" s="59"/>
      <c r="JE312" s="59"/>
      <c r="JF312" s="59"/>
      <c r="JG312" s="59"/>
      <c r="JH312" s="59"/>
      <c r="JI312" s="59"/>
      <c r="JJ312" s="59"/>
      <c r="JK312" s="59"/>
      <c r="JL312" s="59"/>
      <c r="JM312" s="59"/>
      <c r="JN312" s="59"/>
      <c r="JO312" s="59"/>
      <c r="JP312" s="59"/>
      <c r="JQ312" s="59"/>
    </row>
    <row r="313" spans="1:277" s="59" customFormat="1" ht="15" customHeight="1">
      <c r="A313" s="25" t="s">
        <v>11</v>
      </c>
      <c r="B313" s="26"/>
      <c r="C313" s="26"/>
      <c r="D313" s="26"/>
      <c r="E313" s="26"/>
      <c r="F313" s="26"/>
      <c r="G313" s="26"/>
      <c r="H313" s="26"/>
      <c r="I313" s="28">
        <f>IF(I311="","",MAX(I243:I309))</f>
        <v>6.0000000000000001E-3</v>
      </c>
      <c r="J313" s="28" t="str">
        <f>IF(J311="","",MAX(J243:J309))</f>
        <v/>
      </c>
      <c r="K313" s="28">
        <f>IF(K311="","",MAX(K243:K309))</f>
        <v>2.7E-2</v>
      </c>
      <c r="L313" s="28">
        <f t="shared" ref="L313:BO313" si="55">IF(L311="","",MAX(L243:L309))</f>
        <v>0.47099999999999997</v>
      </c>
      <c r="M313" s="28">
        <f>IF(M311="","",MAX(M243:M309))</f>
        <v>7.3999999999999996E-2</v>
      </c>
      <c r="N313" s="28">
        <f>IF(N311="","",MAX(N243:N309))</f>
        <v>1E-4</v>
      </c>
      <c r="O313" s="28">
        <f>IF(O311="","",MAX(O243:O309))</f>
        <v>0</v>
      </c>
      <c r="P313" s="28">
        <f t="shared" si="55"/>
        <v>0.255</v>
      </c>
      <c r="Q313" s="28">
        <f>IF(Q311="","",MAX(Q243:Q309))</f>
        <v>0</v>
      </c>
      <c r="R313" s="28" t="str">
        <f>IF(R311="","",MAX(R243:R309))</f>
        <v/>
      </c>
      <c r="S313" s="28">
        <f>IF(S311="","",MAX(S243:S309))</f>
        <v>0</v>
      </c>
      <c r="T313" s="28" t="str">
        <f>IF(T311="","",MAX(T243:T309))</f>
        <v/>
      </c>
      <c r="U313" s="28">
        <f t="shared" si="55"/>
        <v>0</v>
      </c>
      <c r="V313" s="28">
        <f t="shared" si="55"/>
        <v>1.0999999999999999E-2</v>
      </c>
      <c r="W313" s="28">
        <f>IF(W311="","",MAX(W243:W309))</f>
        <v>8.0000000000000002E-3</v>
      </c>
      <c r="X313" s="28">
        <f t="shared" si="55"/>
        <v>0.01</v>
      </c>
      <c r="Y313" s="28">
        <f t="shared" si="55"/>
        <v>0</v>
      </c>
      <c r="Z313" s="28">
        <f t="shared" si="55"/>
        <v>8.6999999999999994E-2</v>
      </c>
      <c r="AA313" s="28">
        <f t="shared" si="55"/>
        <v>1.6E-2</v>
      </c>
      <c r="AB313" s="28">
        <f t="shared" si="55"/>
        <v>0.112</v>
      </c>
      <c r="AC313" s="28">
        <f t="shared" si="55"/>
        <v>0</v>
      </c>
      <c r="AD313" s="28">
        <f t="shared" si="55"/>
        <v>0</v>
      </c>
      <c r="AE313" s="28">
        <f t="shared" si="55"/>
        <v>0</v>
      </c>
      <c r="AF313" s="28">
        <f t="shared" si="55"/>
        <v>1.7999999999999999E-2</v>
      </c>
      <c r="AG313" s="28" t="str">
        <f t="shared" si="55"/>
        <v/>
      </c>
      <c r="AH313" s="28">
        <f t="shared" si="55"/>
        <v>0</v>
      </c>
      <c r="AI313" s="28">
        <f t="shared" si="55"/>
        <v>0</v>
      </c>
      <c r="AJ313" s="28">
        <f t="shared" si="55"/>
        <v>1.4E-2</v>
      </c>
      <c r="AK313" s="28">
        <f t="shared" si="55"/>
        <v>8.0000000000000002E-3</v>
      </c>
      <c r="AL313" s="28">
        <f t="shared" si="55"/>
        <v>0</v>
      </c>
      <c r="AM313" s="28">
        <f t="shared" si="55"/>
        <v>0</v>
      </c>
      <c r="AN313" s="28">
        <f t="shared" si="55"/>
        <v>0</v>
      </c>
      <c r="AO313" s="28">
        <f t="shared" si="55"/>
        <v>0</v>
      </c>
      <c r="AP313" s="28" t="str">
        <f t="shared" si="55"/>
        <v/>
      </c>
      <c r="AQ313" s="28">
        <f t="shared" si="55"/>
        <v>0</v>
      </c>
      <c r="AR313" s="28">
        <f t="shared" si="55"/>
        <v>0</v>
      </c>
      <c r="AS313" s="28">
        <f t="shared" si="55"/>
        <v>1E-4</v>
      </c>
      <c r="AT313" s="28">
        <f t="shared" si="55"/>
        <v>0</v>
      </c>
      <c r="AU313" s="28">
        <f t="shared" si="55"/>
        <v>0</v>
      </c>
      <c r="AV313" s="28">
        <f t="shared" si="55"/>
        <v>1E-4</v>
      </c>
      <c r="AW313" s="28">
        <f t="shared" si="55"/>
        <v>0</v>
      </c>
      <c r="AX313" s="28">
        <f t="shared" si="55"/>
        <v>1E-4</v>
      </c>
      <c r="AY313" s="28">
        <f t="shared" si="55"/>
        <v>0</v>
      </c>
      <c r="AZ313" s="28">
        <f t="shared" si="55"/>
        <v>0</v>
      </c>
      <c r="BA313" s="28">
        <f t="shared" si="55"/>
        <v>0</v>
      </c>
      <c r="BB313" s="28" t="str">
        <f t="shared" si="55"/>
        <v/>
      </c>
      <c r="BC313" s="28">
        <f t="shared" si="55"/>
        <v>0</v>
      </c>
      <c r="BD313" s="28">
        <f t="shared" si="55"/>
        <v>0</v>
      </c>
      <c r="BE313" s="28">
        <f t="shared" si="55"/>
        <v>8.0000000000000002E-3</v>
      </c>
      <c r="BF313" s="28">
        <f t="shared" si="55"/>
        <v>0</v>
      </c>
      <c r="BG313" s="28">
        <f t="shared" si="55"/>
        <v>1E-4</v>
      </c>
      <c r="BH313" s="28">
        <f t="shared" si="55"/>
        <v>0</v>
      </c>
      <c r="BI313" s="28">
        <f t="shared" si="55"/>
        <v>0</v>
      </c>
      <c r="BJ313" s="28">
        <f t="shared" si="55"/>
        <v>0</v>
      </c>
      <c r="BK313" s="28">
        <f t="shared" si="55"/>
        <v>0</v>
      </c>
      <c r="BL313" s="28">
        <f t="shared" si="55"/>
        <v>0</v>
      </c>
      <c r="BM313" s="28">
        <f t="shared" si="55"/>
        <v>2.0000000000000001E-4</v>
      </c>
      <c r="BN313" s="28">
        <f t="shared" si="55"/>
        <v>0</v>
      </c>
      <c r="BO313" s="28">
        <f t="shared" si="55"/>
        <v>0</v>
      </c>
      <c r="BP313" s="28">
        <f t="shared" ref="BP313:CL313" si="56">IF(BP311="","",MAX(BP243:BP309))</f>
        <v>8.0000000000000002E-3</v>
      </c>
      <c r="BQ313" s="28">
        <f t="shared" si="56"/>
        <v>0</v>
      </c>
      <c r="BR313" s="28">
        <f t="shared" si="56"/>
        <v>0</v>
      </c>
      <c r="BS313" s="28">
        <f t="shared" si="56"/>
        <v>0</v>
      </c>
      <c r="BT313" s="28">
        <f t="shared" si="56"/>
        <v>0</v>
      </c>
      <c r="BU313" s="28">
        <f t="shared" si="56"/>
        <v>0</v>
      </c>
      <c r="BV313" s="28">
        <f t="shared" si="56"/>
        <v>0</v>
      </c>
      <c r="BW313" s="28">
        <f t="shared" si="56"/>
        <v>0</v>
      </c>
      <c r="BX313" s="28">
        <f t="shared" si="56"/>
        <v>0</v>
      </c>
      <c r="BY313" s="28">
        <f t="shared" si="56"/>
        <v>0</v>
      </c>
      <c r="BZ313" s="28">
        <f t="shared" si="56"/>
        <v>1E-4</v>
      </c>
      <c r="CA313" s="28">
        <f t="shared" si="56"/>
        <v>0</v>
      </c>
      <c r="CB313" s="28">
        <f t="shared" si="56"/>
        <v>1E-4</v>
      </c>
      <c r="CC313" s="28" t="str">
        <f t="shared" si="56"/>
        <v/>
      </c>
      <c r="CD313" s="28" t="str">
        <f t="shared" si="56"/>
        <v/>
      </c>
      <c r="CE313" s="28">
        <f t="shared" si="56"/>
        <v>0</v>
      </c>
      <c r="CF313" s="28">
        <f t="shared" si="56"/>
        <v>8.0000000000000002E-3</v>
      </c>
      <c r="CG313" s="28">
        <f t="shared" si="56"/>
        <v>0</v>
      </c>
      <c r="CH313" s="28">
        <f t="shared" si="56"/>
        <v>0</v>
      </c>
      <c r="CI313" s="28">
        <f t="shared" si="56"/>
        <v>1E-3</v>
      </c>
      <c r="CJ313" s="28">
        <f t="shared" si="56"/>
        <v>5.0000000000000001E-3</v>
      </c>
      <c r="CK313" s="28">
        <f t="shared" si="56"/>
        <v>8.0000000000000004E-4</v>
      </c>
      <c r="CL313" s="28">
        <f t="shared" si="56"/>
        <v>0</v>
      </c>
    </row>
    <row r="314" spans="1:277">
      <c r="A314" s="29"/>
      <c r="B314" s="29"/>
      <c r="C314" s="29"/>
      <c r="D314" s="29"/>
      <c r="E314" s="29"/>
      <c r="F314" s="29"/>
      <c r="G314" s="29"/>
      <c r="H314" s="29"/>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row>
    <row r="315" spans="1:277">
      <c r="A315" s="30"/>
      <c r="B315" s="31"/>
      <c r="C315" s="30"/>
      <c r="D315" s="30"/>
      <c r="E315" s="30"/>
      <c r="F315" s="30"/>
      <c r="G315" s="30"/>
      <c r="H315" s="30"/>
      <c r="I315" s="22"/>
      <c r="J315" s="32"/>
      <c r="K315" s="32"/>
      <c r="L315" s="22"/>
      <c r="M315" s="32"/>
      <c r="N315" s="32"/>
      <c r="O315" s="32"/>
      <c r="P315" s="22"/>
      <c r="Q315" s="32"/>
      <c r="R315" s="32"/>
      <c r="S315" s="32"/>
      <c r="T315" s="32"/>
      <c r="U315" s="2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row>
    <row r="316" spans="1:277" s="66" customFormat="1" ht="15" customHeight="1">
      <c r="A316" s="30"/>
      <c r="B316" s="31"/>
      <c r="C316" s="30"/>
      <c r="D316" s="30"/>
      <c r="E316" s="30"/>
      <c r="F316" s="30"/>
      <c r="G316" s="30"/>
      <c r="H316" s="30"/>
      <c r="I316" s="22"/>
      <c r="J316" s="32"/>
      <c r="K316" s="32"/>
      <c r="L316" s="2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c r="GD316" s="59"/>
      <c r="GE316" s="59"/>
      <c r="GF316" s="59"/>
      <c r="GG316" s="59"/>
      <c r="GH316" s="59"/>
      <c r="GI316" s="59"/>
      <c r="GJ316" s="59"/>
      <c r="GK316" s="59"/>
      <c r="GL316" s="59"/>
      <c r="GM316" s="59"/>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c r="IX316" s="59"/>
      <c r="IY316" s="59"/>
      <c r="IZ316" s="59"/>
      <c r="JA316" s="59"/>
      <c r="JB316" s="59"/>
      <c r="JC316" s="59"/>
      <c r="JD316" s="59"/>
      <c r="JE316" s="59"/>
      <c r="JF316" s="59"/>
      <c r="JG316" s="59"/>
      <c r="JH316" s="59"/>
      <c r="JI316" s="59"/>
      <c r="JJ316" s="59"/>
      <c r="JK316" s="59"/>
      <c r="JL316" s="59"/>
      <c r="JM316" s="59"/>
      <c r="JN316" s="59"/>
      <c r="JO316" s="59"/>
      <c r="JP316" s="59"/>
      <c r="JQ316" s="59"/>
    </row>
    <row r="317" spans="1:277" s="66" customFormat="1" ht="15" customHeight="1">
      <c r="A317" s="25" t="s">
        <v>0</v>
      </c>
      <c r="B317" s="26"/>
      <c r="C317" s="26"/>
      <c r="D317" s="26"/>
      <c r="E317" s="26"/>
      <c r="F317" s="26"/>
      <c r="G317" s="26"/>
      <c r="H317" s="26"/>
      <c r="I317" s="27" t="str">
        <f t="shared" ref="I317:AH317" si="57">IFERROR(SUMPRODUCT(I315:I316,--(I315:I316&lt;&gt;""),$H$315:$H$316)/SUMPRODUCT($H$315:$H$316,--(I315:I316&lt;&gt;"")),"")</f>
        <v/>
      </c>
      <c r="J317" s="27" t="str">
        <f>IFERROR(SUMPRODUCT(J315:J316,--(J315:J316&lt;&gt;""),$H$315:$H$316)/SUMPRODUCT($H$315:$H$316,--(J315:J316&lt;&gt;"")),"")</f>
        <v/>
      </c>
      <c r="K317" s="27" t="str">
        <f>IFERROR(SUMPRODUCT(K315:K316,--(K315:K316&lt;&gt;""),$H$315:$H$316)/SUMPRODUCT($H$315:$H$316,--(K315:K316&lt;&gt;"")),"")</f>
        <v/>
      </c>
      <c r="L317" s="27" t="str">
        <f t="shared" si="57"/>
        <v/>
      </c>
      <c r="M317" s="27" t="str">
        <f>IFERROR(SUMPRODUCT(M315:M316,--(M315:M316&lt;&gt;""),$H$315:$H$316)/SUMPRODUCT($H$315:$H$316,--(M315:M316&lt;&gt;"")),"")</f>
        <v/>
      </c>
      <c r="N317" s="27" t="str">
        <f>IFERROR(SUMPRODUCT(N315:N316,--(N315:N316&lt;&gt;""),$H$315:$H$316)/SUMPRODUCT($H$315:$H$316,--(N315:N316&lt;&gt;"")),"")</f>
        <v/>
      </c>
      <c r="O317" s="27" t="str">
        <f>IFERROR(SUMPRODUCT(O315:O316,--(O315:O316&lt;&gt;""),$H$315:$H$316)/SUMPRODUCT($H$315:$H$316,--(O315:O316&lt;&gt;"")),"")</f>
        <v/>
      </c>
      <c r="P317" s="27" t="str">
        <f t="shared" si="57"/>
        <v/>
      </c>
      <c r="Q317" s="27" t="str">
        <f>IFERROR(SUMPRODUCT(Q315:Q316,--(Q315:Q316&lt;&gt;""),$H$315:$H$316)/SUMPRODUCT($H$315:$H$316,--(Q315:Q316&lt;&gt;"")),"")</f>
        <v/>
      </c>
      <c r="R317" s="27" t="str">
        <f>IFERROR(SUMPRODUCT(R315:R316,--(R315:R316&lt;&gt;""),$H$315:$H$316)/SUMPRODUCT($H$315:$H$316,--(R315:R316&lt;&gt;"")),"")</f>
        <v/>
      </c>
      <c r="S317" s="27" t="str">
        <f>IFERROR(SUMPRODUCT(S315:S316,--(S315:S316&lt;&gt;""),$H$315:$H$316)/SUMPRODUCT($H$315:$H$316,--(S315:S316&lt;&gt;"")),"")</f>
        <v/>
      </c>
      <c r="T317" s="27" t="str">
        <f>IFERROR(SUMPRODUCT(T315:T316,--(T315:T316&lt;&gt;""),$H$315:$H$316)/SUMPRODUCT($H$315:$H$316,--(T315:T316&lt;&gt;"")),"")</f>
        <v/>
      </c>
      <c r="U317" s="27" t="str">
        <f t="shared" si="57"/>
        <v/>
      </c>
      <c r="V317" s="27" t="str">
        <f t="shared" si="57"/>
        <v/>
      </c>
      <c r="W317" s="27" t="str">
        <f>IFERROR(SUMPRODUCT(W315:W316,--(W315:W316&lt;&gt;""),$H$315:$H$316)/SUMPRODUCT($H$315:$H$316,--(W315:W316&lt;&gt;"")),"")</f>
        <v/>
      </c>
      <c r="X317" s="27" t="str">
        <f t="shared" si="57"/>
        <v/>
      </c>
      <c r="Y317" s="27" t="str">
        <f t="shared" si="57"/>
        <v/>
      </c>
      <c r="Z317" s="27" t="str">
        <f t="shared" si="57"/>
        <v/>
      </c>
      <c r="AA317" s="27" t="str">
        <f t="shared" si="57"/>
        <v/>
      </c>
      <c r="AB317" s="27" t="str">
        <f t="shared" si="57"/>
        <v/>
      </c>
      <c r="AC317" s="27" t="str">
        <f t="shared" si="57"/>
        <v/>
      </c>
      <c r="AD317" s="27" t="str">
        <f t="shared" si="57"/>
        <v/>
      </c>
      <c r="AE317" s="27" t="str">
        <f t="shared" si="57"/>
        <v/>
      </c>
      <c r="AF317" s="27" t="str">
        <f t="shared" si="57"/>
        <v/>
      </c>
      <c r="AG317" s="27" t="str">
        <f t="shared" si="57"/>
        <v/>
      </c>
      <c r="AH317" s="27" t="str">
        <f t="shared" si="57"/>
        <v/>
      </c>
      <c r="AI317" s="27" t="str">
        <f t="shared" ref="AI317:BN317" si="58">IFERROR(SUMPRODUCT(AI315:AI316,--(AI315:AI316&lt;&gt;""),$H$315:$H$316)/SUMPRODUCT($H$315:$H$316,--(AI315:AI316&lt;&gt;"")),"")</f>
        <v/>
      </c>
      <c r="AJ317" s="27" t="str">
        <f t="shared" si="58"/>
        <v/>
      </c>
      <c r="AK317" s="27" t="str">
        <f t="shared" si="58"/>
        <v/>
      </c>
      <c r="AL317" s="27" t="str">
        <f t="shared" si="58"/>
        <v/>
      </c>
      <c r="AM317" s="27" t="str">
        <f t="shared" si="58"/>
        <v/>
      </c>
      <c r="AN317" s="27" t="str">
        <f t="shared" si="58"/>
        <v/>
      </c>
      <c r="AO317" s="27" t="str">
        <f t="shared" si="58"/>
        <v/>
      </c>
      <c r="AP317" s="27" t="str">
        <f t="shared" si="58"/>
        <v/>
      </c>
      <c r="AQ317" s="27" t="str">
        <f t="shared" si="58"/>
        <v/>
      </c>
      <c r="AR317" s="27" t="str">
        <f t="shared" si="58"/>
        <v/>
      </c>
      <c r="AS317" s="27" t="str">
        <f t="shared" si="58"/>
        <v/>
      </c>
      <c r="AT317" s="27" t="str">
        <f t="shared" si="58"/>
        <v/>
      </c>
      <c r="AU317" s="27" t="str">
        <f t="shared" si="58"/>
        <v/>
      </c>
      <c r="AV317" s="27" t="str">
        <f t="shared" si="58"/>
        <v/>
      </c>
      <c r="AW317" s="27" t="str">
        <f t="shared" si="58"/>
        <v/>
      </c>
      <c r="AX317" s="27" t="str">
        <f t="shared" si="58"/>
        <v/>
      </c>
      <c r="AY317" s="27" t="str">
        <f t="shared" si="58"/>
        <v/>
      </c>
      <c r="AZ317" s="27" t="str">
        <f t="shared" si="58"/>
        <v/>
      </c>
      <c r="BA317" s="27" t="str">
        <f t="shared" si="58"/>
        <v/>
      </c>
      <c r="BB317" s="27" t="str">
        <f t="shared" si="58"/>
        <v/>
      </c>
      <c r="BC317" s="27" t="str">
        <f t="shared" si="58"/>
        <v/>
      </c>
      <c r="BD317" s="27" t="str">
        <f t="shared" si="58"/>
        <v/>
      </c>
      <c r="BE317" s="27" t="str">
        <f t="shared" si="58"/>
        <v/>
      </c>
      <c r="BF317" s="27" t="str">
        <f t="shared" si="58"/>
        <v/>
      </c>
      <c r="BG317" s="27" t="str">
        <f t="shared" si="58"/>
        <v/>
      </c>
      <c r="BH317" s="27" t="str">
        <f t="shared" si="58"/>
        <v/>
      </c>
      <c r="BI317" s="27" t="str">
        <f t="shared" si="58"/>
        <v/>
      </c>
      <c r="BJ317" s="27" t="str">
        <f t="shared" si="58"/>
        <v/>
      </c>
      <c r="BK317" s="27" t="str">
        <f t="shared" si="58"/>
        <v/>
      </c>
      <c r="BL317" s="27" t="str">
        <f t="shared" si="58"/>
        <v/>
      </c>
      <c r="BM317" s="27" t="str">
        <f t="shared" si="58"/>
        <v/>
      </c>
      <c r="BN317" s="27" t="str">
        <f t="shared" si="58"/>
        <v/>
      </c>
      <c r="BO317" s="27" t="str">
        <f t="shared" ref="BO317:CK317" si="59">IFERROR(SUMPRODUCT(BO315:BO316,--(BO315:BO316&lt;&gt;""),$H$315:$H$316)/SUMPRODUCT($H$315:$H$316,--(BO315:BO316&lt;&gt;"")),"")</f>
        <v/>
      </c>
      <c r="BP317" s="27" t="str">
        <f t="shared" si="59"/>
        <v/>
      </c>
      <c r="BQ317" s="27" t="str">
        <f t="shared" si="59"/>
        <v/>
      </c>
      <c r="BR317" s="27" t="str">
        <f t="shared" si="59"/>
        <v/>
      </c>
      <c r="BS317" s="27" t="str">
        <f t="shared" si="59"/>
        <v/>
      </c>
      <c r="BT317" s="27" t="str">
        <f t="shared" si="59"/>
        <v/>
      </c>
      <c r="BU317" s="27" t="str">
        <f t="shared" si="59"/>
        <v/>
      </c>
      <c r="BV317" s="27" t="str">
        <f t="shared" si="59"/>
        <v/>
      </c>
      <c r="BW317" s="27" t="str">
        <f t="shared" si="59"/>
        <v/>
      </c>
      <c r="BX317" s="27" t="str">
        <f t="shared" si="59"/>
        <v/>
      </c>
      <c r="BY317" s="27" t="str">
        <f t="shared" si="59"/>
        <v/>
      </c>
      <c r="BZ317" s="27" t="str">
        <f t="shared" si="59"/>
        <v/>
      </c>
      <c r="CA317" s="27" t="str">
        <f t="shared" si="59"/>
        <v/>
      </c>
      <c r="CB317" s="27" t="str">
        <f t="shared" si="59"/>
        <v/>
      </c>
      <c r="CC317" s="27" t="str">
        <f t="shared" si="59"/>
        <v/>
      </c>
      <c r="CD317" s="27" t="str">
        <f t="shared" si="59"/>
        <v/>
      </c>
      <c r="CE317" s="27" t="str">
        <f t="shared" si="59"/>
        <v/>
      </c>
      <c r="CF317" s="27" t="str">
        <f t="shared" si="59"/>
        <v/>
      </c>
      <c r="CG317" s="27" t="str">
        <f t="shared" si="59"/>
        <v/>
      </c>
      <c r="CH317" s="27" t="str">
        <f t="shared" si="59"/>
        <v/>
      </c>
      <c r="CI317" s="27" t="str">
        <f t="shared" si="59"/>
        <v/>
      </c>
      <c r="CJ317" s="27" t="str">
        <f t="shared" si="59"/>
        <v/>
      </c>
      <c r="CK317" s="27" t="str">
        <f t="shared" si="59"/>
        <v/>
      </c>
      <c r="CL317" s="27" t="str">
        <f t="shared" ref="CL317" si="60">IFERROR(SUMPRODUCT(CL315:CL316,--(CL315:CL316&lt;&gt;""),$H$315:$H$316)/SUMPRODUCT($H$315:$H$316,--(CL315:CL316&lt;&gt;"")),"")</f>
        <v/>
      </c>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c r="GD317" s="59"/>
      <c r="GE317" s="59"/>
      <c r="GF317" s="59"/>
      <c r="GG317" s="59"/>
      <c r="GH317" s="59"/>
      <c r="GI317" s="59"/>
      <c r="GJ317" s="59"/>
      <c r="GK317" s="59"/>
      <c r="GL317" s="59"/>
      <c r="GM317" s="59"/>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c r="IX317" s="59"/>
      <c r="IY317" s="59"/>
      <c r="IZ317" s="59"/>
      <c r="JA317" s="59"/>
      <c r="JB317" s="59"/>
      <c r="JC317" s="59"/>
      <c r="JD317" s="59"/>
      <c r="JE317" s="59"/>
      <c r="JF317" s="59"/>
      <c r="JG317" s="59"/>
      <c r="JH317" s="59"/>
      <c r="JI317" s="59"/>
      <c r="JJ317" s="59"/>
      <c r="JK317" s="59"/>
      <c r="JL317" s="59"/>
      <c r="JM317" s="59"/>
      <c r="JN317" s="59"/>
      <c r="JO317" s="59"/>
      <c r="JP317" s="59"/>
      <c r="JQ317" s="59"/>
    </row>
    <row r="318" spans="1:277" s="66" customFormat="1" ht="15" customHeight="1">
      <c r="A318" s="25" t="s">
        <v>10</v>
      </c>
      <c r="B318" s="26"/>
      <c r="C318" s="26"/>
      <c r="D318" s="26"/>
      <c r="E318" s="26"/>
      <c r="F318" s="26"/>
      <c r="G318" s="26"/>
      <c r="H318" s="26"/>
      <c r="I318" s="28" t="str">
        <f t="shared" ref="I318:AH318" si="61">IF(I317="","",MIN(I315:I316))</f>
        <v/>
      </c>
      <c r="J318" s="28" t="str">
        <f>IF(J317="","",MIN(J315:J316))</f>
        <v/>
      </c>
      <c r="K318" s="28" t="str">
        <f>IF(K317="","",MIN(K315:K316))</f>
        <v/>
      </c>
      <c r="L318" s="28" t="str">
        <f t="shared" si="61"/>
        <v/>
      </c>
      <c r="M318" s="28" t="str">
        <f>IF(M317="","",MIN(M315:M316))</f>
        <v/>
      </c>
      <c r="N318" s="28" t="str">
        <f>IF(N317="","",MIN(N315:N316))</f>
        <v/>
      </c>
      <c r="O318" s="28" t="str">
        <f>IF(O317="","",MIN(O315:O316))</f>
        <v/>
      </c>
      <c r="P318" s="28" t="str">
        <f t="shared" si="61"/>
        <v/>
      </c>
      <c r="Q318" s="28" t="str">
        <f>IF(Q317="","",MIN(Q315:Q316))</f>
        <v/>
      </c>
      <c r="R318" s="28" t="str">
        <f>IF(R317="","",MIN(R315:R316))</f>
        <v/>
      </c>
      <c r="S318" s="28" t="str">
        <f>IF(S317="","",MIN(S315:S316))</f>
        <v/>
      </c>
      <c r="T318" s="28" t="str">
        <f>IF(T317="","",MIN(T315:T316))</f>
        <v/>
      </c>
      <c r="U318" s="28" t="str">
        <f t="shared" si="61"/>
        <v/>
      </c>
      <c r="V318" s="28" t="str">
        <f t="shared" si="61"/>
        <v/>
      </c>
      <c r="W318" s="28" t="str">
        <f>IF(W317="","",MIN(W315:W316))</f>
        <v/>
      </c>
      <c r="X318" s="28" t="str">
        <f t="shared" si="61"/>
        <v/>
      </c>
      <c r="Y318" s="28" t="str">
        <f t="shared" si="61"/>
        <v/>
      </c>
      <c r="Z318" s="28" t="str">
        <f t="shared" si="61"/>
        <v/>
      </c>
      <c r="AA318" s="28" t="str">
        <f t="shared" si="61"/>
        <v/>
      </c>
      <c r="AB318" s="28" t="str">
        <f t="shared" si="61"/>
        <v/>
      </c>
      <c r="AC318" s="28" t="str">
        <f t="shared" si="61"/>
        <v/>
      </c>
      <c r="AD318" s="28" t="str">
        <f t="shared" si="61"/>
        <v/>
      </c>
      <c r="AE318" s="28" t="str">
        <f t="shared" si="61"/>
        <v/>
      </c>
      <c r="AF318" s="28" t="str">
        <f t="shared" si="61"/>
        <v/>
      </c>
      <c r="AG318" s="28" t="str">
        <f t="shared" si="61"/>
        <v/>
      </c>
      <c r="AH318" s="28" t="str">
        <f t="shared" si="61"/>
        <v/>
      </c>
      <c r="AI318" s="28" t="str">
        <f t="shared" ref="AI318:BJ318" si="62">IF(AI317="","",MIN(AI315:AI316))</f>
        <v/>
      </c>
      <c r="AJ318" s="28" t="str">
        <f t="shared" si="62"/>
        <v/>
      </c>
      <c r="AK318" s="28" t="str">
        <f t="shared" si="62"/>
        <v/>
      </c>
      <c r="AL318" s="28" t="str">
        <f t="shared" si="62"/>
        <v/>
      </c>
      <c r="AM318" s="28" t="str">
        <f t="shared" si="62"/>
        <v/>
      </c>
      <c r="AN318" s="28" t="str">
        <f t="shared" si="62"/>
        <v/>
      </c>
      <c r="AO318" s="28" t="str">
        <f t="shared" si="62"/>
        <v/>
      </c>
      <c r="AP318" s="28" t="str">
        <f t="shared" si="62"/>
        <v/>
      </c>
      <c r="AQ318" s="28" t="str">
        <f t="shared" si="62"/>
        <v/>
      </c>
      <c r="AR318" s="28" t="str">
        <f t="shared" si="62"/>
        <v/>
      </c>
      <c r="AS318" s="28" t="str">
        <f t="shared" si="62"/>
        <v/>
      </c>
      <c r="AT318" s="28" t="str">
        <f t="shared" si="62"/>
        <v/>
      </c>
      <c r="AU318" s="28" t="str">
        <f t="shared" si="62"/>
        <v/>
      </c>
      <c r="AV318" s="28" t="str">
        <f t="shared" si="62"/>
        <v/>
      </c>
      <c r="AW318" s="28" t="str">
        <f t="shared" si="62"/>
        <v/>
      </c>
      <c r="AX318" s="28" t="str">
        <f t="shared" si="62"/>
        <v/>
      </c>
      <c r="AY318" s="28" t="str">
        <f t="shared" si="62"/>
        <v/>
      </c>
      <c r="AZ318" s="28" t="str">
        <f t="shared" si="62"/>
        <v/>
      </c>
      <c r="BA318" s="28" t="str">
        <f t="shared" si="62"/>
        <v/>
      </c>
      <c r="BB318" s="28" t="str">
        <f t="shared" si="62"/>
        <v/>
      </c>
      <c r="BC318" s="28" t="str">
        <f t="shared" si="62"/>
        <v/>
      </c>
      <c r="BD318" s="28" t="str">
        <f t="shared" si="62"/>
        <v/>
      </c>
      <c r="BE318" s="28" t="str">
        <f t="shared" si="62"/>
        <v/>
      </c>
      <c r="BF318" s="28" t="str">
        <f t="shared" si="62"/>
        <v/>
      </c>
      <c r="BG318" s="28" t="str">
        <f t="shared" si="62"/>
        <v/>
      </c>
      <c r="BH318" s="28" t="str">
        <f t="shared" si="62"/>
        <v/>
      </c>
      <c r="BI318" s="28" t="str">
        <f t="shared" si="62"/>
        <v/>
      </c>
      <c r="BJ318" s="28" t="str">
        <f t="shared" si="62"/>
        <v/>
      </c>
      <c r="BK318" s="28" t="str">
        <f t="shared" ref="BK318:CK318" si="63">IF(BK317="","",MIN(BK315:BK316))</f>
        <v/>
      </c>
      <c r="BL318" s="28" t="str">
        <f t="shared" si="63"/>
        <v/>
      </c>
      <c r="BM318" s="28" t="str">
        <f t="shared" si="63"/>
        <v/>
      </c>
      <c r="BN318" s="28" t="str">
        <f t="shared" si="63"/>
        <v/>
      </c>
      <c r="BO318" s="28" t="str">
        <f t="shared" si="63"/>
        <v/>
      </c>
      <c r="BP318" s="28" t="str">
        <f t="shared" si="63"/>
        <v/>
      </c>
      <c r="BQ318" s="28" t="str">
        <f t="shared" si="63"/>
        <v/>
      </c>
      <c r="BR318" s="28" t="str">
        <f t="shared" si="63"/>
        <v/>
      </c>
      <c r="BS318" s="28" t="str">
        <f t="shared" si="63"/>
        <v/>
      </c>
      <c r="BT318" s="28" t="str">
        <f t="shared" si="63"/>
        <v/>
      </c>
      <c r="BU318" s="28" t="str">
        <f t="shared" si="63"/>
        <v/>
      </c>
      <c r="BV318" s="28" t="str">
        <f t="shared" si="63"/>
        <v/>
      </c>
      <c r="BW318" s="28" t="str">
        <f t="shared" si="63"/>
        <v/>
      </c>
      <c r="BX318" s="28" t="str">
        <f t="shared" si="63"/>
        <v/>
      </c>
      <c r="BY318" s="28" t="str">
        <f t="shared" si="63"/>
        <v/>
      </c>
      <c r="BZ318" s="28" t="str">
        <f t="shared" si="63"/>
        <v/>
      </c>
      <c r="CA318" s="28" t="str">
        <f t="shared" si="63"/>
        <v/>
      </c>
      <c r="CB318" s="28" t="str">
        <f t="shared" si="63"/>
        <v/>
      </c>
      <c r="CC318" s="28" t="str">
        <f t="shared" si="63"/>
        <v/>
      </c>
      <c r="CD318" s="28" t="str">
        <f t="shared" si="63"/>
        <v/>
      </c>
      <c r="CE318" s="28" t="str">
        <f t="shared" si="63"/>
        <v/>
      </c>
      <c r="CF318" s="28" t="str">
        <f t="shared" si="63"/>
        <v/>
      </c>
      <c r="CG318" s="28" t="str">
        <f t="shared" si="63"/>
        <v/>
      </c>
      <c r="CH318" s="28" t="str">
        <f t="shared" si="63"/>
        <v/>
      </c>
      <c r="CI318" s="28" t="str">
        <f t="shared" si="63"/>
        <v/>
      </c>
      <c r="CJ318" s="28" t="str">
        <f t="shared" si="63"/>
        <v/>
      </c>
      <c r="CK318" s="28" t="str">
        <f t="shared" si="63"/>
        <v/>
      </c>
      <c r="CL318" s="28" t="str">
        <f t="shared" ref="CL318" si="64">IF(CL317="","",MIN(CL315:CL316))</f>
        <v/>
      </c>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c r="GD318" s="59"/>
      <c r="GE318" s="59"/>
      <c r="GF318" s="59"/>
      <c r="GG318" s="59"/>
      <c r="GH318" s="59"/>
      <c r="GI318" s="59"/>
      <c r="GJ318" s="59"/>
      <c r="GK318" s="59"/>
      <c r="GL318" s="59"/>
      <c r="GM318" s="59"/>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c r="IX318" s="59"/>
      <c r="IY318" s="59"/>
      <c r="IZ318" s="59"/>
      <c r="JA318" s="59"/>
      <c r="JB318" s="59"/>
      <c r="JC318" s="59"/>
      <c r="JD318" s="59"/>
      <c r="JE318" s="59"/>
      <c r="JF318" s="59"/>
      <c r="JG318" s="59"/>
      <c r="JH318" s="59"/>
      <c r="JI318" s="59"/>
      <c r="JJ318" s="59"/>
      <c r="JK318" s="59"/>
      <c r="JL318" s="59"/>
      <c r="JM318" s="59"/>
      <c r="JN318" s="59"/>
      <c r="JO318" s="59"/>
      <c r="JP318" s="59"/>
      <c r="JQ318" s="59"/>
    </row>
    <row r="319" spans="1:277" s="59" customFormat="1" ht="15" customHeight="1">
      <c r="A319" s="25" t="s">
        <v>11</v>
      </c>
      <c r="B319" s="26"/>
      <c r="C319" s="26"/>
      <c r="D319" s="26"/>
      <c r="E319" s="26"/>
      <c r="F319" s="26"/>
      <c r="G319" s="26"/>
      <c r="H319" s="26"/>
      <c r="I319" s="28" t="str">
        <f t="shared" ref="I319:AH319" si="65">IF(I317="","",MAX(I315:I316))</f>
        <v/>
      </c>
      <c r="J319" s="28" t="str">
        <f>IF(J317="","",MAX(J315:J316))</f>
        <v/>
      </c>
      <c r="K319" s="28" t="str">
        <f>IF(K317="","",MAX(K315:K316))</f>
        <v/>
      </c>
      <c r="L319" s="28" t="str">
        <f t="shared" si="65"/>
        <v/>
      </c>
      <c r="M319" s="28" t="str">
        <f>IF(M317="","",MAX(M315:M316))</f>
        <v/>
      </c>
      <c r="N319" s="28" t="str">
        <f>IF(N317="","",MAX(N315:N316))</f>
        <v/>
      </c>
      <c r="O319" s="28" t="str">
        <f>IF(O317="","",MAX(O315:O316))</f>
        <v/>
      </c>
      <c r="P319" s="28" t="str">
        <f t="shared" si="65"/>
        <v/>
      </c>
      <c r="Q319" s="28" t="str">
        <f>IF(Q317="","",MAX(Q315:Q316))</f>
        <v/>
      </c>
      <c r="R319" s="28" t="str">
        <f>IF(R317="","",MAX(R315:R316))</f>
        <v/>
      </c>
      <c r="S319" s="28" t="str">
        <f>IF(S317="","",MAX(S315:S316))</f>
        <v/>
      </c>
      <c r="T319" s="28" t="str">
        <f>IF(T317="","",MAX(T315:T316))</f>
        <v/>
      </c>
      <c r="U319" s="28" t="str">
        <f t="shared" si="65"/>
        <v/>
      </c>
      <c r="V319" s="28" t="str">
        <f t="shared" si="65"/>
        <v/>
      </c>
      <c r="W319" s="28" t="str">
        <f>IF(W317="","",MAX(W315:W316))</f>
        <v/>
      </c>
      <c r="X319" s="28" t="str">
        <f t="shared" si="65"/>
        <v/>
      </c>
      <c r="Y319" s="28" t="str">
        <f t="shared" si="65"/>
        <v/>
      </c>
      <c r="Z319" s="28" t="str">
        <f t="shared" si="65"/>
        <v/>
      </c>
      <c r="AA319" s="28" t="str">
        <f t="shared" si="65"/>
        <v/>
      </c>
      <c r="AB319" s="28" t="str">
        <f t="shared" si="65"/>
        <v/>
      </c>
      <c r="AC319" s="28" t="str">
        <f t="shared" si="65"/>
        <v/>
      </c>
      <c r="AD319" s="28" t="str">
        <f t="shared" si="65"/>
        <v/>
      </c>
      <c r="AE319" s="28" t="str">
        <f t="shared" si="65"/>
        <v/>
      </c>
      <c r="AF319" s="28" t="str">
        <f t="shared" si="65"/>
        <v/>
      </c>
      <c r="AG319" s="28" t="str">
        <f t="shared" si="65"/>
        <v/>
      </c>
      <c r="AH319" s="28" t="str">
        <f t="shared" si="65"/>
        <v/>
      </c>
      <c r="AI319" s="28" t="str">
        <f t="shared" ref="AI319:BJ319" si="66">IF(AI317="","",MAX(AI315:AI316))</f>
        <v/>
      </c>
      <c r="AJ319" s="28" t="str">
        <f t="shared" si="66"/>
        <v/>
      </c>
      <c r="AK319" s="28" t="str">
        <f t="shared" si="66"/>
        <v/>
      </c>
      <c r="AL319" s="28" t="str">
        <f t="shared" si="66"/>
        <v/>
      </c>
      <c r="AM319" s="28" t="str">
        <f t="shared" si="66"/>
        <v/>
      </c>
      <c r="AN319" s="28" t="str">
        <f t="shared" si="66"/>
        <v/>
      </c>
      <c r="AO319" s="28" t="str">
        <f t="shared" si="66"/>
        <v/>
      </c>
      <c r="AP319" s="28" t="str">
        <f t="shared" si="66"/>
        <v/>
      </c>
      <c r="AQ319" s="28" t="str">
        <f t="shared" si="66"/>
        <v/>
      </c>
      <c r="AR319" s="28" t="str">
        <f t="shared" si="66"/>
        <v/>
      </c>
      <c r="AS319" s="28" t="str">
        <f t="shared" si="66"/>
        <v/>
      </c>
      <c r="AT319" s="28" t="str">
        <f t="shared" si="66"/>
        <v/>
      </c>
      <c r="AU319" s="28" t="str">
        <f t="shared" si="66"/>
        <v/>
      </c>
      <c r="AV319" s="28" t="str">
        <f t="shared" si="66"/>
        <v/>
      </c>
      <c r="AW319" s="28" t="str">
        <f t="shared" si="66"/>
        <v/>
      </c>
      <c r="AX319" s="28" t="str">
        <f t="shared" si="66"/>
        <v/>
      </c>
      <c r="AY319" s="28" t="str">
        <f t="shared" si="66"/>
        <v/>
      </c>
      <c r="AZ319" s="28" t="str">
        <f t="shared" si="66"/>
        <v/>
      </c>
      <c r="BA319" s="28" t="str">
        <f t="shared" si="66"/>
        <v/>
      </c>
      <c r="BB319" s="28" t="str">
        <f t="shared" si="66"/>
        <v/>
      </c>
      <c r="BC319" s="28" t="str">
        <f t="shared" si="66"/>
        <v/>
      </c>
      <c r="BD319" s="28" t="str">
        <f t="shared" si="66"/>
        <v/>
      </c>
      <c r="BE319" s="28" t="str">
        <f t="shared" si="66"/>
        <v/>
      </c>
      <c r="BF319" s="28" t="str">
        <f t="shared" si="66"/>
        <v/>
      </c>
      <c r="BG319" s="28" t="str">
        <f t="shared" si="66"/>
        <v/>
      </c>
      <c r="BH319" s="28" t="str">
        <f t="shared" si="66"/>
        <v/>
      </c>
      <c r="BI319" s="28" t="str">
        <f t="shared" si="66"/>
        <v/>
      </c>
      <c r="BJ319" s="28" t="str">
        <f t="shared" si="66"/>
        <v/>
      </c>
      <c r="BK319" s="28" t="str">
        <f t="shared" ref="BK319:CK319" si="67">IF(BK317="","",MAX(BK315:BK316))</f>
        <v/>
      </c>
      <c r="BL319" s="28" t="str">
        <f t="shared" si="67"/>
        <v/>
      </c>
      <c r="BM319" s="28" t="str">
        <f t="shared" si="67"/>
        <v/>
      </c>
      <c r="BN319" s="28" t="str">
        <f t="shared" si="67"/>
        <v/>
      </c>
      <c r="BO319" s="28" t="str">
        <f t="shared" si="67"/>
        <v/>
      </c>
      <c r="BP319" s="28" t="str">
        <f t="shared" si="67"/>
        <v/>
      </c>
      <c r="BQ319" s="28" t="str">
        <f t="shared" si="67"/>
        <v/>
      </c>
      <c r="BR319" s="28" t="str">
        <f t="shared" si="67"/>
        <v/>
      </c>
      <c r="BS319" s="28" t="str">
        <f t="shared" si="67"/>
        <v/>
      </c>
      <c r="BT319" s="28" t="str">
        <f t="shared" si="67"/>
        <v/>
      </c>
      <c r="BU319" s="28" t="str">
        <f t="shared" si="67"/>
        <v/>
      </c>
      <c r="BV319" s="28" t="str">
        <f t="shared" si="67"/>
        <v/>
      </c>
      <c r="BW319" s="28" t="str">
        <f t="shared" si="67"/>
        <v/>
      </c>
      <c r="BX319" s="28" t="str">
        <f t="shared" si="67"/>
        <v/>
      </c>
      <c r="BY319" s="28" t="str">
        <f t="shared" si="67"/>
        <v/>
      </c>
      <c r="BZ319" s="28" t="str">
        <f t="shared" si="67"/>
        <v/>
      </c>
      <c r="CA319" s="28" t="str">
        <f t="shared" si="67"/>
        <v/>
      </c>
      <c r="CB319" s="28" t="str">
        <f t="shared" si="67"/>
        <v/>
      </c>
      <c r="CC319" s="28" t="str">
        <f t="shared" si="67"/>
        <v/>
      </c>
      <c r="CD319" s="28" t="str">
        <f t="shared" si="67"/>
        <v/>
      </c>
      <c r="CE319" s="28" t="str">
        <f t="shared" si="67"/>
        <v/>
      </c>
      <c r="CF319" s="28" t="str">
        <f t="shared" si="67"/>
        <v/>
      </c>
      <c r="CG319" s="28" t="str">
        <f t="shared" si="67"/>
        <v/>
      </c>
      <c r="CH319" s="28" t="str">
        <f t="shared" si="67"/>
        <v/>
      </c>
      <c r="CI319" s="28" t="str">
        <f t="shared" si="67"/>
        <v/>
      </c>
      <c r="CJ319" s="28" t="str">
        <f t="shared" si="67"/>
        <v/>
      </c>
      <c r="CK319" s="28" t="str">
        <f t="shared" si="67"/>
        <v/>
      </c>
      <c r="CL319" s="28" t="str">
        <f t="shared" ref="CL319" si="68">IF(CL317="","",MAX(CL315:CL316))</f>
        <v/>
      </c>
    </row>
    <row r="320" spans="1:277" s="59" customFormat="1" ht="15" customHeight="1">
      <c r="A320" s="29"/>
      <c r="B320" s="29"/>
      <c r="C320" s="29"/>
      <c r="D320" s="29"/>
      <c r="E320" s="29"/>
      <c r="F320" s="29"/>
      <c r="G320" s="29"/>
      <c r="H320" s="29"/>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row>
    <row r="321" spans="1:277" s="59" customFormat="1" ht="15" customHeight="1">
      <c r="A321" s="20"/>
      <c r="B321" s="20"/>
      <c r="C321" s="20"/>
      <c r="D321" s="20"/>
      <c r="E321" s="21"/>
      <c r="F321" s="20"/>
      <c r="G321" s="20"/>
      <c r="H321" s="20"/>
      <c r="I321" s="22"/>
      <c r="J321" s="24"/>
      <c r="K321" s="24"/>
      <c r="L321" s="22"/>
      <c r="M321" s="24"/>
      <c r="N321" s="24"/>
      <c r="O321" s="24"/>
      <c r="P321" s="24"/>
      <c r="Q321" s="24"/>
      <c r="R321" s="24"/>
      <c r="S321" s="24"/>
      <c r="T321" s="24"/>
      <c r="U321" s="24"/>
      <c r="V321" s="24"/>
      <c r="W321" s="24"/>
      <c r="X321" s="24"/>
      <c r="Y321" s="24"/>
      <c r="Z321" s="24"/>
      <c r="AA321" s="24"/>
      <c r="AB321" s="24"/>
      <c r="AC321" s="24"/>
      <c r="AD321" s="24"/>
      <c r="AE321" s="24"/>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row>
    <row r="322" spans="1:277" s="66" customFormat="1" ht="15" customHeight="1">
      <c r="A322" s="29"/>
      <c r="B322" s="29"/>
      <c r="C322" s="29"/>
      <c r="D322" s="29"/>
      <c r="E322" s="29"/>
      <c r="F322" s="29"/>
      <c r="G322" s="29"/>
      <c r="H322" s="29"/>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c r="JC322" s="59"/>
      <c r="JD322" s="59"/>
      <c r="JE322" s="59"/>
      <c r="JF322" s="59"/>
      <c r="JG322" s="59"/>
      <c r="JH322" s="59"/>
      <c r="JI322" s="59"/>
      <c r="JJ322" s="59"/>
      <c r="JK322" s="59"/>
      <c r="JL322" s="59"/>
      <c r="JM322" s="59"/>
      <c r="JN322" s="59"/>
      <c r="JO322" s="59"/>
      <c r="JP322" s="59"/>
      <c r="JQ322" s="59"/>
    </row>
    <row r="323" spans="1:277" s="66" customFormat="1" ht="15" customHeight="1">
      <c r="A323" s="25" t="s">
        <v>0</v>
      </c>
      <c r="B323" s="26"/>
      <c r="C323" s="26"/>
      <c r="D323" s="26"/>
      <c r="E323" s="26"/>
      <c r="F323" s="26"/>
      <c r="G323" s="26"/>
      <c r="H323" s="26"/>
      <c r="I323" s="27" t="str">
        <f>IFERROR(SUMPRODUCT(I321:I321,--(I321:I321&lt;&gt;""),$H$321:$H$321)/SUMPRODUCT($H321:$H$321,--(I321:I321&lt;&gt;"")),"")</f>
        <v/>
      </c>
      <c r="J323" s="27" t="str">
        <f>IFERROR(SUMPRODUCT(J321:J321,--(J321:J321&lt;&gt;""),$H$321:$H$321)/SUMPRODUCT($H321:$H$321,--(J321:J321&lt;&gt;"")),"")</f>
        <v/>
      </c>
      <c r="K323" s="27" t="str">
        <f>IFERROR(SUMPRODUCT(K321:K321,--(K321:K321&lt;&gt;""),$H$321:$H$321)/SUMPRODUCT($H321:$H$321,--(K321:K321&lt;&gt;"")),"")</f>
        <v/>
      </c>
      <c r="L323" s="27" t="str">
        <f>IFERROR(SUMPRODUCT(L321:L321,--(L321:L321&lt;&gt;""),$H$321:$H$321)/SUMPRODUCT($H321:$H$321,--(L321:L321&lt;&gt;"")),"")</f>
        <v/>
      </c>
      <c r="M323" s="27" t="str">
        <f>IFERROR(SUMPRODUCT(M321:M321,--(M321:M321&lt;&gt;""),$H$321:$H$321)/SUMPRODUCT($H321:$H$321,--(M321:M321&lt;&gt;"")),"")</f>
        <v/>
      </c>
      <c r="N323" s="27" t="str">
        <f>IFERROR(SUMPRODUCT(N321:N321,--(N321:N321&lt;&gt;""),$H$321:$H$321)/SUMPRODUCT($H321:$H$321,--(N321:N321&lt;&gt;"")),"")</f>
        <v/>
      </c>
      <c r="O323" s="27" t="str">
        <f>IFERROR(SUMPRODUCT(O321:O321,--(O321:O321&lt;&gt;""),$H$321:$H$321)/SUMPRODUCT($H321:$H$321,--(O321:O321&lt;&gt;"")),"")</f>
        <v/>
      </c>
      <c r="P323" s="27" t="str">
        <f>IFERROR(SUMPRODUCT(P321:P321,--(P321:P321&lt;&gt;""),$H$321:$H$321)/SUMPRODUCT($H321:$H$321,--(P321:P321&lt;&gt;"")),"")</f>
        <v/>
      </c>
      <c r="Q323" s="27" t="str">
        <f>IFERROR(SUMPRODUCT(Q321:Q321,--(Q321:Q321&lt;&gt;""),$H$321:$H$321)/SUMPRODUCT($H321:$H$321,--(Q321:Q321&lt;&gt;"")),"")</f>
        <v/>
      </c>
      <c r="R323" s="27" t="str">
        <f>IFERROR(SUMPRODUCT(R321:R321,--(R321:R321&lt;&gt;""),$H$321:$H$321)/SUMPRODUCT($H321:$H$321,--(R321:R321&lt;&gt;"")),"")</f>
        <v/>
      </c>
      <c r="S323" s="27" t="str">
        <f>IFERROR(SUMPRODUCT(S321:S321,--(S321:S321&lt;&gt;""),$H$321:$H$321)/SUMPRODUCT($H321:$H$321,--(S321:S321&lt;&gt;"")),"")</f>
        <v/>
      </c>
      <c r="T323" s="27" t="str">
        <f>IFERROR(SUMPRODUCT(T321:T321,--(T321:T321&lt;&gt;""),$H$321:$H$321)/SUMPRODUCT($H321:$H$321,--(T321:T321&lt;&gt;"")),"")</f>
        <v/>
      </c>
      <c r="U323" s="27" t="str">
        <f>IFERROR(SUMPRODUCT(U321:U321,--(U321:U321&lt;&gt;""),$H$321:$H$321)/SUMPRODUCT($H321:$H$321,--(U321:U321&lt;&gt;"")),"")</f>
        <v/>
      </c>
      <c r="V323" s="27" t="str">
        <f>IFERROR(SUMPRODUCT(V321:V321,--(V321:V321&lt;&gt;""),$H$321:$H$321)/SUMPRODUCT($H321:$H$321,--(V321:V321&lt;&gt;"")),"")</f>
        <v/>
      </c>
      <c r="W323" s="27" t="str">
        <f>IFERROR(SUMPRODUCT(W321:W321,--(W321:W321&lt;&gt;""),$H$321:$H$321)/SUMPRODUCT($H321:$H$321,--(W321:W321&lt;&gt;"")),"")</f>
        <v/>
      </c>
      <c r="X323" s="27" t="str">
        <f>IFERROR(SUMPRODUCT(X321:X321,--(X321:X321&lt;&gt;""),$H$321:$H$321)/SUMPRODUCT($H321:$H$321,--(X321:X321&lt;&gt;"")),"")</f>
        <v/>
      </c>
      <c r="Y323" s="27" t="str">
        <f>IFERROR(SUMPRODUCT(Y321:Y321,--(Y321:Y321&lt;&gt;""),$H$321:$H$321)/SUMPRODUCT($H321:$H$321,--(Y321:Y321&lt;&gt;"")),"")</f>
        <v/>
      </c>
      <c r="Z323" s="27" t="str">
        <f>IFERROR(SUMPRODUCT(Z321:Z321,--(Z321:Z321&lt;&gt;""),$H$321:$H$321)/SUMPRODUCT($H321:$H$321,--(Z321:Z321&lt;&gt;"")),"")</f>
        <v/>
      </c>
      <c r="AA323" s="27" t="str">
        <f>IFERROR(SUMPRODUCT(AA321:AA321,--(AA321:AA321&lt;&gt;""),$H$321:$H$321)/SUMPRODUCT($H321:$H$321,--(AA321:AA321&lt;&gt;"")),"")</f>
        <v/>
      </c>
      <c r="AB323" s="27" t="str">
        <f>IFERROR(SUMPRODUCT(AB321:AB321,--(AB321:AB321&lt;&gt;""),$H$321:$H$321)/SUMPRODUCT($H321:$H$321,--(AB321:AB321&lt;&gt;"")),"")</f>
        <v/>
      </c>
      <c r="AC323" s="27" t="str">
        <f>IFERROR(SUMPRODUCT(AC321:AC321,--(AC321:AC321&lt;&gt;""),$H$321:$H$321)/SUMPRODUCT($H321:$H$321,--(AC321:AC321&lt;&gt;"")),"")</f>
        <v/>
      </c>
      <c r="AD323" s="27" t="str">
        <f>IFERROR(SUMPRODUCT(AD321:AD321,--(AD321:AD321&lt;&gt;""),$H$321:$H$321)/SUMPRODUCT($H321:$H$321,--(AD321:AD321&lt;&gt;"")),"")</f>
        <v/>
      </c>
      <c r="AE323" s="27" t="str">
        <f>IFERROR(SUMPRODUCT(AE321:AE321,--(AE321:AE321&lt;&gt;""),$H$321:$H$321)/SUMPRODUCT($H321:$H$321,--(AE321:AE321&lt;&gt;"")),"")</f>
        <v/>
      </c>
      <c r="AF323" s="27" t="str">
        <f>IFERROR(SUMPRODUCT(AF321:AF321,--(AF321:AF321&lt;&gt;""),$H$321:$H$321)/SUMPRODUCT($H321:$H$321,--(AF321:AF321&lt;&gt;"")),"")</f>
        <v/>
      </c>
      <c r="AG323" s="27" t="str">
        <f>IFERROR(SUMPRODUCT(AG321:AG321,--(AG321:AG321&lt;&gt;""),$H$321:$H$321)/SUMPRODUCT($H321:$H$321,--(AG321:AG321&lt;&gt;"")),"")</f>
        <v/>
      </c>
      <c r="AH323" s="27" t="str">
        <f>IFERROR(SUMPRODUCT(AH321:AH321,--(AH321:AH321&lt;&gt;""),$H$321:$H$321)/SUMPRODUCT($H321:$H$321,--(AH321:AH321&lt;&gt;"")),"")</f>
        <v/>
      </c>
      <c r="AI323" s="27" t="str">
        <f>IFERROR(SUMPRODUCT(AI321:AI321,--(AI321:AI321&lt;&gt;""),$H$321:$H$321)/SUMPRODUCT($H321:$H$321,--(AI321:AI321&lt;&gt;"")),"")</f>
        <v/>
      </c>
      <c r="AJ323" s="27" t="str">
        <f>IFERROR(SUMPRODUCT(AJ321:AJ321,--(AJ321:AJ321&lt;&gt;""),$H$321:$H$321)/SUMPRODUCT($H321:$H$321,--(AJ321:AJ321&lt;&gt;"")),"")</f>
        <v/>
      </c>
      <c r="AK323" s="27" t="str">
        <f>IFERROR(SUMPRODUCT(AK321:AK321,--(AK321:AK321&lt;&gt;""),$H$321:$H$321)/SUMPRODUCT($H321:$H$321,--(AK321:AK321&lt;&gt;"")),"")</f>
        <v/>
      </c>
      <c r="AL323" s="27" t="str">
        <f>IFERROR(SUMPRODUCT(AL321:AL321,--(AL321:AL321&lt;&gt;""),$H$321:$H$321)/SUMPRODUCT($H321:$H$321,--(AL321:AL321&lt;&gt;"")),"")</f>
        <v/>
      </c>
      <c r="AM323" s="27" t="str">
        <f>IFERROR(SUMPRODUCT(AM321:AM321,--(AM321:AM321&lt;&gt;""),$H$321:$H$321)/SUMPRODUCT($H321:$H$321,--(AM321:AM321&lt;&gt;"")),"")</f>
        <v/>
      </c>
      <c r="AN323" s="27" t="str">
        <f>IFERROR(SUMPRODUCT(AN321:AN321,--(AN321:AN321&lt;&gt;""),$H$321:$H$321)/SUMPRODUCT($H321:$H$321,--(AN321:AN321&lt;&gt;"")),"")</f>
        <v/>
      </c>
      <c r="AO323" s="27" t="str">
        <f>IFERROR(SUMPRODUCT(AO321:AO321,--(AO321:AO321&lt;&gt;""),$H$321:$H$321)/SUMPRODUCT($H321:$H$321,--(AO321:AO321&lt;&gt;"")),"")</f>
        <v/>
      </c>
      <c r="AP323" s="27" t="str">
        <f>IFERROR(SUMPRODUCT(AP321:AP321,--(AP321:AP321&lt;&gt;""),$H$321:$H$321)/SUMPRODUCT($H321:$H$321,--(AP321:AP321&lt;&gt;"")),"")</f>
        <v/>
      </c>
      <c r="AQ323" s="27" t="str">
        <f>IFERROR(SUMPRODUCT(AQ321:AQ321,--(AQ321:AQ321&lt;&gt;""),$H$321:$H$321)/SUMPRODUCT($H321:$H$321,--(AQ321:AQ321&lt;&gt;"")),"")</f>
        <v/>
      </c>
      <c r="AR323" s="27" t="str">
        <f>IFERROR(SUMPRODUCT(AR321:AR321,--(AR321:AR321&lt;&gt;""),$H$321:$H$321)/SUMPRODUCT($H321:$H$321,--(AR321:AR321&lt;&gt;"")),"")</f>
        <v/>
      </c>
      <c r="AS323" s="27" t="str">
        <f>IFERROR(SUMPRODUCT(AS321:AS321,--(AS321:AS321&lt;&gt;""),$H$321:$H$321)/SUMPRODUCT($H321:$H$321,--(AS321:AS321&lt;&gt;"")),"")</f>
        <v/>
      </c>
      <c r="AT323" s="27" t="str">
        <f>IFERROR(SUMPRODUCT(AT321:AT321,--(AT321:AT321&lt;&gt;""),$H$321:$H$321)/SUMPRODUCT($H321:$H$321,--(AT321:AT321&lt;&gt;"")),"")</f>
        <v/>
      </c>
      <c r="AU323" s="27" t="str">
        <f>IFERROR(SUMPRODUCT(AU321:AU321,--(AU321:AU321&lt;&gt;""),$H$321:$H$321)/SUMPRODUCT($H321:$H$321,--(AU321:AU321&lt;&gt;"")),"")</f>
        <v/>
      </c>
      <c r="AV323" s="27" t="str">
        <f>IFERROR(SUMPRODUCT(AV321:AV321,--(AV321:AV321&lt;&gt;""),$H$321:$H$321)/SUMPRODUCT($H321:$H$321,--(AV321:AV321&lt;&gt;"")),"")</f>
        <v/>
      </c>
      <c r="AW323" s="27" t="str">
        <f>IFERROR(SUMPRODUCT(AW321:AW321,--(AW321:AW321&lt;&gt;""),$H$321:$H$321)/SUMPRODUCT($H321:$H$321,--(AW321:AW321&lt;&gt;"")),"")</f>
        <v/>
      </c>
      <c r="AX323" s="27" t="str">
        <f>IFERROR(SUMPRODUCT(AX321:AX321,--(AX321:AX321&lt;&gt;""),$H$321:$H$321)/SUMPRODUCT($H321:$H$321,--(AX321:AX321&lt;&gt;"")),"")</f>
        <v/>
      </c>
      <c r="AY323" s="27" t="str">
        <f>IFERROR(SUMPRODUCT(AY321:AY321,--(AY321:AY321&lt;&gt;""),$H$321:$H$321)/SUMPRODUCT($H321:$H$321,--(AY321:AY321&lt;&gt;"")),"")</f>
        <v/>
      </c>
      <c r="AZ323" s="27" t="str">
        <f>IFERROR(SUMPRODUCT(AZ321:AZ321,--(AZ321:AZ321&lt;&gt;""),$H$321:$H$321)/SUMPRODUCT($H321:$H$321,--(AZ321:AZ321&lt;&gt;"")),"")</f>
        <v/>
      </c>
      <c r="BA323" s="27" t="str">
        <f>IFERROR(SUMPRODUCT(BA321:BA321,--(BA321:BA321&lt;&gt;""),$H$321:$H$321)/SUMPRODUCT($H321:$H$321,--(BA321:BA321&lt;&gt;"")),"")</f>
        <v/>
      </c>
      <c r="BB323" s="27" t="str">
        <f>IFERROR(SUMPRODUCT(BB321:BB321,--(BB321:BB321&lt;&gt;""),$H$321:$H$321)/SUMPRODUCT($H321:$H$321,--(BB321:BB321&lt;&gt;"")),"")</f>
        <v/>
      </c>
      <c r="BC323" s="27" t="str">
        <f>IFERROR(SUMPRODUCT(BC321:BC321,--(BC321:BC321&lt;&gt;""),$H$321:$H$321)/SUMPRODUCT($H321:$H$321,--(BC321:BC321&lt;&gt;"")),"")</f>
        <v/>
      </c>
      <c r="BD323" s="27" t="str">
        <f>IFERROR(SUMPRODUCT(BD321:BD321,--(BD321:BD321&lt;&gt;""),$H$321:$H$321)/SUMPRODUCT($H321:$H$321,--(BD321:BD321&lt;&gt;"")),"")</f>
        <v/>
      </c>
      <c r="BE323" s="27" t="str">
        <f>IFERROR(SUMPRODUCT(BE321:BE321,--(BE321:BE321&lt;&gt;""),$H$321:$H$321)/SUMPRODUCT($H321:$H$321,--(BE321:BE321&lt;&gt;"")),"")</f>
        <v/>
      </c>
      <c r="BF323" s="27" t="str">
        <f>IFERROR(SUMPRODUCT(BF321:BF321,--(BF321:BF321&lt;&gt;""),$H$321:$H$321)/SUMPRODUCT($H321:$H$321,--(BF321:BF321&lt;&gt;"")),"")</f>
        <v/>
      </c>
      <c r="BG323" s="27" t="str">
        <f>IFERROR(SUMPRODUCT(BG321:BG321,--(BG321:BG321&lt;&gt;""),$H$321:$H$321)/SUMPRODUCT($H321:$H$321,--(BG321:BG321&lt;&gt;"")),"")</f>
        <v/>
      </c>
      <c r="BH323" s="27" t="str">
        <f>IFERROR(SUMPRODUCT(BH321:BH321,--(BH321:BH321&lt;&gt;""),$H$321:$H$321)/SUMPRODUCT($H321:$H$321,--(BH321:BH321&lt;&gt;"")),"")</f>
        <v/>
      </c>
      <c r="BI323" s="27" t="str">
        <f>IFERROR(SUMPRODUCT(BI321:BI321,--(BI321:BI321&lt;&gt;""),$H$321:$H$321)/SUMPRODUCT($H321:$H$321,--(BI321:BI321&lt;&gt;"")),"")</f>
        <v/>
      </c>
      <c r="BJ323" s="27" t="str">
        <f>IFERROR(SUMPRODUCT(BJ321:BJ321,--(BJ321:BJ321&lt;&gt;""),$H$321:$H$321)/SUMPRODUCT($H321:$H$321,--(BJ321:BJ321&lt;&gt;"")),"")</f>
        <v/>
      </c>
      <c r="BK323" s="27" t="str">
        <f>IFERROR(SUMPRODUCT(BK321:BK321,--(BK321:BK321&lt;&gt;""),$H$321:$H$321)/SUMPRODUCT($H321:$H$321,--(BK321:BK321&lt;&gt;"")),"")</f>
        <v/>
      </c>
      <c r="BL323" s="27" t="str">
        <f>IFERROR(SUMPRODUCT(BL321:BL321,--(BL321:BL321&lt;&gt;""),$H$321:$H$321)/SUMPRODUCT($H321:$H$321,--(BL321:BL321&lt;&gt;"")),"")</f>
        <v/>
      </c>
      <c r="BM323" s="27" t="str">
        <f>IFERROR(SUMPRODUCT(BM321:BM321,--(BM321:BM321&lt;&gt;""),$H$321:$H$321)/SUMPRODUCT($H321:$H$321,--(BM321:BM321&lt;&gt;"")),"")</f>
        <v/>
      </c>
      <c r="BN323" s="27" t="str">
        <f>IFERROR(SUMPRODUCT(BN321:BN321,--(BN321:BN321&lt;&gt;""),$H$321:$H$321)/SUMPRODUCT($H321:$H$321,--(BN321:BN321&lt;&gt;"")),"")</f>
        <v/>
      </c>
      <c r="BO323" s="27" t="str">
        <f>IFERROR(SUMPRODUCT(BO321:BO321,--(BO321:BO321&lt;&gt;""),$H$321:$H$321)/SUMPRODUCT($H321:$H$321,--(BO321:BO321&lt;&gt;"")),"")</f>
        <v/>
      </c>
      <c r="BP323" s="27" t="str">
        <f>IFERROR(SUMPRODUCT(BP321:BP321,--(BP321:BP321&lt;&gt;""),$H$321:$H$321)/SUMPRODUCT($H321:$H$321,--(BP321:BP321&lt;&gt;"")),"")</f>
        <v/>
      </c>
      <c r="BQ323" s="27" t="str">
        <f>IFERROR(SUMPRODUCT(BQ321:BQ321,--(BQ321:BQ321&lt;&gt;""),$H$321:$H$321)/SUMPRODUCT($H321:$H$321,--(BQ321:BQ321&lt;&gt;"")),"")</f>
        <v/>
      </c>
      <c r="BR323" s="27" t="str">
        <f>IFERROR(SUMPRODUCT(BR321:BR321,--(BR321:BR321&lt;&gt;""),$H$321:$H$321)/SUMPRODUCT($H321:$H$321,--(BR321:BR321&lt;&gt;"")),"")</f>
        <v/>
      </c>
      <c r="BS323" s="27" t="str">
        <f>IFERROR(SUMPRODUCT(BS321:BS321,--(BS321:BS321&lt;&gt;""),$H$321:$H$321)/SUMPRODUCT($H321:$H$321,--(BS321:BS321&lt;&gt;"")),"")</f>
        <v/>
      </c>
      <c r="BT323" s="27" t="str">
        <f>IFERROR(SUMPRODUCT(BT321:BT321,--(BT321:BT321&lt;&gt;""),$H$321:$H$321)/SUMPRODUCT($H321:$H$321,--(BT321:BT321&lt;&gt;"")),"")</f>
        <v/>
      </c>
      <c r="BU323" s="27" t="str">
        <f>IFERROR(SUMPRODUCT(BU321:BU321,--(BU321:BU321&lt;&gt;""),$H$321:$H$321)/SUMPRODUCT($H321:$H$321,--(BU321:BU321&lt;&gt;"")),"")</f>
        <v/>
      </c>
      <c r="BV323" s="27" t="str">
        <f>IFERROR(SUMPRODUCT(BV321:BV321,--(BV321:BV321&lt;&gt;""),$H$321:$H$321)/SUMPRODUCT($H321:$H$321,--(BV321:BV321&lt;&gt;"")),"")</f>
        <v/>
      </c>
      <c r="BW323" s="27" t="str">
        <f>IFERROR(SUMPRODUCT(BW321:BW321,--(BW321:BW321&lt;&gt;""),$H$321:$H$321)/SUMPRODUCT($H321:$H$321,--(BW321:BW321&lt;&gt;"")),"")</f>
        <v/>
      </c>
      <c r="BX323" s="27" t="str">
        <f>IFERROR(SUMPRODUCT(BX321:BX321,--(BX321:BX321&lt;&gt;""),$H$321:$H$321)/SUMPRODUCT($H321:$H$321,--(BX321:BX321&lt;&gt;"")),"")</f>
        <v/>
      </c>
      <c r="BY323" s="27" t="str">
        <f>IFERROR(SUMPRODUCT(BY321:BY321,--(BY321:BY321&lt;&gt;""),$H$321:$H$321)/SUMPRODUCT($H321:$H$321,--(BY321:BY321&lt;&gt;"")),"")</f>
        <v/>
      </c>
      <c r="BZ323" s="27" t="str">
        <f>IFERROR(SUMPRODUCT(BZ321:BZ321,--(BZ321:BZ321&lt;&gt;""),$H$321:$H$321)/SUMPRODUCT($H321:$H$321,--(BZ321:BZ321&lt;&gt;"")),"")</f>
        <v/>
      </c>
      <c r="CA323" s="27" t="str">
        <f>IFERROR(SUMPRODUCT(CA321:CA321,--(CA321:CA321&lt;&gt;""),$H$321:$H$321)/SUMPRODUCT($H321:$H$321,--(CA321:CA321&lt;&gt;"")),"")</f>
        <v/>
      </c>
      <c r="CB323" s="27" t="str">
        <f>IFERROR(SUMPRODUCT(CB321:CB321,--(CB321:CB321&lt;&gt;""),$H$321:$H$321)/SUMPRODUCT($H321:$H$321,--(CB321:CB321&lt;&gt;"")),"")</f>
        <v/>
      </c>
      <c r="CC323" s="27" t="str">
        <f>IFERROR(SUMPRODUCT(CC321:CC321,--(CC321:CC321&lt;&gt;""),$H$321:$H$321)/SUMPRODUCT($H321:$H$321,--(CC321:CC321&lt;&gt;"")),"")</f>
        <v/>
      </c>
      <c r="CD323" s="27" t="str">
        <f>IFERROR(SUMPRODUCT(CD321:CD321,--(CD321:CD321&lt;&gt;""),$H$321:$H$321)/SUMPRODUCT($H321:$H$321,--(CD321:CD321&lt;&gt;"")),"")</f>
        <v/>
      </c>
      <c r="CE323" s="27" t="str">
        <f>IFERROR(SUMPRODUCT(CE321:CE321,--(CE321:CE321&lt;&gt;""),$H$321:$H$321)/SUMPRODUCT($H321:$H$321,--(CE321:CE321&lt;&gt;"")),"")</f>
        <v/>
      </c>
      <c r="CF323" s="27" t="str">
        <f>IFERROR(SUMPRODUCT(CF321:CF321,--(CF321:CF321&lt;&gt;""),$H$321:$H$321)/SUMPRODUCT($H321:$H$321,--(CF321:CF321&lt;&gt;"")),"")</f>
        <v/>
      </c>
      <c r="CG323" s="27" t="str">
        <f>IFERROR(SUMPRODUCT(CG321:CG321,--(CG321:CG321&lt;&gt;""),$H$321:$H$321)/SUMPRODUCT($H321:$H$321,--(CG321:CG321&lt;&gt;"")),"")</f>
        <v/>
      </c>
      <c r="CH323" s="27" t="str">
        <f>IFERROR(SUMPRODUCT(CH321:CH321,--(CH321:CH321&lt;&gt;""),$H$321:$H$321)/SUMPRODUCT($H321:$H$321,--(CH321:CH321&lt;&gt;"")),"")</f>
        <v/>
      </c>
      <c r="CI323" s="27" t="str">
        <f>IFERROR(SUMPRODUCT(CI321:CI321,--(CI321:CI321&lt;&gt;""),$H$321:$H$321)/SUMPRODUCT($H321:$H$321,--(CI321:CI321&lt;&gt;"")),"")</f>
        <v/>
      </c>
      <c r="CJ323" s="27" t="str">
        <f>IFERROR(SUMPRODUCT(CJ321:CJ321,--(CJ321:CJ321&lt;&gt;""),$H$321:$H$321)/SUMPRODUCT($H321:$H$321,--(CJ321:CJ321&lt;&gt;"")),"")</f>
        <v/>
      </c>
      <c r="CK323" s="27" t="str">
        <f>IFERROR(SUMPRODUCT(CK321:CK321,--(CK321:CK321&lt;&gt;""),$H$321:$H$321)/SUMPRODUCT($H321:$H$321,--(CK321:CK321&lt;&gt;"")),"")</f>
        <v/>
      </c>
      <c r="CL323" s="27" t="str">
        <f>IFERROR(SUMPRODUCT(CL321:CL321,--(CL321:CL321&lt;&gt;""),$H$321:$H$321)/SUMPRODUCT($H321:$H$321,--(CL321:CL321&lt;&gt;"")),"")</f>
        <v/>
      </c>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c r="GD323" s="59"/>
      <c r="GE323" s="59"/>
      <c r="GF323" s="59"/>
      <c r="GG323" s="59"/>
      <c r="GH323" s="59"/>
      <c r="GI323" s="59"/>
      <c r="GJ323" s="59"/>
      <c r="GK323" s="59"/>
      <c r="GL323" s="59"/>
      <c r="GM323" s="59"/>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c r="IX323" s="59"/>
      <c r="IY323" s="59"/>
      <c r="IZ323" s="59"/>
      <c r="JA323" s="59"/>
      <c r="JB323" s="59"/>
      <c r="JC323" s="59"/>
      <c r="JD323" s="59"/>
      <c r="JE323" s="59"/>
      <c r="JF323" s="59"/>
      <c r="JG323" s="59"/>
      <c r="JH323" s="59"/>
      <c r="JI323" s="59"/>
      <c r="JJ323" s="59"/>
      <c r="JK323" s="59"/>
      <c r="JL323" s="59"/>
      <c r="JM323" s="59"/>
      <c r="JN323" s="59"/>
      <c r="JO323" s="59"/>
      <c r="JP323" s="59"/>
      <c r="JQ323" s="59"/>
    </row>
    <row r="324" spans="1:277" s="66" customFormat="1" ht="15" customHeight="1">
      <c r="A324" s="25" t="s">
        <v>10</v>
      </c>
      <c r="B324" s="26"/>
      <c r="C324" s="26"/>
      <c r="D324" s="26"/>
      <c r="E324" s="26"/>
      <c r="F324" s="26"/>
      <c r="G324" s="26"/>
      <c r="H324" s="26"/>
      <c r="I324" s="28" t="str">
        <f t="shared" ref="I324:AH324" si="69">IF(I323="","",MIN(I321:I321))</f>
        <v/>
      </c>
      <c r="J324" s="28" t="str">
        <f>IF(J323="","",MIN(J321:J321))</f>
        <v/>
      </c>
      <c r="K324" s="28" t="str">
        <f>IF(K323="","",MIN(K321:K321))</f>
        <v/>
      </c>
      <c r="L324" s="28" t="str">
        <f t="shared" si="69"/>
        <v/>
      </c>
      <c r="M324" s="28" t="str">
        <f>IF(M323="","",MIN(M321:M321))</f>
        <v/>
      </c>
      <c r="N324" s="28" t="str">
        <f>IF(N323="","",MIN(N321:N321))</f>
        <v/>
      </c>
      <c r="O324" s="28" t="str">
        <f>IF(O323="","",MIN(O321:O321))</f>
        <v/>
      </c>
      <c r="P324" s="28" t="str">
        <f t="shared" si="69"/>
        <v/>
      </c>
      <c r="Q324" s="28" t="str">
        <f>IF(Q323="","",MIN(Q321:Q321))</f>
        <v/>
      </c>
      <c r="R324" s="28" t="str">
        <f>IF(R323="","",MIN(R321:R321))</f>
        <v/>
      </c>
      <c r="S324" s="28" t="str">
        <f>IF(S323="","",MIN(S321:S321))</f>
        <v/>
      </c>
      <c r="T324" s="28" t="str">
        <f>IF(T323="","",MIN(T321:T321))</f>
        <v/>
      </c>
      <c r="U324" s="28" t="str">
        <f t="shared" si="69"/>
        <v/>
      </c>
      <c r="V324" s="28" t="str">
        <f t="shared" si="69"/>
        <v/>
      </c>
      <c r="W324" s="28" t="str">
        <f>IF(W323="","",MIN(W321:W321))</f>
        <v/>
      </c>
      <c r="X324" s="28" t="str">
        <f t="shared" si="69"/>
        <v/>
      </c>
      <c r="Y324" s="28" t="str">
        <f t="shared" si="69"/>
        <v/>
      </c>
      <c r="Z324" s="28" t="str">
        <f t="shared" si="69"/>
        <v/>
      </c>
      <c r="AA324" s="28" t="str">
        <f t="shared" si="69"/>
        <v/>
      </c>
      <c r="AB324" s="28" t="str">
        <f t="shared" si="69"/>
        <v/>
      </c>
      <c r="AC324" s="28" t="str">
        <f t="shared" si="69"/>
        <v/>
      </c>
      <c r="AD324" s="28" t="str">
        <f t="shared" si="69"/>
        <v/>
      </c>
      <c r="AE324" s="28" t="str">
        <f t="shared" si="69"/>
        <v/>
      </c>
      <c r="AF324" s="28" t="str">
        <f t="shared" si="69"/>
        <v/>
      </c>
      <c r="AG324" s="28" t="str">
        <f t="shared" si="69"/>
        <v/>
      </c>
      <c r="AH324" s="28" t="str">
        <f t="shared" si="69"/>
        <v/>
      </c>
      <c r="AI324" s="28" t="str">
        <f t="shared" ref="AI324:BJ324" si="70">IF(AI323="","",MIN(AI321:AI321))</f>
        <v/>
      </c>
      <c r="AJ324" s="28" t="str">
        <f t="shared" si="70"/>
        <v/>
      </c>
      <c r="AK324" s="28" t="str">
        <f t="shared" si="70"/>
        <v/>
      </c>
      <c r="AL324" s="28" t="str">
        <f t="shared" si="70"/>
        <v/>
      </c>
      <c r="AM324" s="28" t="str">
        <f t="shared" si="70"/>
        <v/>
      </c>
      <c r="AN324" s="28" t="str">
        <f t="shared" si="70"/>
        <v/>
      </c>
      <c r="AO324" s="28" t="str">
        <f t="shared" si="70"/>
        <v/>
      </c>
      <c r="AP324" s="28" t="str">
        <f t="shared" si="70"/>
        <v/>
      </c>
      <c r="AQ324" s="28" t="str">
        <f t="shared" si="70"/>
        <v/>
      </c>
      <c r="AR324" s="28" t="str">
        <f t="shared" si="70"/>
        <v/>
      </c>
      <c r="AS324" s="28" t="str">
        <f t="shared" si="70"/>
        <v/>
      </c>
      <c r="AT324" s="28" t="str">
        <f t="shared" si="70"/>
        <v/>
      </c>
      <c r="AU324" s="28" t="str">
        <f t="shared" si="70"/>
        <v/>
      </c>
      <c r="AV324" s="28" t="str">
        <f t="shared" si="70"/>
        <v/>
      </c>
      <c r="AW324" s="28" t="str">
        <f t="shared" si="70"/>
        <v/>
      </c>
      <c r="AX324" s="28" t="str">
        <f t="shared" si="70"/>
        <v/>
      </c>
      <c r="AY324" s="28" t="str">
        <f t="shared" si="70"/>
        <v/>
      </c>
      <c r="AZ324" s="28" t="str">
        <f t="shared" si="70"/>
        <v/>
      </c>
      <c r="BA324" s="28" t="str">
        <f t="shared" si="70"/>
        <v/>
      </c>
      <c r="BB324" s="28" t="str">
        <f t="shared" si="70"/>
        <v/>
      </c>
      <c r="BC324" s="28" t="str">
        <f t="shared" si="70"/>
        <v/>
      </c>
      <c r="BD324" s="28" t="str">
        <f t="shared" si="70"/>
        <v/>
      </c>
      <c r="BE324" s="28" t="str">
        <f t="shared" si="70"/>
        <v/>
      </c>
      <c r="BF324" s="28" t="str">
        <f t="shared" si="70"/>
        <v/>
      </c>
      <c r="BG324" s="28" t="str">
        <f t="shared" si="70"/>
        <v/>
      </c>
      <c r="BH324" s="28" t="str">
        <f t="shared" si="70"/>
        <v/>
      </c>
      <c r="BI324" s="28" t="str">
        <f t="shared" si="70"/>
        <v/>
      </c>
      <c r="BJ324" s="28" t="str">
        <f t="shared" si="70"/>
        <v/>
      </c>
      <c r="BK324" s="28" t="str">
        <f t="shared" ref="BK324:CK324" si="71">IF(BK323="","",MIN(BK321:BK321))</f>
        <v/>
      </c>
      <c r="BL324" s="28" t="str">
        <f t="shared" si="71"/>
        <v/>
      </c>
      <c r="BM324" s="28" t="str">
        <f t="shared" si="71"/>
        <v/>
      </c>
      <c r="BN324" s="28" t="str">
        <f t="shared" si="71"/>
        <v/>
      </c>
      <c r="BO324" s="28" t="str">
        <f t="shared" si="71"/>
        <v/>
      </c>
      <c r="BP324" s="28" t="str">
        <f t="shared" si="71"/>
        <v/>
      </c>
      <c r="BQ324" s="28" t="str">
        <f t="shared" si="71"/>
        <v/>
      </c>
      <c r="BR324" s="28" t="str">
        <f t="shared" si="71"/>
        <v/>
      </c>
      <c r="BS324" s="28" t="str">
        <f t="shared" si="71"/>
        <v/>
      </c>
      <c r="BT324" s="28" t="str">
        <f t="shared" si="71"/>
        <v/>
      </c>
      <c r="BU324" s="28" t="str">
        <f t="shared" si="71"/>
        <v/>
      </c>
      <c r="BV324" s="28" t="str">
        <f t="shared" si="71"/>
        <v/>
      </c>
      <c r="BW324" s="28" t="str">
        <f t="shared" si="71"/>
        <v/>
      </c>
      <c r="BX324" s="28" t="str">
        <f t="shared" si="71"/>
        <v/>
      </c>
      <c r="BY324" s="28" t="str">
        <f t="shared" si="71"/>
        <v/>
      </c>
      <c r="BZ324" s="28" t="str">
        <f t="shared" si="71"/>
        <v/>
      </c>
      <c r="CA324" s="28" t="str">
        <f t="shared" si="71"/>
        <v/>
      </c>
      <c r="CB324" s="28" t="str">
        <f t="shared" si="71"/>
        <v/>
      </c>
      <c r="CC324" s="28" t="str">
        <f t="shared" si="71"/>
        <v/>
      </c>
      <c r="CD324" s="28" t="str">
        <f t="shared" si="71"/>
        <v/>
      </c>
      <c r="CE324" s="28" t="str">
        <f t="shared" si="71"/>
        <v/>
      </c>
      <c r="CF324" s="28" t="str">
        <f t="shared" si="71"/>
        <v/>
      </c>
      <c r="CG324" s="28" t="str">
        <f t="shared" si="71"/>
        <v/>
      </c>
      <c r="CH324" s="28" t="str">
        <f t="shared" si="71"/>
        <v/>
      </c>
      <c r="CI324" s="28" t="str">
        <f t="shared" si="71"/>
        <v/>
      </c>
      <c r="CJ324" s="28" t="str">
        <f t="shared" si="71"/>
        <v/>
      </c>
      <c r="CK324" s="28" t="str">
        <f t="shared" si="71"/>
        <v/>
      </c>
      <c r="CL324" s="28" t="str">
        <f t="shared" ref="CL324" si="72">IF(CL323="","",MIN(CL321:CL321))</f>
        <v/>
      </c>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c r="GD324" s="59"/>
      <c r="GE324" s="59"/>
      <c r="GF324" s="59"/>
      <c r="GG324" s="59"/>
      <c r="GH324" s="59"/>
      <c r="GI324" s="59"/>
      <c r="GJ324" s="59"/>
      <c r="GK324" s="59"/>
      <c r="GL324" s="59"/>
      <c r="GM324" s="59"/>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c r="IX324" s="59"/>
      <c r="IY324" s="59"/>
      <c r="IZ324" s="59"/>
      <c r="JA324" s="59"/>
      <c r="JB324" s="59"/>
      <c r="JC324" s="59"/>
      <c r="JD324" s="59"/>
      <c r="JE324" s="59"/>
      <c r="JF324" s="59"/>
      <c r="JG324" s="59"/>
      <c r="JH324" s="59"/>
      <c r="JI324" s="59"/>
      <c r="JJ324" s="59"/>
      <c r="JK324" s="59"/>
      <c r="JL324" s="59"/>
      <c r="JM324" s="59"/>
      <c r="JN324" s="59"/>
      <c r="JO324" s="59"/>
      <c r="JP324" s="59"/>
      <c r="JQ324" s="59"/>
    </row>
    <row r="325" spans="1:277" s="59" customFormat="1" ht="15" customHeight="1">
      <c r="A325" s="25" t="s">
        <v>11</v>
      </c>
      <c r="B325" s="26"/>
      <c r="C325" s="26"/>
      <c r="D325" s="26"/>
      <c r="E325" s="26"/>
      <c r="F325" s="26"/>
      <c r="G325" s="26"/>
      <c r="H325" s="26"/>
      <c r="I325" s="28" t="str">
        <f t="shared" ref="I325:AH325" si="73">IF(I323="","",MAX(I321:I321))</f>
        <v/>
      </c>
      <c r="J325" s="28" t="str">
        <f>IF(J323="","",MAX(J321:J321))</f>
        <v/>
      </c>
      <c r="K325" s="28" t="str">
        <f>IF(K323="","",MAX(K321:K321))</f>
        <v/>
      </c>
      <c r="L325" s="28" t="str">
        <f t="shared" si="73"/>
        <v/>
      </c>
      <c r="M325" s="28" t="str">
        <f>IF(M323="","",MAX(M321:M321))</f>
        <v/>
      </c>
      <c r="N325" s="28" t="str">
        <f>IF(N323="","",MAX(N321:N321))</f>
        <v/>
      </c>
      <c r="O325" s="28" t="str">
        <f>IF(O323="","",MAX(O321:O321))</f>
        <v/>
      </c>
      <c r="P325" s="28" t="str">
        <f t="shared" si="73"/>
        <v/>
      </c>
      <c r="Q325" s="28" t="str">
        <f>IF(Q323="","",MAX(Q321:Q321))</f>
        <v/>
      </c>
      <c r="R325" s="28" t="str">
        <f>IF(R323="","",MAX(R321:R321))</f>
        <v/>
      </c>
      <c r="S325" s="28" t="str">
        <f>IF(S323="","",MAX(S321:S321))</f>
        <v/>
      </c>
      <c r="T325" s="28" t="str">
        <f>IF(T323="","",MAX(T321:T321))</f>
        <v/>
      </c>
      <c r="U325" s="28" t="str">
        <f t="shared" si="73"/>
        <v/>
      </c>
      <c r="V325" s="28" t="str">
        <f t="shared" si="73"/>
        <v/>
      </c>
      <c r="W325" s="28" t="str">
        <f>IF(W323="","",MAX(W321:W321))</f>
        <v/>
      </c>
      <c r="X325" s="28" t="str">
        <f t="shared" si="73"/>
        <v/>
      </c>
      <c r="Y325" s="28" t="str">
        <f t="shared" si="73"/>
        <v/>
      </c>
      <c r="Z325" s="28" t="str">
        <f t="shared" si="73"/>
        <v/>
      </c>
      <c r="AA325" s="28" t="str">
        <f t="shared" si="73"/>
        <v/>
      </c>
      <c r="AB325" s="28" t="str">
        <f t="shared" si="73"/>
        <v/>
      </c>
      <c r="AC325" s="28" t="str">
        <f t="shared" si="73"/>
        <v/>
      </c>
      <c r="AD325" s="28" t="str">
        <f t="shared" si="73"/>
        <v/>
      </c>
      <c r="AE325" s="28" t="str">
        <f t="shared" si="73"/>
        <v/>
      </c>
      <c r="AF325" s="28" t="str">
        <f t="shared" si="73"/>
        <v/>
      </c>
      <c r="AG325" s="28" t="str">
        <f t="shared" si="73"/>
        <v/>
      </c>
      <c r="AH325" s="28" t="str">
        <f t="shared" si="73"/>
        <v/>
      </c>
      <c r="AI325" s="28" t="str">
        <f t="shared" ref="AI325:BJ325" si="74">IF(AI323="","",MAX(AI321:AI321))</f>
        <v/>
      </c>
      <c r="AJ325" s="28" t="str">
        <f t="shared" si="74"/>
        <v/>
      </c>
      <c r="AK325" s="28" t="str">
        <f t="shared" si="74"/>
        <v/>
      </c>
      <c r="AL325" s="28" t="str">
        <f t="shared" si="74"/>
        <v/>
      </c>
      <c r="AM325" s="28" t="str">
        <f t="shared" si="74"/>
        <v/>
      </c>
      <c r="AN325" s="28" t="str">
        <f t="shared" si="74"/>
        <v/>
      </c>
      <c r="AO325" s="28" t="str">
        <f t="shared" si="74"/>
        <v/>
      </c>
      <c r="AP325" s="28" t="str">
        <f t="shared" si="74"/>
        <v/>
      </c>
      <c r="AQ325" s="28" t="str">
        <f t="shared" si="74"/>
        <v/>
      </c>
      <c r="AR325" s="28" t="str">
        <f t="shared" si="74"/>
        <v/>
      </c>
      <c r="AS325" s="28" t="str">
        <f t="shared" si="74"/>
        <v/>
      </c>
      <c r="AT325" s="28" t="str">
        <f t="shared" si="74"/>
        <v/>
      </c>
      <c r="AU325" s="28" t="str">
        <f t="shared" si="74"/>
        <v/>
      </c>
      <c r="AV325" s="28" t="str">
        <f t="shared" si="74"/>
        <v/>
      </c>
      <c r="AW325" s="28" t="str">
        <f t="shared" si="74"/>
        <v/>
      </c>
      <c r="AX325" s="28" t="str">
        <f t="shared" si="74"/>
        <v/>
      </c>
      <c r="AY325" s="28" t="str">
        <f t="shared" si="74"/>
        <v/>
      </c>
      <c r="AZ325" s="28" t="str">
        <f t="shared" si="74"/>
        <v/>
      </c>
      <c r="BA325" s="28" t="str">
        <f t="shared" si="74"/>
        <v/>
      </c>
      <c r="BB325" s="28" t="str">
        <f t="shared" si="74"/>
        <v/>
      </c>
      <c r="BC325" s="28" t="str">
        <f t="shared" si="74"/>
        <v/>
      </c>
      <c r="BD325" s="28" t="str">
        <f t="shared" si="74"/>
        <v/>
      </c>
      <c r="BE325" s="28" t="str">
        <f t="shared" si="74"/>
        <v/>
      </c>
      <c r="BF325" s="28" t="str">
        <f t="shared" si="74"/>
        <v/>
      </c>
      <c r="BG325" s="28" t="str">
        <f t="shared" si="74"/>
        <v/>
      </c>
      <c r="BH325" s="28" t="str">
        <f t="shared" si="74"/>
        <v/>
      </c>
      <c r="BI325" s="28" t="str">
        <f t="shared" si="74"/>
        <v/>
      </c>
      <c r="BJ325" s="28" t="str">
        <f t="shared" si="74"/>
        <v/>
      </c>
      <c r="BK325" s="28" t="str">
        <f t="shared" ref="BK325:CK325" si="75">IF(BK323="","",MAX(BK321:BK321))</f>
        <v/>
      </c>
      <c r="BL325" s="28" t="str">
        <f t="shared" si="75"/>
        <v/>
      </c>
      <c r="BM325" s="28" t="str">
        <f t="shared" si="75"/>
        <v/>
      </c>
      <c r="BN325" s="28" t="str">
        <f t="shared" si="75"/>
        <v/>
      </c>
      <c r="BO325" s="28" t="str">
        <f t="shared" si="75"/>
        <v/>
      </c>
      <c r="BP325" s="28" t="str">
        <f t="shared" si="75"/>
        <v/>
      </c>
      <c r="BQ325" s="28" t="str">
        <f t="shared" si="75"/>
        <v/>
      </c>
      <c r="BR325" s="28" t="str">
        <f t="shared" si="75"/>
        <v/>
      </c>
      <c r="BS325" s="28" t="str">
        <f t="shared" si="75"/>
        <v/>
      </c>
      <c r="BT325" s="28" t="str">
        <f t="shared" si="75"/>
        <v/>
      </c>
      <c r="BU325" s="28" t="str">
        <f t="shared" si="75"/>
        <v/>
      </c>
      <c r="BV325" s="28" t="str">
        <f t="shared" si="75"/>
        <v/>
      </c>
      <c r="BW325" s="28" t="str">
        <f t="shared" si="75"/>
        <v/>
      </c>
      <c r="BX325" s="28" t="str">
        <f t="shared" si="75"/>
        <v/>
      </c>
      <c r="BY325" s="28" t="str">
        <f t="shared" si="75"/>
        <v/>
      </c>
      <c r="BZ325" s="28" t="str">
        <f t="shared" si="75"/>
        <v/>
      </c>
      <c r="CA325" s="28" t="str">
        <f t="shared" si="75"/>
        <v/>
      </c>
      <c r="CB325" s="28" t="str">
        <f t="shared" si="75"/>
        <v/>
      </c>
      <c r="CC325" s="28" t="str">
        <f t="shared" si="75"/>
        <v/>
      </c>
      <c r="CD325" s="28" t="str">
        <f t="shared" si="75"/>
        <v/>
      </c>
      <c r="CE325" s="28" t="str">
        <f t="shared" si="75"/>
        <v/>
      </c>
      <c r="CF325" s="28" t="str">
        <f t="shared" si="75"/>
        <v/>
      </c>
      <c r="CG325" s="28" t="str">
        <f t="shared" si="75"/>
        <v/>
      </c>
      <c r="CH325" s="28" t="str">
        <f t="shared" si="75"/>
        <v/>
      </c>
      <c r="CI325" s="28" t="str">
        <f t="shared" si="75"/>
        <v/>
      </c>
      <c r="CJ325" s="28" t="str">
        <f t="shared" si="75"/>
        <v/>
      </c>
      <c r="CK325" s="28" t="str">
        <f t="shared" si="75"/>
        <v/>
      </c>
      <c r="CL325" s="28" t="str">
        <f t="shared" ref="CL325" si="76">IF(CL323="","",MAX(CL321:CL321))</f>
        <v/>
      </c>
    </row>
    <row r="326" spans="1:277" s="59" customFormat="1" ht="15" customHeight="1">
      <c r="A326" s="29"/>
      <c r="B326" s="29"/>
      <c r="C326" s="29"/>
      <c r="D326" s="29"/>
      <c r="E326" s="29"/>
      <c r="F326" s="29"/>
      <c r="G326" s="29"/>
      <c r="H326" s="29"/>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row>
    <row r="327" spans="1:277" s="59" customFormat="1" ht="15" customHeight="1">
      <c r="A327" s="19" t="s">
        <v>102</v>
      </c>
      <c r="B327" s="19">
        <v>2015</v>
      </c>
      <c r="C327" s="38">
        <v>26432245</v>
      </c>
      <c r="D327" s="29" t="s">
        <v>126</v>
      </c>
      <c r="E327" s="19" t="s">
        <v>121</v>
      </c>
      <c r="F327" s="29"/>
      <c r="G327" s="20"/>
      <c r="H327" s="19">
        <v>226</v>
      </c>
      <c r="I327" s="37">
        <v>0</v>
      </c>
      <c r="J327" s="37"/>
      <c r="K327" s="37">
        <v>0</v>
      </c>
      <c r="L327" s="37">
        <v>0.08</v>
      </c>
      <c r="M327" s="37">
        <v>0.04</v>
      </c>
      <c r="N327" s="37"/>
      <c r="O327" s="37"/>
      <c r="P327" s="37">
        <v>0.46500000000000002</v>
      </c>
      <c r="Q327" s="37">
        <v>0</v>
      </c>
      <c r="R327" s="37"/>
      <c r="S327" s="37"/>
      <c r="T327" s="37"/>
      <c r="U327" s="37">
        <v>0</v>
      </c>
      <c r="V327" s="37">
        <v>0</v>
      </c>
      <c r="W327" s="37">
        <v>0</v>
      </c>
      <c r="X327" s="37">
        <v>0.04</v>
      </c>
      <c r="Y327" s="37"/>
      <c r="Z327" s="37">
        <v>2.7E-2</v>
      </c>
      <c r="AA327" s="37">
        <v>0.111</v>
      </c>
      <c r="AB327" s="37">
        <v>8.9999999999999993E-3</v>
      </c>
      <c r="AC327" s="37"/>
      <c r="AD327" s="37"/>
      <c r="AE327" s="37"/>
      <c r="AF327" s="37">
        <v>0</v>
      </c>
      <c r="AG327" s="37"/>
      <c r="AH327" s="37"/>
      <c r="AI327" s="37"/>
      <c r="AJ327" s="37">
        <v>0</v>
      </c>
      <c r="AK327" s="37">
        <v>8.9999999999999993E-3</v>
      </c>
      <c r="AL327" s="37"/>
      <c r="AM327" s="37"/>
      <c r="AN327" s="37">
        <v>0</v>
      </c>
      <c r="AO327" s="37">
        <v>0</v>
      </c>
      <c r="AP327" s="37"/>
      <c r="AQ327" s="37">
        <v>0</v>
      </c>
      <c r="AR327" s="37">
        <v>4.0000000000000001E-3</v>
      </c>
      <c r="AS327" s="37"/>
      <c r="AT327" s="37">
        <v>0</v>
      </c>
      <c r="AU327" s="37"/>
      <c r="AV327" s="37"/>
      <c r="AW327" s="37">
        <v>0</v>
      </c>
      <c r="AX327" s="37">
        <v>0</v>
      </c>
      <c r="AY327" s="37">
        <v>8.9999999999999993E-3</v>
      </c>
      <c r="AZ327" s="37">
        <v>0</v>
      </c>
      <c r="BA327" s="37"/>
      <c r="BB327" s="37"/>
      <c r="BC327" s="37"/>
      <c r="BD327" s="37"/>
      <c r="BE327" s="37">
        <v>0</v>
      </c>
      <c r="BF327" s="37">
        <v>8.9999999999999993E-3</v>
      </c>
      <c r="BG327" s="37"/>
      <c r="BH327" s="37"/>
      <c r="BI327" s="37">
        <v>0</v>
      </c>
      <c r="BJ327" s="37"/>
      <c r="BK327" s="37"/>
      <c r="BL327" s="37">
        <v>0</v>
      </c>
      <c r="BM327" s="37"/>
      <c r="BN327" s="37"/>
      <c r="BO327" s="37"/>
      <c r="BP327" s="37">
        <v>0</v>
      </c>
      <c r="BQ327" s="37"/>
      <c r="BR327" s="37">
        <v>0</v>
      </c>
      <c r="BS327" s="37">
        <v>0</v>
      </c>
      <c r="BT327" s="37">
        <v>0</v>
      </c>
      <c r="BU327" s="37">
        <v>0</v>
      </c>
      <c r="BV327" s="37">
        <v>0</v>
      </c>
      <c r="BW327" s="37">
        <v>0</v>
      </c>
      <c r="BX327" s="37">
        <v>0</v>
      </c>
      <c r="BY327" s="37"/>
      <c r="BZ327" s="37"/>
      <c r="CA327" s="37"/>
      <c r="CB327" s="37">
        <v>0</v>
      </c>
      <c r="CC327" s="37"/>
      <c r="CD327" s="37"/>
      <c r="CE327" s="37">
        <v>0</v>
      </c>
      <c r="CF327" s="37">
        <v>0</v>
      </c>
      <c r="CG327" s="37"/>
      <c r="CH327" s="37"/>
      <c r="CI327" s="37">
        <v>2.7E-2</v>
      </c>
      <c r="CJ327" s="37">
        <v>0</v>
      </c>
      <c r="CK327" s="37">
        <v>2.1999999999999999E-2</v>
      </c>
      <c r="CL327" s="37">
        <v>0</v>
      </c>
    </row>
    <row r="328" spans="1:277" s="59" customFormat="1" ht="15" customHeight="1">
      <c r="A328" s="19" t="s">
        <v>102</v>
      </c>
      <c r="B328" s="19">
        <v>2015</v>
      </c>
      <c r="C328" s="38">
        <v>26432245</v>
      </c>
      <c r="D328" s="29" t="s">
        <v>126</v>
      </c>
      <c r="E328" s="19" t="s">
        <v>122</v>
      </c>
      <c r="F328" s="29"/>
      <c r="G328" s="20"/>
      <c r="H328" s="19">
        <v>198</v>
      </c>
      <c r="I328" s="37">
        <v>0</v>
      </c>
      <c r="J328" s="37"/>
      <c r="K328" s="37">
        <v>0</v>
      </c>
      <c r="L328" s="37">
        <v>0.30299999999999999</v>
      </c>
      <c r="M328" s="37">
        <v>6.0999999999999999E-2</v>
      </c>
      <c r="N328" s="37"/>
      <c r="O328" s="37"/>
      <c r="P328" s="37">
        <v>0.5</v>
      </c>
      <c r="Q328" s="37">
        <v>0</v>
      </c>
      <c r="R328" s="37"/>
      <c r="S328" s="37"/>
      <c r="T328" s="37"/>
      <c r="U328" s="37">
        <v>0</v>
      </c>
      <c r="V328" s="37">
        <v>0</v>
      </c>
      <c r="W328" s="37">
        <v>0</v>
      </c>
      <c r="X328" s="37">
        <v>1.4999999999999999E-2</v>
      </c>
      <c r="Y328" s="37"/>
      <c r="Z328" s="37">
        <v>0.10100000000000001</v>
      </c>
      <c r="AA328" s="37">
        <v>5.6000000000000001E-2</v>
      </c>
      <c r="AB328" s="37">
        <v>0</v>
      </c>
      <c r="AC328" s="37"/>
      <c r="AD328" s="37"/>
      <c r="AE328" s="37"/>
      <c r="AF328" s="37">
        <v>0</v>
      </c>
      <c r="AG328" s="37"/>
      <c r="AH328" s="37"/>
      <c r="AI328" s="37"/>
      <c r="AJ328" s="37">
        <v>0</v>
      </c>
      <c r="AK328" s="37">
        <v>0</v>
      </c>
      <c r="AL328" s="37"/>
      <c r="AM328" s="37"/>
      <c r="AN328" s="37">
        <v>0</v>
      </c>
      <c r="AO328" s="37">
        <v>0</v>
      </c>
      <c r="AP328" s="37"/>
      <c r="AQ328" s="37">
        <v>0</v>
      </c>
      <c r="AR328" s="37">
        <v>0</v>
      </c>
      <c r="AS328" s="37"/>
      <c r="AT328" s="37">
        <v>0</v>
      </c>
      <c r="AU328" s="37"/>
      <c r="AV328" s="37"/>
      <c r="AW328" s="37">
        <v>0</v>
      </c>
      <c r="AX328" s="37">
        <v>5.0000000000000001E-3</v>
      </c>
      <c r="AY328" s="37">
        <v>0</v>
      </c>
      <c r="AZ328" s="37">
        <v>0</v>
      </c>
      <c r="BA328" s="37"/>
      <c r="BB328" s="37"/>
      <c r="BC328" s="37"/>
      <c r="BD328" s="37"/>
      <c r="BE328" s="37">
        <v>0</v>
      </c>
      <c r="BF328" s="37">
        <v>0</v>
      </c>
      <c r="BG328" s="37"/>
      <c r="BH328" s="37"/>
      <c r="BI328" s="37">
        <v>0</v>
      </c>
      <c r="BJ328" s="37"/>
      <c r="BK328" s="37"/>
      <c r="BL328" s="37">
        <v>0</v>
      </c>
      <c r="BM328" s="37"/>
      <c r="BN328" s="37"/>
      <c r="BO328" s="37"/>
      <c r="BP328" s="37">
        <v>0</v>
      </c>
      <c r="BQ328" s="37"/>
      <c r="BR328" s="37">
        <v>0</v>
      </c>
      <c r="BS328" s="37">
        <v>0</v>
      </c>
      <c r="BT328" s="37">
        <v>0</v>
      </c>
      <c r="BU328" s="37">
        <v>0</v>
      </c>
      <c r="BV328" s="37">
        <v>0</v>
      </c>
      <c r="BW328" s="37">
        <v>0</v>
      </c>
      <c r="BX328" s="37">
        <v>0</v>
      </c>
      <c r="BY328" s="37"/>
      <c r="BZ328" s="37"/>
      <c r="CA328" s="37"/>
      <c r="CB328" s="37">
        <v>0</v>
      </c>
      <c r="CC328" s="37"/>
      <c r="CD328" s="37"/>
      <c r="CE328" s="37">
        <v>0</v>
      </c>
      <c r="CF328" s="37">
        <v>0</v>
      </c>
      <c r="CG328" s="37"/>
      <c r="CH328" s="37"/>
      <c r="CI328" s="37">
        <v>0.02</v>
      </c>
      <c r="CJ328" s="37">
        <v>5.0000000000000001E-3</v>
      </c>
      <c r="CK328" s="37">
        <v>0.03</v>
      </c>
      <c r="CL328" s="37">
        <v>0</v>
      </c>
    </row>
    <row r="329" spans="1:277" s="59" customFormat="1" ht="15" customHeight="1">
      <c r="A329" s="19" t="s">
        <v>102</v>
      </c>
      <c r="B329" s="19">
        <v>2015</v>
      </c>
      <c r="C329" s="38">
        <v>26432245</v>
      </c>
      <c r="D329" s="29" t="s">
        <v>126</v>
      </c>
      <c r="E329" s="19" t="s">
        <v>123</v>
      </c>
      <c r="F329" s="29"/>
      <c r="G329" s="20"/>
      <c r="H329" s="19">
        <v>198</v>
      </c>
      <c r="I329" s="37">
        <v>0</v>
      </c>
      <c r="J329" s="37"/>
      <c r="K329" s="37">
        <v>0</v>
      </c>
      <c r="L329" s="37">
        <v>0.187</v>
      </c>
      <c r="M329" s="37">
        <v>5.0000000000000001E-3</v>
      </c>
      <c r="N329" s="37"/>
      <c r="O329" s="37"/>
      <c r="P329" s="37">
        <v>0.42899999999999999</v>
      </c>
      <c r="Q329" s="37">
        <v>0</v>
      </c>
      <c r="R329" s="37"/>
      <c r="S329" s="37"/>
      <c r="T329" s="37"/>
      <c r="U329" s="37">
        <v>0</v>
      </c>
      <c r="V329" s="37">
        <v>0</v>
      </c>
      <c r="W329" s="37">
        <v>0</v>
      </c>
      <c r="X329" s="37">
        <v>0.01</v>
      </c>
      <c r="Y329" s="37"/>
      <c r="Z329" s="37">
        <v>5.0000000000000001E-3</v>
      </c>
      <c r="AA329" s="37">
        <v>6.6000000000000003E-2</v>
      </c>
      <c r="AB329" s="37">
        <v>0.02</v>
      </c>
      <c r="AC329" s="37"/>
      <c r="AD329" s="37"/>
      <c r="AE329" s="37"/>
      <c r="AF329" s="37">
        <v>0</v>
      </c>
      <c r="AG329" s="37"/>
      <c r="AH329" s="37"/>
      <c r="AI329" s="37"/>
      <c r="AJ329" s="37">
        <v>0</v>
      </c>
      <c r="AK329" s="37">
        <v>0</v>
      </c>
      <c r="AL329" s="37"/>
      <c r="AM329" s="37"/>
      <c r="AN329" s="37">
        <v>0</v>
      </c>
      <c r="AO329" s="37">
        <v>0</v>
      </c>
      <c r="AP329" s="37"/>
      <c r="AQ329" s="37">
        <v>0</v>
      </c>
      <c r="AR329" s="37">
        <v>0</v>
      </c>
      <c r="AS329" s="37"/>
      <c r="AT329" s="37">
        <v>0</v>
      </c>
      <c r="AU329" s="37"/>
      <c r="AV329" s="37"/>
      <c r="AW329" s="37">
        <v>0</v>
      </c>
      <c r="AX329" s="37">
        <v>5.0000000000000001E-3</v>
      </c>
      <c r="AY329" s="37">
        <v>0</v>
      </c>
      <c r="AZ329" s="37">
        <v>0</v>
      </c>
      <c r="BA329" s="37"/>
      <c r="BB329" s="37"/>
      <c r="BC329" s="37"/>
      <c r="BD329" s="37"/>
      <c r="BE329" s="37">
        <v>0</v>
      </c>
      <c r="BF329" s="37">
        <v>0</v>
      </c>
      <c r="BG329" s="37"/>
      <c r="BH329" s="37"/>
      <c r="BI329" s="37">
        <v>0</v>
      </c>
      <c r="BJ329" s="37"/>
      <c r="BK329" s="37"/>
      <c r="BL329" s="37">
        <v>0</v>
      </c>
      <c r="BM329" s="37"/>
      <c r="BN329" s="37"/>
      <c r="BO329" s="37"/>
      <c r="BP329" s="37">
        <v>5.0000000000000001E-3</v>
      </c>
      <c r="BQ329" s="37"/>
      <c r="BR329" s="37">
        <v>0</v>
      </c>
      <c r="BS329" s="37">
        <v>0</v>
      </c>
      <c r="BT329" s="37">
        <v>0</v>
      </c>
      <c r="BU329" s="37">
        <v>0</v>
      </c>
      <c r="BV329" s="37">
        <v>0</v>
      </c>
      <c r="BW329" s="37">
        <v>0</v>
      </c>
      <c r="BX329" s="37">
        <v>0</v>
      </c>
      <c r="BY329" s="37"/>
      <c r="BZ329" s="37"/>
      <c r="CA329" s="37"/>
      <c r="CB329" s="37">
        <v>0</v>
      </c>
      <c r="CC329" s="37"/>
      <c r="CD329" s="37"/>
      <c r="CE329" s="37">
        <v>0</v>
      </c>
      <c r="CF329" s="37">
        <v>0</v>
      </c>
      <c r="CG329" s="37"/>
      <c r="CH329" s="37"/>
      <c r="CI329" s="37">
        <v>0.03</v>
      </c>
      <c r="CJ329" s="37">
        <v>5.0000000000000001E-3</v>
      </c>
      <c r="CK329" s="37">
        <v>0.02</v>
      </c>
      <c r="CL329" s="37">
        <v>0</v>
      </c>
    </row>
    <row r="330" spans="1:277" s="59" customFormat="1" ht="15" customHeight="1">
      <c r="A330" s="19" t="s">
        <v>102</v>
      </c>
      <c r="B330" s="19">
        <v>2015</v>
      </c>
      <c r="C330" s="38">
        <v>26432245</v>
      </c>
      <c r="D330" s="29" t="s">
        <v>126</v>
      </c>
      <c r="E330" s="19" t="s">
        <v>124</v>
      </c>
      <c r="F330" s="29"/>
      <c r="G330" s="20"/>
      <c r="H330" s="19">
        <v>216</v>
      </c>
      <c r="I330" s="37">
        <v>0</v>
      </c>
      <c r="J330" s="37"/>
      <c r="K330" s="37">
        <v>0</v>
      </c>
      <c r="L330" s="37">
        <v>0.14799999999999999</v>
      </c>
      <c r="M330" s="37">
        <v>1.4E-2</v>
      </c>
      <c r="N330" s="37"/>
      <c r="O330" s="37"/>
      <c r="P330" s="37">
        <v>0.435</v>
      </c>
      <c r="Q330" s="37">
        <v>0</v>
      </c>
      <c r="R330" s="37"/>
      <c r="S330" s="37"/>
      <c r="T330" s="37"/>
      <c r="U330" s="37">
        <v>0</v>
      </c>
      <c r="V330" s="37">
        <v>0</v>
      </c>
      <c r="W330" s="37">
        <v>0</v>
      </c>
      <c r="X330" s="37">
        <v>4.2000000000000003E-2</v>
      </c>
      <c r="Y330" s="37"/>
      <c r="Z330" s="37">
        <v>8.9999999999999993E-3</v>
      </c>
      <c r="AA330" s="37">
        <v>9.7000000000000003E-2</v>
      </c>
      <c r="AB330" s="37">
        <v>0</v>
      </c>
      <c r="AC330" s="37"/>
      <c r="AD330" s="37"/>
      <c r="AE330" s="37"/>
      <c r="AF330" s="37">
        <v>0</v>
      </c>
      <c r="AG330" s="37"/>
      <c r="AH330" s="37"/>
      <c r="AI330" s="37"/>
      <c r="AJ330" s="37">
        <v>0</v>
      </c>
      <c r="AK330" s="37">
        <v>0</v>
      </c>
      <c r="AL330" s="37"/>
      <c r="AM330" s="37"/>
      <c r="AN330" s="37">
        <v>0</v>
      </c>
      <c r="AO330" s="37">
        <v>0</v>
      </c>
      <c r="AP330" s="37"/>
      <c r="AQ330" s="37">
        <v>0</v>
      </c>
      <c r="AR330" s="37">
        <v>0</v>
      </c>
      <c r="AS330" s="37"/>
      <c r="AT330" s="37">
        <v>0</v>
      </c>
      <c r="AU330" s="37"/>
      <c r="AV330" s="37"/>
      <c r="AW330" s="37">
        <v>0</v>
      </c>
      <c r="AX330" s="37">
        <v>8.9999999999999993E-3</v>
      </c>
      <c r="AY330" s="37">
        <v>0</v>
      </c>
      <c r="AZ330" s="37">
        <v>0</v>
      </c>
      <c r="BA330" s="37"/>
      <c r="BB330" s="37"/>
      <c r="BC330" s="37"/>
      <c r="BD330" s="37"/>
      <c r="BE330" s="37">
        <v>0</v>
      </c>
      <c r="BF330" s="37">
        <v>5.0000000000000001E-3</v>
      </c>
      <c r="BG330" s="37"/>
      <c r="BH330" s="37"/>
      <c r="BI330" s="37">
        <v>0</v>
      </c>
      <c r="BJ330" s="37"/>
      <c r="BK330" s="37"/>
      <c r="BL330" s="37">
        <v>0</v>
      </c>
      <c r="BM330" s="37"/>
      <c r="BN330" s="37"/>
      <c r="BO330" s="37"/>
      <c r="BP330" s="37">
        <v>0</v>
      </c>
      <c r="BQ330" s="37"/>
      <c r="BR330" s="37">
        <v>8.9999999999999993E-3</v>
      </c>
      <c r="BS330" s="37">
        <v>0</v>
      </c>
      <c r="BT330" s="37">
        <v>0</v>
      </c>
      <c r="BU330" s="37">
        <v>0</v>
      </c>
      <c r="BV330" s="37">
        <v>0</v>
      </c>
      <c r="BW330" s="37">
        <v>0</v>
      </c>
      <c r="BX330" s="37">
        <v>0</v>
      </c>
      <c r="BY330" s="37"/>
      <c r="BZ330" s="37"/>
      <c r="CA330" s="37"/>
      <c r="CB330" s="37">
        <v>0</v>
      </c>
      <c r="CC330" s="37"/>
      <c r="CD330" s="37"/>
      <c r="CE330" s="37">
        <v>8.9999999999999993E-3</v>
      </c>
      <c r="CF330" s="37">
        <v>0</v>
      </c>
      <c r="CG330" s="37"/>
      <c r="CH330" s="37"/>
      <c r="CI330" s="37">
        <v>4.2000000000000003E-2</v>
      </c>
      <c r="CJ330" s="37">
        <v>0</v>
      </c>
      <c r="CK330" s="37">
        <v>2.3E-2</v>
      </c>
      <c r="CL330" s="37">
        <v>0</v>
      </c>
    </row>
    <row r="331" spans="1:277" s="59" customFormat="1" ht="15" customHeight="1">
      <c r="A331" s="19" t="s">
        <v>102</v>
      </c>
      <c r="B331" s="19">
        <v>2015</v>
      </c>
      <c r="C331" s="38">
        <v>26432245</v>
      </c>
      <c r="D331" s="29" t="s">
        <v>126</v>
      </c>
      <c r="E331" s="19" t="s">
        <v>125</v>
      </c>
      <c r="F331" s="29"/>
      <c r="G331" s="20"/>
      <c r="H331" s="19">
        <v>170</v>
      </c>
      <c r="I331" s="37">
        <v>0</v>
      </c>
      <c r="J331" s="37"/>
      <c r="K331" s="37">
        <v>0</v>
      </c>
      <c r="L331" s="37">
        <v>7.0999999999999994E-2</v>
      </c>
      <c r="M331" s="37">
        <v>1.2E-2</v>
      </c>
      <c r="N331" s="37"/>
      <c r="O331" s="37"/>
      <c r="P331" s="37">
        <v>0.39400000000000002</v>
      </c>
      <c r="Q331" s="37">
        <v>0</v>
      </c>
      <c r="R331" s="37"/>
      <c r="S331" s="37"/>
      <c r="T331" s="37"/>
      <c r="U331" s="37">
        <v>0</v>
      </c>
      <c r="V331" s="37">
        <v>0</v>
      </c>
      <c r="W331" s="37">
        <v>0</v>
      </c>
      <c r="X331" s="37">
        <v>1.7999999999999999E-2</v>
      </c>
      <c r="Y331" s="37"/>
      <c r="Z331" s="37">
        <v>1.2E-2</v>
      </c>
      <c r="AA331" s="37">
        <v>7.5999999999999998E-2</v>
      </c>
      <c r="AB331" s="37">
        <v>1.2E-2</v>
      </c>
      <c r="AC331" s="37"/>
      <c r="AD331" s="37"/>
      <c r="AE331" s="37"/>
      <c r="AF331" s="37">
        <v>0</v>
      </c>
      <c r="AG331" s="37"/>
      <c r="AH331" s="37"/>
      <c r="AI331" s="37"/>
      <c r="AJ331" s="37">
        <v>0</v>
      </c>
      <c r="AK331" s="37">
        <v>0</v>
      </c>
      <c r="AL331" s="37"/>
      <c r="AM331" s="37"/>
      <c r="AN331" s="37">
        <v>0</v>
      </c>
      <c r="AO331" s="37">
        <v>0</v>
      </c>
      <c r="AP331" s="37"/>
      <c r="AQ331" s="37">
        <v>0</v>
      </c>
      <c r="AR331" s="37">
        <v>0</v>
      </c>
      <c r="AS331" s="37"/>
      <c r="AT331" s="37">
        <v>0</v>
      </c>
      <c r="AU331" s="37"/>
      <c r="AV331" s="37"/>
      <c r="AW331" s="37">
        <v>0</v>
      </c>
      <c r="AX331" s="37">
        <v>0</v>
      </c>
      <c r="AY331" s="37">
        <v>0</v>
      </c>
      <c r="AZ331" s="37">
        <v>0</v>
      </c>
      <c r="BA331" s="37"/>
      <c r="BB331" s="37"/>
      <c r="BC331" s="37"/>
      <c r="BD331" s="37"/>
      <c r="BE331" s="37">
        <v>0</v>
      </c>
      <c r="BF331" s="37">
        <v>6.0000000000000001E-3</v>
      </c>
      <c r="BG331" s="37"/>
      <c r="BH331" s="37"/>
      <c r="BI331" s="37">
        <v>0</v>
      </c>
      <c r="BJ331" s="37"/>
      <c r="BK331" s="37"/>
      <c r="BL331" s="37">
        <v>0</v>
      </c>
      <c r="BM331" s="37"/>
      <c r="BN331" s="37"/>
      <c r="BO331" s="37"/>
      <c r="BP331" s="37">
        <v>0</v>
      </c>
      <c r="BQ331" s="37"/>
      <c r="BR331" s="37">
        <v>0</v>
      </c>
      <c r="BS331" s="37">
        <v>0</v>
      </c>
      <c r="BT331" s="37">
        <v>0</v>
      </c>
      <c r="BU331" s="37">
        <v>0</v>
      </c>
      <c r="BV331" s="37">
        <v>0</v>
      </c>
      <c r="BW331" s="37">
        <v>0</v>
      </c>
      <c r="BX331" s="37">
        <v>0</v>
      </c>
      <c r="BY331" s="37"/>
      <c r="BZ331" s="37"/>
      <c r="CA331" s="37"/>
      <c r="CB331" s="37">
        <v>0</v>
      </c>
      <c r="CC331" s="37"/>
      <c r="CD331" s="37"/>
      <c r="CE331" s="37">
        <v>0</v>
      </c>
      <c r="CF331" s="37">
        <v>0</v>
      </c>
      <c r="CG331" s="37"/>
      <c r="CH331" s="37"/>
      <c r="CI331" s="37">
        <v>5.8999999999999997E-2</v>
      </c>
      <c r="CJ331" s="37">
        <v>0</v>
      </c>
      <c r="CK331" s="37">
        <v>6.0000000000000001E-3</v>
      </c>
      <c r="CL331" s="37">
        <v>0</v>
      </c>
    </row>
    <row r="332" spans="1:277" s="59" customFormat="1" ht="15" customHeight="1">
      <c r="A332" s="20"/>
      <c r="B332" s="20"/>
      <c r="C332" s="21"/>
      <c r="D332" s="20"/>
      <c r="E332" s="20"/>
      <c r="F332" s="21"/>
      <c r="G332" s="20"/>
      <c r="H332" s="20"/>
      <c r="I332" s="22"/>
      <c r="J332" s="23"/>
      <c r="K332" s="22"/>
      <c r="L332" s="22"/>
      <c r="M332" s="24"/>
      <c r="N332" s="23"/>
      <c r="O332" s="24"/>
      <c r="P332" s="23"/>
      <c r="Q332" s="24"/>
      <c r="R332" s="23"/>
      <c r="S332" s="24"/>
      <c r="T332" s="23"/>
      <c r="U332" s="22"/>
      <c r="V332" s="23"/>
      <c r="W332" s="22"/>
      <c r="X332" s="23"/>
      <c r="Y332" s="24"/>
      <c r="Z332" s="23"/>
      <c r="AA332" s="24"/>
      <c r="AB332" s="23"/>
      <c r="AC332" s="24"/>
      <c r="AD332" s="23"/>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row>
    <row r="333" spans="1:277" s="66" customFormat="1" ht="15" customHeight="1">
      <c r="A333" s="25" t="s">
        <v>0</v>
      </c>
      <c r="B333" s="26"/>
      <c r="C333" s="26"/>
      <c r="D333" s="26"/>
      <c r="E333" s="26"/>
      <c r="F333" s="26"/>
      <c r="G333" s="26"/>
      <c r="H333" s="26"/>
      <c r="I333" s="27">
        <f>IFERROR(SUMPRODUCT(I327:I331,--(I327:I331&lt;&gt;""),$H$327:$H$331)/SUMPRODUCT($H$327:$H$331,--(I327:I331&lt;&gt;"")),"")</f>
        <v>0</v>
      </c>
      <c r="J333" s="27" t="str">
        <f>IFERROR(SUMPRODUCT(J327:J331,--(J327:J331&lt;&gt;""),$H$327:$H$331)/SUMPRODUCT($H$327:$H$331,--(J327:J331&lt;&gt;"")),"")</f>
        <v/>
      </c>
      <c r="K333" s="27">
        <f>IFERROR(SUMPRODUCT(K327:K331,--(K327:K331&lt;&gt;""),$H$327:$H$331)/SUMPRODUCT($H$327:$H$331,--(K327:K331&lt;&gt;"")),"")</f>
        <v>0</v>
      </c>
      <c r="L333" s="27">
        <f t="shared" ref="L333:BO333" si="77">IFERROR(SUMPRODUCT(L327:L331,--(L327:L331&lt;&gt;""),$H$327:$H$331)/SUMPRODUCT($H$327:$H$331,--(L327:L331&lt;&gt;"")),"")</f>
        <v>0.15787499999999999</v>
      </c>
      <c r="M333" s="27">
        <f>IFERROR(SUMPRODUCT(M327:M331,--(M327:M331&lt;&gt;""),$H$327:$H$331)/SUMPRODUCT($H$327:$H$331,--(M327:M331&lt;&gt;"")),"")</f>
        <v>2.6956349206349206E-2</v>
      </c>
      <c r="N333" s="27" t="str">
        <f>IFERROR(SUMPRODUCT(N327:N331,--(N327:N331&lt;&gt;""),$H$327:$H$331)/SUMPRODUCT($H$327:$H$331,--(N327:N331&lt;&gt;"")),"")</f>
        <v/>
      </c>
      <c r="O333" s="27" t="str">
        <f>IFERROR(SUMPRODUCT(O327:O331,--(O327:O331&lt;&gt;""),$H$327:$H$331)/SUMPRODUCT($H$327:$H$331,--(O327:O331&lt;&gt;"")),"")</f>
        <v/>
      </c>
      <c r="P333" s="27">
        <f t="shared" si="77"/>
        <v>0.4464007936507936</v>
      </c>
      <c r="Q333" s="27">
        <f>IFERROR(SUMPRODUCT(Q327:Q331,--(Q327:Q331&lt;&gt;""),$H$327:$H$331)/SUMPRODUCT($H$327:$H$331,--(Q327:Q331&lt;&gt;"")),"")</f>
        <v>0</v>
      </c>
      <c r="R333" s="27" t="str">
        <f>IFERROR(SUMPRODUCT(R327:R331,--(R327:R331&lt;&gt;""),$H$327:$H$331)/SUMPRODUCT($H$327:$H$331,--(R327:R331&lt;&gt;"")),"")</f>
        <v/>
      </c>
      <c r="S333" s="27" t="str">
        <f>IFERROR(SUMPRODUCT(S327:S331,--(S327:S331&lt;&gt;""),$H$327:$H$331)/SUMPRODUCT($H$327:$H$331,--(S327:S331&lt;&gt;"")),"")</f>
        <v/>
      </c>
      <c r="T333" s="27" t="str">
        <f>IFERROR(SUMPRODUCT(T327:T331,--(T327:T331&lt;&gt;""),$H$327:$H$331)/SUMPRODUCT($H$327:$H$331,--(T327:T331&lt;&gt;"")),"")</f>
        <v/>
      </c>
      <c r="U333" s="27">
        <f t="shared" si="77"/>
        <v>0</v>
      </c>
      <c r="V333" s="27">
        <f t="shared" si="77"/>
        <v>0</v>
      </c>
      <c r="W333" s="27">
        <f>IFERROR(SUMPRODUCT(W327:W331,--(W327:W331&lt;&gt;""),$H$327:$H$331)/SUMPRODUCT($H$327:$H$331,--(W327:W331&lt;&gt;"")),"")</f>
        <v>0</v>
      </c>
      <c r="X333" s="27">
        <f t="shared" si="77"/>
        <v>2.5914682539682543E-2</v>
      </c>
      <c r="Y333" s="27" t="str">
        <f t="shared" si="77"/>
        <v/>
      </c>
      <c r="Z333" s="27">
        <f t="shared" si="77"/>
        <v>3.082738095238095E-2</v>
      </c>
      <c r="AA333" s="27">
        <f t="shared" si="77"/>
        <v>8.2454365079365086E-2</v>
      </c>
      <c r="AB333" s="27">
        <f t="shared" si="77"/>
        <v>7.9702380952380945E-3</v>
      </c>
      <c r="AC333" s="27" t="str">
        <f t="shared" si="77"/>
        <v/>
      </c>
      <c r="AD333" s="27" t="str">
        <f t="shared" si="77"/>
        <v/>
      </c>
      <c r="AE333" s="27" t="str">
        <f t="shared" si="77"/>
        <v/>
      </c>
      <c r="AF333" s="27">
        <f t="shared" si="77"/>
        <v>0</v>
      </c>
      <c r="AG333" s="27" t="str">
        <f t="shared" si="77"/>
        <v/>
      </c>
      <c r="AH333" s="27" t="str">
        <f t="shared" si="77"/>
        <v/>
      </c>
      <c r="AI333" s="27" t="str">
        <f t="shared" si="77"/>
        <v/>
      </c>
      <c r="AJ333" s="27">
        <f t="shared" si="77"/>
        <v>0</v>
      </c>
      <c r="AK333" s="27">
        <f t="shared" si="77"/>
        <v>2.0178571428571429E-3</v>
      </c>
      <c r="AL333" s="27" t="str">
        <f t="shared" si="77"/>
        <v/>
      </c>
      <c r="AM333" s="27" t="str">
        <f t="shared" si="77"/>
        <v/>
      </c>
      <c r="AN333" s="27">
        <f t="shared" si="77"/>
        <v>0</v>
      </c>
      <c r="AO333" s="27">
        <f t="shared" si="77"/>
        <v>0</v>
      </c>
      <c r="AP333" s="27" t="str">
        <f t="shared" si="77"/>
        <v/>
      </c>
      <c r="AQ333" s="27">
        <f t="shared" si="77"/>
        <v>0</v>
      </c>
      <c r="AR333" s="27">
        <f t="shared" si="77"/>
        <v>8.9682539682539684E-4</v>
      </c>
      <c r="AS333" s="27" t="str">
        <f t="shared" si="77"/>
        <v/>
      </c>
      <c r="AT333" s="27">
        <f t="shared" si="77"/>
        <v>0</v>
      </c>
      <c r="AU333" s="27" t="str">
        <f t="shared" si="77"/>
        <v/>
      </c>
      <c r="AV333" s="27" t="str">
        <f t="shared" si="77"/>
        <v/>
      </c>
      <c r="AW333" s="27">
        <f t="shared" si="77"/>
        <v>0</v>
      </c>
      <c r="AX333" s="27">
        <f t="shared" si="77"/>
        <v>3.8928571428571428E-3</v>
      </c>
      <c r="AY333" s="27">
        <f t="shared" si="77"/>
        <v>2.0178571428571429E-3</v>
      </c>
      <c r="AZ333" s="27">
        <f t="shared" si="77"/>
        <v>0</v>
      </c>
      <c r="BA333" s="27" t="str">
        <f t="shared" si="77"/>
        <v/>
      </c>
      <c r="BB333" s="27" t="str">
        <f t="shared" si="77"/>
        <v/>
      </c>
      <c r="BC333" s="27" t="str">
        <f t="shared" si="77"/>
        <v/>
      </c>
      <c r="BD333" s="27" t="str">
        <f t="shared" si="77"/>
        <v/>
      </c>
      <c r="BE333" s="27">
        <f t="shared" si="77"/>
        <v>0</v>
      </c>
      <c r="BF333" s="27">
        <f t="shared" si="77"/>
        <v>4.1011904761904762E-3</v>
      </c>
      <c r="BG333" s="27" t="str">
        <f t="shared" si="77"/>
        <v/>
      </c>
      <c r="BH333" s="27" t="str">
        <f t="shared" si="77"/>
        <v/>
      </c>
      <c r="BI333" s="27">
        <f t="shared" si="77"/>
        <v>0</v>
      </c>
      <c r="BJ333" s="27" t="str">
        <f t="shared" si="77"/>
        <v/>
      </c>
      <c r="BK333" s="27" t="str">
        <f t="shared" si="77"/>
        <v/>
      </c>
      <c r="BL333" s="27">
        <f t="shared" si="77"/>
        <v>0</v>
      </c>
      <c r="BM333" s="27" t="str">
        <f t="shared" si="77"/>
        <v/>
      </c>
      <c r="BN333" s="27" t="str">
        <f t="shared" si="77"/>
        <v/>
      </c>
      <c r="BO333" s="27" t="str">
        <f t="shared" si="77"/>
        <v/>
      </c>
      <c r="BP333" s="27">
        <f t="shared" ref="BP333:CL333" si="78">IFERROR(SUMPRODUCT(BP327:BP331,--(BP327:BP331&lt;&gt;""),$H$327:$H$331)/SUMPRODUCT($H$327:$H$331,--(BP327:BP331&lt;&gt;"")),"")</f>
        <v>9.8214285714285721E-4</v>
      </c>
      <c r="BQ333" s="27" t="str">
        <f t="shared" si="78"/>
        <v/>
      </c>
      <c r="BR333" s="27">
        <f t="shared" si="78"/>
        <v>1.9285714285714286E-3</v>
      </c>
      <c r="BS333" s="27">
        <f t="shared" si="78"/>
        <v>0</v>
      </c>
      <c r="BT333" s="27">
        <f t="shared" si="78"/>
        <v>0</v>
      </c>
      <c r="BU333" s="27">
        <f t="shared" si="78"/>
        <v>0</v>
      </c>
      <c r="BV333" s="27">
        <f t="shared" si="78"/>
        <v>0</v>
      </c>
      <c r="BW333" s="27">
        <f t="shared" si="78"/>
        <v>0</v>
      </c>
      <c r="BX333" s="27">
        <f t="shared" si="78"/>
        <v>0</v>
      </c>
      <c r="BY333" s="27" t="str">
        <f t="shared" si="78"/>
        <v/>
      </c>
      <c r="BZ333" s="27" t="str">
        <f t="shared" si="78"/>
        <v/>
      </c>
      <c r="CA333" s="27" t="str">
        <f t="shared" si="78"/>
        <v/>
      </c>
      <c r="CB333" s="27">
        <f t="shared" si="78"/>
        <v>0</v>
      </c>
      <c r="CC333" s="27" t="str">
        <f t="shared" si="78"/>
        <v/>
      </c>
      <c r="CD333" s="27" t="str">
        <f t="shared" si="78"/>
        <v/>
      </c>
      <c r="CE333" s="27">
        <f t="shared" si="78"/>
        <v>1.9285714285714286E-3</v>
      </c>
      <c r="CF333" s="27">
        <f t="shared" si="78"/>
        <v>0</v>
      </c>
      <c r="CG333" s="27" t="str">
        <f t="shared" si="78"/>
        <v/>
      </c>
      <c r="CH333" s="27" t="str">
        <f t="shared" si="78"/>
        <v/>
      </c>
      <c r="CI333" s="27">
        <f t="shared" si="78"/>
        <v>3.4825396825396829E-2</v>
      </c>
      <c r="CJ333" s="27">
        <f t="shared" si="78"/>
        <v>1.9642857142857144E-3</v>
      </c>
      <c r="CK333" s="27">
        <f t="shared" si="78"/>
        <v>2.0694444444444442E-2</v>
      </c>
      <c r="CL333" s="27">
        <f t="shared" si="78"/>
        <v>0</v>
      </c>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c r="GD333" s="59"/>
      <c r="GE333" s="59"/>
      <c r="GF333" s="59"/>
      <c r="GG333" s="59"/>
      <c r="GH333" s="59"/>
      <c r="GI333" s="59"/>
      <c r="GJ333" s="59"/>
      <c r="GK333" s="59"/>
      <c r="GL333" s="59"/>
      <c r="GM333" s="59"/>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c r="IX333" s="59"/>
      <c r="IY333" s="59"/>
      <c r="IZ333" s="59"/>
      <c r="JA333" s="59"/>
      <c r="JB333" s="59"/>
      <c r="JC333" s="59"/>
      <c r="JD333" s="59"/>
      <c r="JE333" s="59"/>
      <c r="JF333" s="59"/>
      <c r="JG333" s="59"/>
      <c r="JH333" s="59"/>
      <c r="JI333" s="59"/>
      <c r="JJ333" s="59"/>
      <c r="JK333" s="59"/>
      <c r="JL333" s="59"/>
      <c r="JM333" s="59"/>
      <c r="JN333" s="59"/>
      <c r="JO333" s="59"/>
      <c r="JP333" s="59"/>
      <c r="JQ333" s="59"/>
    </row>
    <row r="334" spans="1:277" s="66" customFormat="1" ht="15" customHeight="1">
      <c r="A334" s="25" t="s">
        <v>10</v>
      </c>
      <c r="B334" s="26"/>
      <c r="C334" s="26"/>
      <c r="D334" s="26"/>
      <c r="E334" s="26"/>
      <c r="F334" s="26"/>
      <c r="G334" s="26"/>
      <c r="H334" s="26"/>
      <c r="I334" s="28">
        <f>IF(I333="","",MIN(I327:I331))</f>
        <v>0</v>
      </c>
      <c r="J334" s="28" t="str">
        <f>IF(J333="","",MIN(J327:J331))</f>
        <v/>
      </c>
      <c r="K334" s="28">
        <f>IF(K333="","",MIN(K327:K331))</f>
        <v>0</v>
      </c>
      <c r="L334" s="28">
        <f t="shared" ref="L334:BO334" si="79">IF(L333="","",MIN(L327:L331))</f>
        <v>7.0999999999999994E-2</v>
      </c>
      <c r="M334" s="28">
        <f>IF(M333="","",MIN(M327:M331))</f>
        <v>5.0000000000000001E-3</v>
      </c>
      <c r="N334" s="28" t="str">
        <f>IF(N333="","",MIN(N327:N331))</f>
        <v/>
      </c>
      <c r="O334" s="28" t="str">
        <f>IF(O333="","",MIN(O327:O331))</f>
        <v/>
      </c>
      <c r="P334" s="28">
        <f t="shared" si="79"/>
        <v>0.39400000000000002</v>
      </c>
      <c r="Q334" s="28">
        <f>IF(Q333="","",MIN(Q327:Q331))</f>
        <v>0</v>
      </c>
      <c r="R334" s="28" t="str">
        <f>IF(R333="","",MIN(R327:R331))</f>
        <v/>
      </c>
      <c r="S334" s="28" t="str">
        <f>IF(S333="","",MIN(S327:S331))</f>
        <v/>
      </c>
      <c r="T334" s="28" t="str">
        <f>IF(T333="","",MIN(T327:T331))</f>
        <v/>
      </c>
      <c r="U334" s="28">
        <f t="shared" si="79"/>
        <v>0</v>
      </c>
      <c r="V334" s="28">
        <f t="shared" si="79"/>
        <v>0</v>
      </c>
      <c r="W334" s="28">
        <f>IF(W333="","",MIN(W327:W331))</f>
        <v>0</v>
      </c>
      <c r="X334" s="28">
        <f t="shared" si="79"/>
        <v>0.01</v>
      </c>
      <c r="Y334" s="28" t="str">
        <f t="shared" si="79"/>
        <v/>
      </c>
      <c r="Z334" s="28">
        <f t="shared" si="79"/>
        <v>5.0000000000000001E-3</v>
      </c>
      <c r="AA334" s="28">
        <f t="shared" si="79"/>
        <v>5.6000000000000001E-2</v>
      </c>
      <c r="AB334" s="28">
        <f t="shared" si="79"/>
        <v>0</v>
      </c>
      <c r="AC334" s="28" t="str">
        <f t="shared" si="79"/>
        <v/>
      </c>
      <c r="AD334" s="28" t="str">
        <f t="shared" si="79"/>
        <v/>
      </c>
      <c r="AE334" s="28" t="str">
        <f t="shared" si="79"/>
        <v/>
      </c>
      <c r="AF334" s="28">
        <f t="shared" si="79"/>
        <v>0</v>
      </c>
      <c r="AG334" s="28" t="str">
        <f t="shared" si="79"/>
        <v/>
      </c>
      <c r="AH334" s="28" t="str">
        <f t="shared" si="79"/>
        <v/>
      </c>
      <c r="AI334" s="28" t="str">
        <f t="shared" si="79"/>
        <v/>
      </c>
      <c r="AJ334" s="28">
        <f t="shared" si="79"/>
        <v>0</v>
      </c>
      <c r="AK334" s="28">
        <f t="shared" si="79"/>
        <v>0</v>
      </c>
      <c r="AL334" s="28" t="str">
        <f t="shared" si="79"/>
        <v/>
      </c>
      <c r="AM334" s="28" t="str">
        <f t="shared" si="79"/>
        <v/>
      </c>
      <c r="AN334" s="28">
        <f t="shared" si="79"/>
        <v>0</v>
      </c>
      <c r="AO334" s="28">
        <f t="shared" si="79"/>
        <v>0</v>
      </c>
      <c r="AP334" s="28" t="str">
        <f t="shared" si="79"/>
        <v/>
      </c>
      <c r="AQ334" s="28">
        <f t="shared" si="79"/>
        <v>0</v>
      </c>
      <c r="AR334" s="28">
        <f t="shared" si="79"/>
        <v>0</v>
      </c>
      <c r="AS334" s="28" t="str">
        <f t="shared" si="79"/>
        <v/>
      </c>
      <c r="AT334" s="28">
        <f t="shared" si="79"/>
        <v>0</v>
      </c>
      <c r="AU334" s="28" t="str">
        <f t="shared" si="79"/>
        <v/>
      </c>
      <c r="AV334" s="28" t="str">
        <f t="shared" si="79"/>
        <v/>
      </c>
      <c r="AW334" s="28">
        <f t="shared" si="79"/>
        <v>0</v>
      </c>
      <c r="AX334" s="28">
        <f t="shared" si="79"/>
        <v>0</v>
      </c>
      <c r="AY334" s="28">
        <f t="shared" si="79"/>
        <v>0</v>
      </c>
      <c r="AZ334" s="28">
        <f t="shared" si="79"/>
        <v>0</v>
      </c>
      <c r="BA334" s="28" t="str">
        <f t="shared" si="79"/>
        <v/>
      </c>
      <c r="BB334" s="28" t="str">
        <f t="shared" si="79"/>
        <v/>
      </c>
      <c r="BC334" s="28" t="str">
        <f t="shared" si="79"/>
        <v/>
      </c>
      <c r="BD334" s="28" t="str">
        <f t="shared" si="79"/>
        <v/>
      </c>
      <c r="BE334" s="28">
        <f t="shared" si="79"/>
        <v>0</v>
      </c>
      <c r="BF334" s="28">
        <f t="shared" si="79"/>
        <v>0</v>
      </c>
      <c r="BG334" s="28" t="str">
        <f t="shared" si="79"/>
        <v/>
      </c>
      <c r="BH334" s="28" t="str">
        <f t="shared" si="79"/>
        <v/>
      </c>
      <c r="BI334" s="28">
        <f t="shared" si="79"/>
        <v>0</v>
      </c>
      <c r="BJ334" s="28" t="str">
        <f t="shared" si="79"/>
        <v/>
      </c>
      <c r="BK334" s="28" t="str">
        <f t="shared" si="79"/>
        <v/>
      </c>
      <c r="BL334" s="28">
        <f t="shared" si="79"/>
        <v>0</v>
      </c>
      <c r="BM334" s="28" t="str">
        <f t="shared" si="79"/>
        <v/>
      </c>
      <c r="BN334" s="28" t="str">
        <f t="shared" si="79"/>
        <v/>
      </c>
      <c r="BO334" s="28" t="str">
        <f t="shared" si="79"/>
        <v/>
      </c>
      <c r="BP334" s="28">
        <f t="shared" ref="BP334:CL334" si="80">IF(BP333="","",MIN(BP327:BP331))</f>
        <v>0</v>
      </c>
      <c r="BQ334" s="28" t="str">
        <f t="shared" si="80"/>
        <v/>
      </c>
      <c r="BR334" s="28">
        <f t="shared" si="80"/>
        <v>0</v>
      </c>
      <c r="BS334" s="28">
        <f t="shared" si="80"/>
        <v>0</v>
      </c>
      <c r="BT334" s="28">
        <f t="shared" si="80"/>
        <v>0</v>
      </c>
      <c r="BU334" s="28">
        <f t="shared" si="80"/>
        <v>0</v>
      </c>
      <c r="BV334" s="28">
        <f t="shared" si="80"/>
        <v>0</v>
      </c>
      <c r="BW334" s="28">
        <f t="shared" si="80"/>
        <v>0</v>
      </c>
      <c r="BX334" s="28">
        <f t="shared" si="80"/>
        <v>0</v>
      </c>
      <c r="BY334" s="28" t="str">
        <f t="shared" si="80"/>
        <v/>
      </c>
      <c r="BZ334" s="28" t="str">
        <f t="shared" si="80"/>
        <v/>
      </c>
      <c r="CA334" s="28" t="str">
        <f t="shared" si="80"/>
        <v/>
      </c>
      <c r="CB334" s="28">
        <f t="shared" si="80"/>
        <v>0</v>
      </c>
      <c r="CC334" s="28" t="str">
        <f t="shared" si="80"/>
        <v/>
      </c>
      <c r="CD334" s="28" t="str">
        <f t="shared" si="80"/>
        <v/>
      </c>
      <c r="CE334" s="28">
        <f t="shared" si="80"/>
        <v>0</v>
      </c>
      <c r="CF334" s="28">
        <f t="shared" si="80"/>
        <v>0</v>
      </c>
      <c r="CG334" s="28" t="str">
        <f t="shared" si="80"/>
        <v/>
      </c>
      <c r="CH334" s="28" t="str">
        <f t="shared" si="80"/>
        <v/>
      </c>
      <c r="CI334" s="28">
        <f t="shared" si="80"/>
        <v>0.02</v>
      </c>
      <c r="CJ334" s="28">
        <f t="shared" si="80"/>
        <v>0</v>
      </c>
      <c r="CK334" s="28">
        <f t="shared" si="80"/>
        <v>6.0000000000000001E-3</v>
      </c>
      <c r="CL334" s="28">
        <f t="shared" si="80"/>
        <v>0</v>
      </c>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c r="GD334" s="59"/>
      <c r="GE334" s="59"/>
      <c r="GF334" s="59"/>
      <c r="GG334" s="59"/>
      <c r="GH334" s="59"/>
      <c r="GI334" s="59"/>
      <c r="GJ334" s="59"/>
      <c r="GK334" s="59"/>
      <c r="GL334" s="59"/>
      <c r="GM334" s="59"/>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c r="IX334" s="59"/>
      <c r="IY334" s="59"/>
      <c r="IZ334" s="59"/>
      <c r="JA334" s="59"/>
      <c r="JB334" s="59"/>
      <c r="JC334" s="59"/>
      <c r="JD334" s="59"/>
      <c r="JE334" s="59"/>
      <c r="JF334" s="59"/>
      <c r="JG334" s="59"/>
      <c r="JH334" s="59"/>
      <c r="JI334" s="59"/>
      <c r="JJ334" s="59"/>
      <c r="JK334" s="59"/>
      <c r="JL334" s="59"/>
      <c r="JM334" s="59"/>
      <c r="JN334" s="59"/>
      <c r="JO334" s="59"/>
      <c r="JP334" s="59"/>
      <c r="JQ334" s="59"/>
    </row>
    <row r="335" spans="1:277" s="59" customFormat="1" ht="15" customHeight="1">
      <c r="A335" s="25" t="s">
        <v>11</v>
      </c>
      <c r="B335" s="26"/>
      <c r="C335" s="26"/>
      <c r="D335" s="26"/>
      <c r="E335" s="26"/>
      <c r="F335" s="26"/>
      <c r="G335" s="26"/>
      <c r="H335" s="26"/>
      <c r="I335" s="28">
        <f>IF(I333="","",MAX(I327:I331))</f>
        <v>0</v>
      </c>
      <c r="J335" s="28" t="str">
        <f>IF(J333="","",MAX(J327:J331))</f>
        <v/>
      </c>
      <c r="K335" s="28">
        <f>IF(K333="","",MAX(K327:K331))</f>
        <v>0</v>
      </c>
      <c r="L335" s="28">
        <f t="shared" ref="L335:BO335" si="81">IF(L333="","",MAX(L327:L331))</f>
        <v>0.30299999999999999</v>
      </c>
      <c r="M335" s="28">
        <f>IF(M333="","",MAX(M327:M331))</f>
        <v>6.0999999999999999E-2</v>
      </c>
      <c r="N335" s="28" t="str">
        <f>IF(N333="","",MAX(N327:N331))</f>
        <v/>
      </c>
      <c r="O335" s="28" t="str">
        <f>IF(O333="","",MAX(O327:O331))</f>
        <v/>
      </c>
      <c r="P335" s="28">
        <f t="shared" si="81"/>
        <v>0.5</v>
      </c>
      <c r="Q335" s="28">
        <f>IF(Q333="","",MAX(Q327:Q331))</f>
        <v>0</v>
      </c>
      <c r="R335" s="28" t="str">
        <f>IF(R333="","",MAX(R327:R331))</f>
        <v/>
      </c>
      <c r="S335" s="28" t="str">
        <f>IF(S333="","",MAX(S327:S331))</f>
        <v/>
      </c>
      <c r="T335" s="28" t="str">
        <f>IF(T333="","",MAX(T327:T331))</f>
        <v/>
      </c>
      <c r="U335" s="28">
        <f t="shared" si="81"/>
        <v>0</v>
      </c>
      <c r="V335" s="28">
        <f t="shared" si="81"/>
        <v>0</v>
      </c>
      <c r="W335" s="28">
        <f>IF(W333="","",MAX(W327:W331))</f>
        <v>0</v>
      </c>
      <c r="X335" s="28">
        <f t="shared" si="81"/>
        <v>4.2000000000000003E-2</v>
      </c>
      <c r="Y335" s="28" t="str">
        <f t="shared" si="81"/>
        <v/>
      </c>
      <c r="Z335" s="28">
        <f t="shared" si="81"/>
        <v>0.10100000000000001</v>
      </c>
      <c r="AA335" s="28">
        <f t="shared" si="81"/>
        <v>0.111</v>
      </c>
      <c r="AB335" s="28">
        <f t="shared" si="81"/>
        <v>0.02</v>
      </c>
      <c r="AC335" s="28" t="str">
        <f t="shared" si="81"/>
        <v/>
      </c>
      <c r="AD335" s="28" t="str">
        <f t="shared" si="81"/>
        <v/>
      </c>
      <c r="AE335" s="28" t="str">
        <f t="shared" si="81"/>
        <v/>
      </c>
      <c r="AF335" s="28">
        <f t="shared" si="81"/>
        <v>0</v>
      </c>
      <c r="AG335" s="28" t="str">
        <f t="shared" si="81"/>
        <v/>
      </c>
      <c r="AH335" s="28" t="str">
        <f t="shared" si="81"/>
        <v/>
      </c>
      <c r="AI335" s="28" t="str">
        <f t="shared" si="81"/>
        <v/>
      </c>
      <c r="AJ335" s="28">
        <f t="shared" si="81"/>
        <v>0</v>
      </c>
      <c r="AK335" s="28">
        <f t="shared" si="81"/>
        <v>8.9999999999999993E-3</v>
      </c>
      <c r="AL335" s="28" t="str">
        <f t="shared" si="81"/>
        <v/>
      </c>
      <c r="AM335" s="28" t="str">
        <f t="shared" si="81"/>
        <v/>
      </c>
      <c r="AN335" s="28">
        <f t="shared" si="81"/>
        <v>0</v>
      </c>
      <c r="AO335" s="28">
        <f t="shared" si="81"/>
        <v>0</v>
      </c>
      <c r="AP335" s="28" t="str">
        <f t="shared" si="81"/>
        <v/>
      </c>
      <c r="AQ335" s="28">
        <f t="shared" si="81"/>
        <v>0</v>
      </c>
      <c r="AR335" s="28">
        <f t="shared" si="81"/>
        <v>4.0000000000000001E-3</v>
      </c>
      <c r="AS335" s="28" t="str">
        <f t="shared" si="81"/>
        <v/>
      </c>
      <c r="AT335" s="28">
        <f t="shared" si="81"/>
        <v>0</v>
      </c>
      <c r="AU335" s="28" t="str">
        <f t="shared" si="81"/>
        <v/>
      </c>
      <c r="AV335" s="28" t="str">
        <f t="shared" si="81"/>
        <v/>
      </c>
      <c r="AW335" s="28">
        <f t="shared" si="81"/>
        <v>0</v>
      </c>
      <c r="AX335" s="28">
        <f t="shared" si="81"/>
        <v>8.9999999999999993E-3</v>
      </c>
      <c r="AY335" s="28">
        <f t="shared" si="81"/>
        <v>8.9999999999999993E-3</v>
      </c>
      <c r="AZ335" s="28">
        <f t="shared" si="81"/>
        <v>0</v>
      </c>
      <c r="BA335" s="28" t="str">
        <f t="shared" si="81"/>
        <v/>
      </c>
      <c r="BB335" s="28" t="str">
        <f t="shared" si="81"/>
        <v/>
      </c>
      <c r="BC335" s="28" t="str">
        <f t="shared" si="81"/>
        <v/>
      </c>
      <c r="BD335" s="28" t="str">
        <f t="shared" si="81"/>
        <v/>
      </c>
      <c r="BE335" s="28">
        <f t="shared" si="81"/>
        <v>0</v>
      </c>
      <c r="BF335" s="28">
        <f t="shared" si="81"/>
        <v>8.9999999999999993E-3</v>
      </c>
      <c r="BG335" s="28" t="str">
        <f t="shared" si="81"/>
        <v/>
      </c>
      <c r="BH335" s="28" t="str">
        <f t="shared" si="81"/>
        <v/>
      </c>
      <c r="BI335" s="28">
        <f t="shared" si="81"/>
        <v>0</v>
      </c>
      <c r="BJ335" s="28" t="str">
        <f t="shared" si="81"/>
        <v/>
      </c>
      <c r="BK335" s="28" t="str">
        <f t="shared" si="81"/>
        <v/>
      </c>
      <c r="BL335" s="28">
        <f t="shared" si="81"/>
        <v>0</v>
      </c>
      <c r="BM335" s="28" t="str">
        <f t="shared" si="81"/>
        <v/>
      </c>
      <c r="BN335" s="28" t="str">
        <f t="shared" si="81"/>
        <v/>
      </c>
      <c r="BO335" s="28" t="str">
        <f t="shared" si="81"/>
        <v/>
      </c>
      <c r="BP335" s="28">
        <f t="shared" ref="BP335:CL335" si="82">IF(BP333="","",MAX(BP327:BP331))</f>
        <v>5.0000000000000001E-3</v>
      </c>
      <c r="BQ335" s="28" t="str">
        <f t="shared" si="82"/>
        <v/>
      </c>
      <c r="BR335" s="28">
        <f t="shared" si="82"/>
        <v>8.9999999999999993E-3</v>
      </c>
      <c r="BS335" s="28">
        <f t="shared" si="82"/>
        <v>0</v>
      </c>
      <c r="BT335" s="28">
        <f t="shared" si="82"/>
        <v>0</v>
      </c>
      <c r="BU335" s="28">
        <f t="shared" si="82"/>
        <v>0</v>
      </c>
      <c r="BV335" s="28">
        <f t="shared" si="82"/>
        <v>0</v>
      </c>
      <c r="BW335" s="28">
        <f t="shared" si="82"/>
        <v>0</v>
      </c>
      <c r="BX335" s="28">
        <f t="shared" si="82"/>
        <v>0</v>
      </c>
      <c r="BY335" s="28" t="str">
        <f t="shared" si="82"/>
        <v/>
      </c>
      <c r="BZ335" s="28" t="str">
        <f t="shared" si="82"/>
        <v/>
      </c>
      <c r="CA335" s="28" t="str">
        <f t="shared" si="82"/>
        <v/>
      </c>
      <c r="CB335" s="28">
        <f t="shared" si="82"/>
        <v>0</v>
      </c>
      <c r="CC335" s="28" t="str">
        <f t="shared" si="82"/>
        <v/>
      </c>
      <c r="CD335" s="28" t="str">
        <f t="shared" si="82"/>
        <v/>
      </c>
      <c r="CE335" s="28">
        <f t="shared" si="82"/>
        <v>8.9999999999999993E-3</v>
      </c>
      <c r="CF335" s="28">
        <f t="shared" si="82"/>
        <v>0</v>
      </c>
      <c r="CG335" s="28" t="str">
        <f t="shared" si="82"/>
        <v/>
      </c>
      <c r="CH335" s="28" t="str">
        <f t="shared" si="82"/>
        <v/>
      </c>
      <c r="CI335" s="28">
        <f t="shared" si="82"/>
        <v>5.8999999999999997E-2</v>
      </c>
      <c r="CJ335" s="28">
        <f t="shared" si="82"/>
        <v>5.0000000000000001E-3</v>
      </c>
      <c r="CK335" s="28">
        <f t="shared" si="82"/>
        <v>0.03</v>
      </c>
      <c r="CL335" s="28">
        <f t="shared" si="82"/>
        <v>0</v>
      </c>
    </row>
    <row r="336" spans="1:277" s="59" customFormat="1" ht="15" customHeight="1">
      <c r="A336" s="57"/>
      <c r="B336" s="57"/>
      <c r="C336" s="57"/>
      <c r="D336" s="57"/>
      <c r="E336" s="57"/>
      <c r="F336" s="57"/>
      <c r="G336" s="57"/>
      <c r="H336" s="57"/>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c r="BT336" s="58"/>
      <c r="BU336" s="58"/>
      <c r="BV336" s="58"/>
      <c r="BW336" s="58"/>
      <c r="BX336" s="58"/>
      <c r="BY336" s="58"/>
      <c r="BZ336" s="58"/>
      <c r="CA336" s="58"/>
      <c r="CB336" s="58"/>
      <c r="CC336" s="58"/>
      <c r="CD336" s="58"/>
      <c r="CE336" s="58"/>
      <c r="CF336" s="58"/>
      <c r="CG336" s="58"/>
      <c r="CH336" s="58"/>
      <c r="CI336" s="58"/>
      <c r="CJ336" s="58"/>
      <c r="CK336" s="58"/>
      <c r="CL336" s="58"/>
    </row>
    <row r="337" spans="1:90" s="59" customFormat="1" ht="15" customHeight="1">
      <c r="A337" s="69" t="s">
        <v>153</v>
      </c>
      <c r="B337" s="60"/>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c r="BT337" s="58"/>
      <c r="BU337" s="58"/>
      <c r="BV337" s="58"/>
      <c r="BW337" s="58"/>
      <c r="BX337" s="58"/>
      <c r="BY337" s="58"/>
      <c r="BZ337" s="58"/>
      <c r="CA337" s="58"/>
      <c r="CB337" s="58"/>
      <c r="CC337" s="58"/>
      <c r="CD337" s="58"/>
      <c r="CE337" s="58"/>
      <c r="CF337" s="58"/>
      <c r="CG337" s="58"/>
      <c r="CH337" s="58"/>
      <c r="CI337" s="58"/>
      <c r="CJ337" s="58"/>
      <c r="CK337" s="58"/>
      <c r="CL337" s="58"/>
    </row>
    <row r="338" spans="1:90" s="59" customFormat="1" ht="15" customHeight="1">
      <c r="B338" s="60"/>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c r="BT338" s="58"/>
      <c r="BU338" s="58"/>
      <c r="BV338" s="58"/>
      <c r="BW338" s="58"/>
      <c r="BX338" s="58"/>
      <c r="BY338" s="58"/>
      <c r="BZ338" s="58"/>
      <c r="CA338" s="58"/>
      <c r="CB338" s="58"/>
      <c r="CC338" s="58"/>
      <c r="CD338" s="58"/>
      <c r="CE338" s="58"/>
      <c r="CF338" s="58"/>
      <c r="CG338" s="58"/>
      <c r="CH338" s="58"/>
      <c r="CI338" s="58"/>
      <c r="CJ338" s="58"/>
      <c r="CK338" s="58"/>
      <c r="CL338" s="58"/>
    </row>
    <row r="339" spans="1:90" s="59" customFormat="1" ht="15" customHeight="1">
      <c r="B339" s="60"/>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c r="BT339" s="58"/>
      <c r="BU339" s="58"/>
      <c r="BV339" s="58"/>
      <c r="BW339" s="58"/>
      <c r="BX339" s="58"/>
      <c r="BY339" s="58"/>
      <c r="BZ339" s="58"/>
      <c r="CA339" s="58"/>
      <c r="CB339" s="58"/>
      <c r="CC339" s="58"/>
      <c r="CD339" s="58"/>
      <c r="CE339" s="58"/>
      <c r="CF339" s="58"/>
      <c r="CG339" s="58"/>
      <c r="CH339" s="58"/>
      <c r="CI339" s="58"/>
      <c r="CJ339" s="58"/>
      <c r="CK339" s="58"/>
      <c r="CL339" s="58"/>
    </row>
    <row r="340" spans="1:90" s="59" customFormat="1" ht="15" customHeight="1">
      <c r="B340" s="60"/>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c r="BT340" s="58"/>
      <c r="BU340" s="58"/>
      <c r="BV340" s="58"/>
      <c r="BW340" s="58"/>
      <c r="BX340" s="58"/>
      <c r="BY340" s="58"/>
      <c r="BZ340" s="58"/>
      <c r="CA340" s="58"/>
      <c r="CB340" s="58"/>
      <c r="CC340" s="58"/>
      <c r="CD340" s="58"/>
      <c r="CE340" s="58"/>
      <c r="CF340" s="58"/>
      <c r="CG340" s="58"/>
      <c r="CH340" s="58"/>
      <c r="CI340" s="58"/>
      <c r="CJ340" s="58"/>
      <c r="CK340" s="58"/>
      <c r="CL340" s="58"/>
    </row>
    <row r="341" spans="1:90" s="59" customFormat="1" ht="15" customHeight="1">
      <c r="B341" s="60"/>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c r="BT341" s="58"/>
      <c r="BU341" s="58"/>
      <c r="BV341" s="58"/>
      <c r="BW341" s="58"/>
      <c r="BX341" s="58"/>
      <c r="BY341" s="58"/>
      <c r="BZ341" s="58"/>
      <c r="CA341" s="58"/>
      <c r="CB341" s="58"/>
      <c r="CC341" s="58"/>
      <c r="CD341" s="58"/>
      <c r="CE341" s="58"/>
      <c r="CF341" s="58"/>
      <c r="CG341" s="58"/>
      <c r="CH341" s="58"/>
      <c r="CI341" s="58"/>
      <c r="CJ341" s="58"/>
      <c r="CK341" s="58"/>
      <c r="CL341" s="58"/>
    </row>
    <row r="342" spans="1:90" s="59" customFormat="1" ht="15" customHeight="1">
      <c r="B342" s="60"/>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c r="BU342" s="58"/>
      <c r="BV342" s="58"/>
      <c r="BW342" s="58"/>
      <c r="BX342" s="58"/>
      <c r="BY342" s="58"/>
      <c r="BZ342" s="58"/>
      <c r="CA342" s="58"/>
      <c r="CB342" s="58"/>
      <c r="CC342" s="58"/>
      <c r="CD342" s="58"/>
      <c r="CE342" s="58"/>
      <c r="CF342" s="58"/>
      <c r="CG342" s="58"/>
      <c r="CH342" s="58"/>
      <c r="CI342" s="58"/>
      <c r="CJ342" s="58"/>
      <c r="CK342" s="58"/>
      <c r="CL342" s="58"/>
    </row>
    <row r="343" spans="1:90" s="59" customFormat="1" ht="15" customHeight="1">
      <c r="B343" s="60"/>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c r="BU343" s="58"/>
      <c r="BV343" s="58"/>
      <c r="BW343" s="58"/>
      <c r="BX343" s="58"/>
      <c r="BY343" s="58"/>
      <c r="BZ343" s="58"/>
      <c r="CA343" s="58"/>
      <c r="CB343" s="58"/>
      <c r="CC343" s="58"/>
      <c r="CD343" s="58"/>
      <c r="CE343" s="58"/>
      <c r="CF343" s="58"/>
      <c r="CG343" s="58"/>
      <c r="CH343" s="58"/>
      <c r="CI343" s="58"/>
      <c r="CJ343" s="58"/>
      <c r="CK343" s="58"/>
      <c r="CL343" s="58"/>
    </row>
    <row r="344" spans="1:90" s="59" customFormat="1" ht="15" customHeight="1">
      <c r="B344" s="60"/>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c r="BU344" s="58"/>
      <c r="BV344" s="58"/>
      <c r="BW344" s="58"/>
      <c r="BX344" s="58"/>
      <c r="BY344" s="58"/>
      <c r="BZ344" s="58"/>
      <c r="CA344" s="58"/>
      <c r="CB344" s="58"/>
      <c r="CC344" s="58"/>
      <c r="CD344" s="58"/>
      <c r="CE344" s="58"/>
      <c r="CF344" s="58"/>
      <c r="CG344" s="58"/>
      <c r="CH344" s="58"/>
      <c r="CI344" s="58"/>
      <c r="CJ344" s="58"/>
      <c r="CK344" s="58"/>
      <c r="CL344" s="58"/>
    </row>
    <row r="345" spans="1:90" s="59" customFormat="1" ht="15" customHeight="1">
      <c r="B345" s="60"/>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c r="BX345" s="58"/>
      <c r="BY345" s="58"/>
      <c r="BZ345" s="58"/>
      <c r="CA345" s="58"/>
      <c r="CB345" s="58"/>
      <c r="CC345" s="58"/>
      <c r="CD345" s="58"/>
      <c r="CE345" s="58"/>
      <c r="CF345" s="58"/>
      <c r="CG345" s="58"/>
      <c r="CH345" s="58"/>
      <c r="CI345" s="58"/>
      <c r="CJ345" s="58"/>
      <c r="CK345" s="58"/>
      <c r="CL345" s="58"/>
    </row>
    <row r="346" spans="1:90" s="59" customFormat="1" ht="15" customHeight="1">
      <c r="B346" s="60"/>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c r="BT346" s="58"/>
      <c r="BU346" s="58"/>
      <c r="BV346" s="58"/>
      <c r="BW346" s="58"/>
      <c r="BX346" s="58"/>
      <c r="BY346" s="58"/>
      <c r="BZ346" s="58"/>
      <c r="CA346" s="58"/>
      <c r="CB346" s="58"/>
      <c r="CC346" s="58"/>
      <c r="CD346" s="58"/>
      <c r="CE346" s="58"/>
      <c r="CF346" s="58"/>
      <c r="CG346" s="58"/>
      <c r="CH346" s="58"/>
      <c r="CI346" s="58"/>
      <c r="CJ346" s="58"/>
      <c r="CK346" s="58"/>
      <c r="CL346" s="58"/>
    </row>
    <row r="347" spans="1:90" s="59" customFormat="1" ht="15" customHeight="1">
      <c r="B347" s="60"/>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c r="BT347" s="58"/>
      <c r="BU347" s="58"/>
      <c r="BV347" s="58"/>
      <c r="BW347" s="58"/>
      <c r="BX347" s="58"/>
      <c r="BY347" s="58"/>
      <c r="BZ347" s="58"/>
      <c r="CA347" s="58"/>
      <c r="CB347" s="58"/>
      <c r="CC347" s="58"/>
      <c r="CD347" s="58"/>
      <c r="CE347" s="58"/>
      <c r="CF347" s="58"/>
      <c r="CG347" s="58"/>
      <c r="CH347" s="58"/>
      <c r="CI347" s="58"/>
      <c r="CJ347" s="58"/>
      <c r="CK347" s="58"/>
      <c r="CL347" s="58"/>
    </row>
    <row r="348" spans="1:90" s="59" customFormat="1" ht="15" customHeight="1">
      <c r="B348" s="60"/>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c r="BT348" s="58"/>
      <c r="BU348" s="58"/>
      <c r="BV348" s="58"/>
      <c r="BW348" s="58"/>
      <c r="BX348" s="58"/>
      <c r="BY348" s="58"/>
      <c r="BZ348" s="58"/>
      <c r="CA348" s="58"/>
      <c r="CB348" s="58"/>
      <c r="CC348" s="58"/>
      <c r="CD348" s="58"/>
      <c r="CE348" s="58"/>
      <c r="CF348" s="58"/>
      <c r="CG348" s="58"/>
      <c r="CH348" s="58"/>
      <c r="CI348" s="58"/>
      <c r="CJ348" s="58"/>
      <c r="CK348" s="58"/>
      <c r="CL348" s="58"/>
    </row>
    <row r="349" spans="1:90" s="59" customFormat="1" ht="15" customHeight="1">
      <c r="B349" s="60"/>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c r="BT349" s="58"/>
      <c r="BU349" s="58"/>
      <c r="BV349" s="58"/>
      <c r="BW349" s="58"/>
      <c r="BX349" s="58"/>
      <c r="BY349" s="58"/>
      <c r="BZ349" s="58"/>
      <c r="CA349" s="58"/>
      <c r="CB349" s="58"/>
      <c r="CC349" s="58"/>
      <c r="CD349" s="58"/>
      <c r="CE349" s="58"/>
      <c r="CF349" s="58"/>
      <c r="CG349" s="58"/>
      <c r="CH349" s="58"/>
      <c r="CI349" s="58"/>
      <c r="CJ349" s="58"/>
      <c r="CK349" s="58"/>
      <c r="CL349" s="58"/>
    </row>
    <row r="350" spans="1:90" s="59" customFormat="1" ht="15" customHeight="1">
      <c r="B350" s="60"/>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c r="BT350" s="58"/>
      <c r="BU350" s="58"/>
      <c r="BV350" s="58"/>
      <c r="BW350" s="58"/>
      <c r="BX350" s="58"/>
      <c r="BY350" s="58"/>
      <c r="BZ350" s="58"/>
      <c r="CA350" s="58"/>
      <c r="CB350" s="58"/>
      <c r="CC350" s="58"/>
      <c r="CD350" s="58"/>
      <c r="CE350" s="58"/>
      <c r="CF350" s="58"/>
      <c r="CG350" s="58"/>
      <c r="CH350" s="58"/>
      <c r="CI350" s="58"/>
      <c r="CJ350" s="58"/>
      <c r="CK350" s="58"/>
      <c r="CL350" s="58"/>
    </row>
    <row r="351" spans="1:90" s="59" customFormat="1" ht="15" customHeight="1">
      <c r="B351" s="60"/>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c r="BT351" s="58"/>
      <c r="BU351" s="58"/>
      <c r="BV351" s="58"/>
      <c r="BW351" s="58"/>
      <c r="BX351" s="58"/>
      <c r="BY351" s="58"/>
      <c r="BZ351" s="58"/>
      <c r="CA351" s="58"/>
      <c r="CB351" s="58"/>
      <c r="CC351" s="58"/>
      <c r="CD351" s="58"/>
      <c r="CE351" s="58"/>
      <c r="CF351" s="58"/>
      <c r="CG351" s="58"/>
      <c r="CH351" s="58"/>
      <c r="CI351" s="58"/>
      <c r="CJ351" s="58"/>
      <c r="CK351" s="58"/>
      <c r="CL351" s="58"/>
    </row>
    <row r="352" spans="1:90" s="59" customFormat="1" ht="15" customHeight="1">
      <c r="B352" s="60"/>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c r="BT352" s="58"/>
      <c r="BU352" s="58"/>
      <c r="BV352" s="58"/>
      <c r="BW352" s="58"/>
      <c r="BX352" s="58"/>
      <c r="BY352" s="58"/>
      <c r="BZ352" s="58"/>
      <c r="CA352" s="58"/>
      <c r="CB352" s="58"/>
      <c r="CC352" s="58"/>
      <c r="CD352" s="58"/>
      <c r="CE352" s="58"/>
      <c r="CF352" s="58"/>
      <c r="CG352" s="58"/>
      <c r="CH352" s="58"/>
      <c r="CI352" s="58"/>
      <c r="CJ352" s="58"/>
      <c r="CK352" s="58"/>
      <c r="CL352" s="58"/>
    </row>
    <row r="353" spans="1:90" s="59" customFormat="1" ht="15" customHeight="1">
      <c r="B353" s="60"/>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c r="BT353" s="58"/>
      <c r="BU353" s="58"/>
      <c r="BV353" s="58"/>
      <c r="BW353" s="58"/>
      <c r="BX353" s="58"/>
      <c r="BY353" s="58"/>
      <c r="BZ353" s="58"/>
      <c r="CA353" s="58"/>
      <c r="CB353" s="58"/>
      <c r="CC353" s="58"/>
      <c r="CD353" s="58"/>
      <c r="CE353" s="58"/>
      <c r="CF353" s="58"/>
      <c r="CG353" s="58"/>
      <c r="CH353" s="58"/>
      <c r="CI353" s="58"/>
      <c r="CJ353" s="58"/>
      <c r="CK353" s="58"/>
      <c r="CL353" s="58"/>
    </row>
    <row r="354" spans="1:90" s="59" customFormat="1" ht="15" customHeight="1">
      <c r="B354" s="60"/>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c r="BT354" s="58"/>
      <c r="BU354" s="58"/>
      <c r="BV354" s="58"/>
      <c r="BW354" s="58"/>
      <c r="BX354" s="58"/>
      <c r="BY354" s="58"/>
      <c r="BZ354" s="58"/>
      <c r="CA354" s="58"/>
      <c r="CB354" s="58"/>
      <c r="CC354" s="58"/>
      <c r="CD354" s="58"/>
      <c r="CE354" s="58"/>
      <c r="CF354" s="58"/>
      <c r="CG354" s="58"/>
      <c r="CH354" s="58"/>
      <c r="CI354" s="58"/>
      <c r="CJ354" s="58"/>
      <c r="CK354" s="58"/>
      <c r="CL354" s="58"/>
    </row>
    <row r="355" spans="1:90">
      <c r="A355" s="59"/>
      <c r="B355" s="60"/>
      <c r="C355" s="59"/>
      <c r="D355" s="59"/>
      <c r="E355" s="59"/>
      <c r="F355" s="59"/>
      <c r="G355" s="59"/>
      <c r="H355" s="59"/>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c r="BT355" s="58"/>
      <c r="BU355" s="58"/>
      <c r="BV355" s="58"/>
      <c r="BW355" s="58"/>
      <c r="BX355" s="58"/>
      <c r="BY355" s="58"/>
      <c r="BZ355" s="58"/>
      <c r="CA355" s="58"/>
      <c r="CB355" s="58"/>
      <c r="CC355" s="58"/>
      <c r="CD355" s="58"/>
      <c r="CE355" s="58"/>
      <c r="CF355" s="58"/>
      <c r="CG355" s="58"/>
      <c r="CH355" s="58"/>
      <c r="CI355" s="58"/>
      <c r="CJ355" s="58"/>
      <c r="CK355" s="58"/>
    </row>
    <row r="358" spans="1:90" s="63" customFormat="1">
      <c r="B358" s="64"/>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c r="BL358" s="61"/>
      <c r="BM358" s="61"/>
      <c r="BN358" s="61"/>
      <c r="BO358" s="61"/>
      <c r="BP358" s="61"/>
      <c r="BQ358" s="61"/>
      <c r="BR358" s="61"/>
      <c r="BS358" s="61"/>
      <c r="BT358" s="61"/>
      <c r="BU358" s="61"/>
      <c r="BV358" s="61"/>
      <c r="BW358" s="61"/>
      <c r="BX358" s="61"/>
      <c r="BY358" s="61"/>
      <c r="BZ358" s="61"/>
      <c r="CA358" s="61"/>
      <c r="CB358" s="61"/>
      <c r="CC358" s="61"/>
      <c r="CD358" s="61"/>
      <c r="CE358" s="61"/>
      <c r="CF358" s="61"/>
      <c r="CG358" s="61"/>
      <c r="CH358" s="61"/>
      <c r="CI358" s="61"/>
      <c r="CJ358" s="61"/>
      <c r="CK358" s="61"/>
      <c r="CL358" s="65"/>
    </row>
    <row r="359" spans="1:90" s="63" customFormat="1">
      <c r="B359" s="64"/>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5"/>
      <c r="AT359" s="65"/>
      <c r="AU359" s="65"/>
      <c r="AV359" s="65"/>
      <c r="AW359" s="65"/>
      <c r="AX359" s="65"/>
      <c r="AY359" s="65"/>
      <c r="AZ359" s="65"/>
      <c r="BA359" s="65"/>
      <c r="BB359" s="65"/>
      <c r="BC359" s="65"/>
      <c r="BD359" s="65"/>
      <c r="BE359" s="65"/>
      <c r="BF359" s="65"/>
      <c r="BG359" s="65"/>
      <c r="BH359" s="65"/>
      <c r="BI359" s="65"/>
      <c r="BJ359" s="65"/>
      <c r="BK359" s="65"/>
      <c r="BL359" s="65"/>
      <c r="BM359" s="65"/>
      <c r="BN359" s="65"/>
      <c r="BO359" s="65"/>
      <c r="BP359" s="65"/>
      <c r="BQ359" s="65"/>
      <c r="BR359" s="65"/>
      <c r="BS359" s="65"/>
      <c r="BT359" s="65"/>
      <c r="BU359" s="65"/>
      <c r="BV359" s="65"/>
      <c r="BW359" s="65"/>
      <c r="BX359" s="65"/>
      <c r="BY359" s="65"/>
      <c r="BZ359" s="65"/>
      <c r="CA359" s="65"/>
      <c r="CB359" s="65"/>
      <c r="CC359" s="65"/>
      <c r="CD359" s="65"/>
      <c r="CE359" s="65"/>
      <c r="CF359" s="65"/>
      <c r="CG359" s="65"/>
      <c r="CH359" s="65"/>
      <c r="CI359" s="65"/>
      <c r="CJ359" s="65"/>
      <c r="CK359" s="65"/>
      <c r="CL359" s="65"/>
    </row>
    <row r="360" spans="1:90" s="63" customFormat="1">
      <c r="B360" s="64"/>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c r="AU360" s="65"/>
      <c r="AV360" s="65"/>
      <c r="AW360" s="65"/>
      <c r="AX360" s="65"/>
      <c r="AY360" s="65"/>
      <c r="AZ360" s="65"/>
      <c r="BA360" s="65"/>
      <c r="BB360" s="65"/>
      <c r="BC360" s="65"/>
      <c r="BD360" s="65"/>
      <c r="BE360" s="65"/>
      <c r="BF360" s="65"/>
      <c r="BG360" s="65"/>
      <c r="BH360" s="65"/>
      <c r="BI360" s="65"/>
      <c r="BJ360" s="65"/>
      <c r="BK360" s="65"/>
      <c r="BL360" s="65"/>
      <c r="BM360" s="65"/>
      <c r="BN360" s="65"/>
      <c r="BO360" s="65"/>
      <c r="BP360" s="65"/>
      <c r="BQ360" s="65"/>
      <c r="BR360" s="65"/>
      <c r="BS360" s="65"/>
      <c r="BT360" s="65"/>
      <c r="BU360" s="65"/>
      <c r="BV360" s="65"/>
      <c r="BW360" s="65"/>
      <c r="BX360" s="65"/>
      <c r="BY360" s="65"/>
      <c r="BZ360" s="65"/>
      <c r="CA360" s="65"/>
      <c r="CB360" s="65"/>
      <c r="CC360" s="65"/>
      <c r="CD360" s="65"/>
      <c r="CE360" s="65"/>
      <c r="CF360" s="65"/>
      <c r="CG360" s="65"/>
      <c r="CH360" s="65"/>
      <c r="CI360" s="65"/>
      <c r="CJ360" s="65"/>
      <c r="CK360" s="65"/>
      <c r="CL360" s="65"/>
    </row>
    <row r="361" spans="1:90">
      <c r="AF361" s="65"/>
      <c r="AG361" s="65"/>
      <c r="AH361" s="65"/>
      <c r="AI361" s="65"/>
      <c r="AJ361" s="65"/>
      <c r="AK361" s="65"/>
      <c r="AL361" s="65"/>
      <c r="AM361" s="65"/>
      <c r="AN361" s="65"/>
      <c r="AO361" s="65"/>
      <c r="AP361" s="65"/>
      <c r="AQ361" s="65"/>
      <c r="AR361" s="65"/>
      <c r="AS361" s="65"/>
      <c r="AT361" s="65"/>
      <c r="AU361" s="65"/>
      <c r="AV361" s="65"/>
      <c r="AW361" s="65"/>
      <c r="AX361" s="65"/>
      <c r="AY361" s="65"/>
      <c r="AZ361" s="65"/>
      <c r="BA361" s="65"/>
      <c r="BB361" s="65"/>
      <c r="BC361" s="65"/>
      <c r="BD361" s="65"/>
      <c r="BE361" s="65"/>
      <c r="BF361" s="65"/>
      <c r="BG361" s="65"/>
      <c r="BH361" s="65"/>
      <c r="BI361" s="65"/>
      <c r="BJ361" s="65"/>
      <c r="BK361" s="65"/>
      <c r="BL361" s="65"/>
      <c r="BM361" s="65"/>
      <c r="BN361" s="65"/>
      <c r="BO361" s="65"/>
      <c r="BP361" s="65"/>
      <c r="BQ361" s="65"/>
      <c r="BR361" s="65"/>
      <c r="BS361" s="65"/>
      <c r="BT361" s="65"/>
      <c r="BU361" s="65"/>
      <c r="BV361" s="65"/>
      <c r="BW361" s="65"/>
      <c r="BX361" s="65"/>
      <c r="BY361" s="65"/>
      <c r="BZ361" s="65"/>
      <c r="CA361" s="65"/>
      <c r="CB361" s="65"/>
      <c r="CC361" s="65"/>
      <c r="CD361" s="65"/>
      <c r="CE361" s="65"/>
      <c r="CF361" s="65"/>
      <c r="CG361" s="65"/>
      <c r="CH361" s="65"/>
      <c r="CI361" s="65"/>
      <c r="CJ361" s="65"/>
      <c r="CK361" s="65"/>
    </row>
    <row r="362" spans="1:90" s="63" customFormat="1">
      <c r="B362" s="64"/>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c r="BL362" s="61"/>
      <c r="BM362" s="61"/>
      <c r="BN362" s="61"/>
      <c r="BO362" s="61"/>
      <c r="BP362" s="61"/>
      <c r="BQ362" s="61"/>
      <c r="BR362" s="61"/>
      <c r="BS362" s="61"/>
      <c r="BT362" s="61"/>
      <c r="BU362" s="61"/>
      <c r="BV362" s="61"/>
      <c r="BW362" s="61"/>
      <c r="BX362" s="61"/>
      <c r="BY362" s="61"/>
      <c r="BZ362" s="61"/>
      <c r="CA362" s="61"/>
      <c r="CB362" s="61"/>
      <c r="CC362" s="61"/>
      <c r="CD362" s="61"/>
      <c r="CE362" s="61"/>
      <c r="CF362" s="61"/>
      <c r="CG362" s="61"/>
      <c r="CH362" s="61"/>
      <c r="CI362" s="61"/>
      <c r="CJ362" s="61"/>
      <c r="CK362" s="61"/>
      <c r="CL362" s="65"/>
    </row>
    <row r="363" spans="1:90" s="63" customFormat="1">
      <c r="B363" s="64"/>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5"/>
      <c r="BS363" s="65"/>
      <c r="BT363" s="65"/>
      <c r="BU363" s="65"/>
      <c r="BV363" s="65"/>
      <c r="BW363" s="65"/>
      <c r="BX363" s="65"/>
      <c r="BY363" s="65"/>
      <c r="BZ363" s="65"/>
      <c r="CA363" s="65"/>
      <c r="CB363" s="65"/>
      <c r="CC363" s="65"/>
      <c r="CD363" s="65"/>
      <c r="CE363" s="65"/>
      <c r="CF363" s="65"/>
      <c r="CG363" s="65"/>
      <c r="CH363" s="65"/>
      <c r="CI363" s="65"/>
      <c r="CJ363" s="65"/>
      <c r="CK363" s="65"/>
      <c r="CL363" s="65"/>
    </row>
    <row r="364" spans="1:90" s="63" customFormat="1">
      <c r="B364" s="64"/>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5"/>
      <c r="BS364" s="65"/>
      <c r="BT364" s="65"/>
      <c r="BU364" s="65"/>
      <c r="BV364" s="65"/>
      <c r="BW364" s="65"/>
      <c r="BX364" s="65"/>
      <c r="BY364" s="65"/>
      <c r="BZ364" s="65"/>
      <c r="CA364" s="65"/>
      <c r="CB364" s="65"/>
      <c r="CC364" s="65"/>
      <c r="CD364" s="65"/>
      <c r="CE364" s="65"/>
      <c r="CF364" s="65"/>
      <c r="CG364" s="65"/>
      <c r="CH364" s="65"/>
      <c r="CI364" s="65"/>
      <c r="CJ364" s="65"/>
      <c r="CK364" s="65"/>
      <c r="CL364" s="65"/>
    </row>
    <row r="365" spans="1:90" s="63" customFormat="1">
      <c r="B365" s="64"/>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c r="AP365" s="65"/>
      <c r="AQ365" s="65"/>
      <c r="AR365" s="65"/>
      <c r="AS365" s="65"/>
      <c r="AT365" s="65"/>
      <c r="AU365" s="65"/>
      <c r="AV365" s="65"/>
      <c r="AW365" s="65"/>
      <c r="AX365" s="65"/>
      <c r="AY365" s="65"/>
      <c r="AZ365" s="65"/>
      <c r="BA365" s="65"/>
      <c r="BB365" s="65"/>
      <c r="BC365" s="65"/>
      <c r="BD365" s="65"/>
      <c r="BE365" s="65"/>
      <c r="BF365" s="65"/>
      <c r="BG365" s="65"/>
      <c r="BH365" s="65"/>
      <c r="BI365" s="65"/>
      <c r="BJ365" s="65"/>
      <c r="BK365" s="65"/>
      <c r="BL365" s="65"/>
      <c r="BM365" s="65"/>
      <c r="BN365" s="65"/>
      <c r="BO365" s="65"/>
      <c r="BP365" s="65"/>
      <c r="BQ365" s="65"/>
      <c r="BR365" s="65"/>
      <c r="BS365" s="65"/>
      <c r="BT365" s="65"/>
      <c r="BU365" s="65"/>
      <c r="BV365" s="65"/>
      <c r="BW365" s="65"/>
      <c r="BX365" s="65"/>
      <c r="BY365" s="65"/>
      <c r="BZ365" s="65"/>
      <c r="CA365" s="65"/>
      <c r="CB365" s="65"/>
      <c r="CC365" s="65"/>
      <c r="CD365" s="65"/>
      <c r="CE365" s="65"/>
      <c r="CF365" s="65"/>
      <c r="CG365" s="65"/>
      <c r="CH365" s="65"/>
      <c r="CI365" s="65"/>
      <c r="CJ365" s="65"/>
      <c r="CK365" s="65"/>
      <c r="CL365" s="65"/>
    </row>
    <row r="366" spans="1:90" s="63" customFormat="1">
      <c r="B366" s="64"/>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c r="AP366" s="65"/>
      <c r="AQ366" s="65"/>
      <c r="AR366" s="65"/>
      <c r="AS366" s="65"/>
      <c r="AT366" s="65"/>
      <c r="AU366" s="65"/>
      <c r="AV366" s="65"/>
      <c r="AW366" s="65"/>
      <c r="AX366" s="65"/>
      <c r="AY366" s="65"/>
      <c r="AZ366" s="65"/>
      <c r="BA366" s="65"/>
      <c r="BB366" s="65"/>
      <c r="BC366" s="65"/>
      <c r="BD366" s="65"/>
      <c r="BE366" s="65"/>
      <c r="BF366" s="65"/>
      <c r="BG366" s="65"/>
      <c r="BH366" s="65"/>
      <c r="BI366" s="65"/>
      <c r="BJ366" s="65"/>
      <c r="BK366" s="65"/>
      <c r="BL366" s="65"/>
      <c r="BM366" s="65"/>
      <c r="BN366" s="65"/>
      <c r="BO366" s="65"/>
      <c r="BP366" s="65"/>
      <c r="BQ366" s="65"/>
      <c r="BR366" s="65"/>
      <c r="BS366" s="65"/>
      <c r="BT366" s="65"/>
      <c r="BU366" s="65"/>
      <c r="BV366" s="65"/>
      <c r="BW366" s="65"/>
      <c r="BX366" s="65"/>
      <c r="BY366" s="65"/>
      <c r="BZ366" s="65"/>
      <c r="CA366" s="65"/>
      <c r="CB366" s="65"/>
      <c r="CC366" s="65"/>
      <c r="CD366" s="65"/>
      <c r="CE366" s="65"/>
      <c r="CF366" s="65"/>
      <c r="CG366" s="65"/>
      <c r="CH366" s="65"/>
      <c r="CI366" s="65"/>
      <c r="CJ366" s="65"/>
      <c r="CK366" s="65"/>
      <c r="CL366" s="65"/>
    </row>
    <row r="367" spans="1:90" s="63" customFormat="1">
      <c r="B367" s="64"/>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c r="CG367" s="65"/>
      <c r="CH367" s="65"/>
      <c r="CI367" s="65"/>
      <c r="CJ367" s="65"/>
      <c r="CK367" s="65"/>
      <c r="CL367" s="65"/>
    </row>
    <row r="368" spans="1:90" s="63" customFormat="1">
      <c r="B368" s="64"/>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5"/>
      <c r="BS368" s="65"/>
      <c r="BT368" s="65"/>
      <c r="BU368" s="65"/>
      <c r="BV368" s="65"/>
      <c r="BW368" s="65"/>
      <c r="BX368" s="65"/>
      <c r="BY368" s="65"/>
      <c r="BZ368" s="65"/>
      <c r="CA368" s="65"/>
      <c r="CB368" s="65"/>
      <c r="CC368" s="65"/>
      <c r="CD368" s="65"/>
      <c r="CE368" s="65"/>
      <c r="CF368" s="65"/>
      <c r="CG368" s="65"/>
      <c r="CH368" s="65"/>
      <c r="CI368" s="65"/>
      <c r="CJ368" s="65"/>
      <c r="CK368" s="65"/>
      <c r="CL368" s="65"/>
    </row>
    <row r="369" spans="2:90" s="63" customFormat="1">
      <c r="B369" s="64"/>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5"/>
      <c r="BS369" s="65"/>
      <c r="BT369" s="65"/>
      <c r="BU369" s="65"/>
      <c r="BV369" s="65"/>
      <c r="BW369" s="65"/>
      <c r="BX369" s="65"/>
      <c r="BY369" s="65"/>
      <c r="BZ369" s="65"/>
      <c r="CA369" s="65"/>
      <c r="CB369" s="65"/>
      <c r="CC369" s="65"/>
      <c r="CD369" s="65"/>
      <c r="CE369" s="65"/>
      <c r="CF369" s="65"/>
      <c r="CG369" s="65"/>
      <c r="CH369" s="65"/>
      <c r="CI369" s="65"/>
      <c r="CJ369" s="65"/>
      <c r="CK369" s="65"/>
      <c r="CL369" s="65"/>
    </row>
    <row r="370" spans="2:90" s="63" customFormat="1">
      <c r="B370" s="64"/>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5"/>
      <c r="BS370" s="65"/>
      <c r="BT370" s="65"/>
      <c r="BU370" s="65"/>
      <c r="BV370" s="65"/>
      <c r="BW370" s="65"/>
      <c r="BX370" s="65"/>
      <c r="BY370" s="65"/>
      <c r="BZ370" s="65"/>
      <c r="CA370" s="65"/>
      <c r="CB370" s="65"/>
      <c r="CC370" s="65"/>
      <c r="CD370" s="65"/>
      <c r="CE370" s="65"/>
      <c r="CF370" s="65"/>
      <c r="CG370" s="65"/>
      <c r="CH370" s="65"/>
      <c r="CI370" s="65"/>
      <c r="CJ370" s="65"/>
      <c r="CK370" s="65"/>
      <c r="CL370" s="65"/>
    </row>
    <row r="371" spans="2:90" s="63" customFormat="1">
      <c r="B371" s="64"/>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5"/>
      <c r="AT371" s="65"/>
      <c r="AU371" s="65"/>
      <c r="AV371" s="65"/>
      <c r="AW371" s="65"/>
      <c r="AX371" s="65"/>
      <c r="AY371" s="65"/>
      <c r="AZ371" s="65"/>
      <c r="BA371" s="65"/>
      <c r="BB371" s="65"/>
      <c r="BC371" s="65"/>
      <c r="BD371" s="65"/>
      <c r="BE371" s="65"/>
      <c r="BF371" s="65"/>
      <c r="BG371" s="65"/>
      <c r="BH371" s="65"/>
      <c r="BI371" s="65"/>
      <c r="BJ371" s="65"/>
      <c r="BK371" s="65"/>
      <c r="BL371" s="65"/>
      <c r="BM371" s="65"/>
      <c r="BN371" s="65"/>
      <c r="BO371" s="65"/>
      <c r="BP371" s="65"/>
      <c r="BQ371" s="65"/>
      <c r="BR371" s="65"/>
      <c r="BS371" s="65"/>
      <c r="BT371" s="65"/>
      <c r="BU371" s="65"/>
      <c r="BV371" s="65"/>
      <c r="BW371" s="65"/>
      <c r="BX371" s="65"/>
      <c r="BY371" s="65"/>
      <c r="BZ371" s="65"/>
      <c r="CA371" s="65"/>
      <c r="CB371" s="65"/>
      <c r="CC371" s="65"/>
      <c r="CD371" s="65"/>
      <c r="CE371" s="65"/>
      <c r="CF371" s="65"/>
      <c r="CG371" s="65"/>
      <c r="CH371" s="65"/>
      <c r="CI371" s="65"/>
      <c r="CJ371" s="65"/>
      <c r="CK371" s="65"/>
      <c r="CL371" s="65"/>
    </row>
    <row r="372" spans="2:90" s="63" customFormat="1">
      <c r="B372" s="64"/>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c r="AP372" s="65"/>
      <c r="AQ372" s="65"/>
      <c r="AR372" s="65"/>
      <c r="AS372" s="65"/>
      <c r="AT372" s="65"/>
      <c r="AU372" s="65"/>
      <c r="AV372" s="65"/>
      <c r="AW372" s="65"/>
      <c r="AX372" s="65"/>
      <c r="AY372" s="65"/>
      <c r="AZ372" s="65"/>
      <c r="BA372" s="65"/>
      <c r="BB372" s="65"/>
      <c r="BC372" s="65"/>
      <c r="BD372" s="65"/>
      <c r="BE372" s="65"/>
      <c r="BF372" s="65"/>
      <c r="BG372" s="65"/>
      <c r="BH372" s="65"/>
      <c r="BI372" s="65"/>
      <c r="BJ372" s="65"/>
      <c r="BK372" s="65"/>
      <c r="BL372" s="65"/>
      <c r="BM372" s="65"/>
      <c r="BN372" s="65"/>
      <c r="BO372" s="65"/>
      <c r="BP372" s="65"/>
      <c r="BQ372" s="65"/>
      <c r="BR372" s="65"/>
      <c r="BS372" s="65"/>
      <c r="BT372" s="65"/>
      <c r="BU372" s="65"/>
      <c r="BV372" s="65"/>
      <c r="BW372" s="65"/>
      <c r="BX372" s="65"/>
      <c r="BY372" s="65"/>
      <c r="BZ372" s="65"/>
      <c r="CA372" s="65"/>
      <c r="CB372" s="65"/>
      <c r="CC372" s="65"/>
      <c r="CD372" s="65"/>
      <c r="CE372" s="65"/>
      <c r="CF372" s="65"/>
      <c r="CG372" s="65"/>
      <c r="CH372" s="65"/>
      <c r="CI372" s="65"/>
      <c r="CJ372" s="65"/>
      <c r="CK372" s="65"/>
      <c r="CL372" s="65"/>
    </row>
    <row r="373" spans="2:90" s="63" customFormat="1">
      <c r="B373" s="64"/>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5"/>
      <c r="BS373" s="65"/>
      <c r="BT373" s="65"/>
      <c r="BU373" s="65"/>
      <c r="BV373" s="65"/>
      <c r="BW373" s="65"/>
      <c r="BX373" s="65"/>
      <c r="BY373" s="65"/>
      <c r="BZ373" s="65"/>
      <c r="CA373" s="65"/>
      <c r="CB373" s="65"/>
      <c r="CC373" s="65"/>
      <c r="CD373" s="65"/>
      <c r="CE373" s="65"/>
      <c r="CF373" s="65"/>
      <c r="CG373" s="65"/>
      <c r="CH373" s="65"/>
      <c r="CI373" s="65"/>
      <c r="CJ373" s="65"/>
      <c r="CK373" s="65"/>
      <c r="CL373" s="65"/>
    </row>
    <row r="374" spans="2:90" s="63" customFormat="1">
      <c r="B374" s="64"/>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c r="AT374" s="65"/>
      <c r="AU374" s="65"/>
      <c r="AV374" s="65"/>
      <c r="AW374" s="65"/>
      <c r="AX374" s="65"/>
      <c r="AY374" s="65"/>
      <c r="AZ374" s="65"/>
      <c r="BA374" s="65"/>
      <c r="BB374" s="65"/>
      <c r="BC374" s="65"/>
      <c r="BD374" s="65"/>
      <c r="BE374" s="65"/>
      <c r="BF374" s="65"/>
      <c r="BG374" s="65"/>
      <c r="BH374" s="65"/>
      <c r="BI374" s="65"/>
      <c r="BJ374" s="65"/>
      <c r="BK374" s="65"/>
      <c r="BL374" s="65"/>
      <c r="BM374" s="65"/>
      <c r="BN374" s="65"/>
      <c r="BO374" s="65"/>
      <c r="BP374" s="65"/>
      <c r="BQ374" s="65"/>
      <c r="BR374" s="65"/>
      <c r="BS374" s="65"/>
      <c r="BT374" s="65"/>
      <c r="BU374" s="65"/>
      <c r="BV374" s="65"/>
      <c r="BW374" s="65"/>
      <c r="BX374" s="65"/>
      <c r="BY374" s="65"/>
      <c r="BZ374" s="65"/>
      <c r="CA374" s="65"/>
      <c r="CB374" s="65"/>
      <c r="CC374" s="65"/>
      <c r="CD374" s="65"/>
      <c r="CE374" s="65"/>
      <c r="CF374" s="65"/>
      <c r="CG374" s="65"/>
      <c r="CH374" s="65"/>
      <c r="CI374" s="65"/>
      <c r="CJ374" s="65"/>
      <c r="CK374" s="65"/>
      <c r="CL374" s="65"/>
    </row>
    <row r="375" spans="2:90" s="63" customFormat="1">
      <c r="B375" s="64"/>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5"/>
      <c r="BS375" s="65"/>
      <c r="BT375" s="65"/>
      <c r="BU375" s="65"/>
      <c r="BV375" s="65"/>
      <c r="BW375" s="65"/>
      <c r="BX375" s="65"/>
      <c r="BY375" s="65"/>
      <c r="BZ375" s="65"/>
      <c r="CA375" s="65"/>
      <c r="CB375" s="65"/>
      <c r="CC375" s="65"/>
      <c r="CD375" s="65"/>
      <c r="CE375" s="65"/>
      <c r="CF375" s="65"/>
      <c r="CG375" s="65"/>
      <c r="CH375" s="65"/>
      <c r="CI375" s="65"/>
      <c r="CJ375" s="65"/>
      <c r="CK375" s="65"/>
      <c r="CL375" s="65"/>
    </row>
    <row r="376" spans="2:90" s="63" customFormat="1">
      <c r="B376" s="64"/>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5"/>
      <c r="BS376" s="65"/>
      <c r="BT376" s="65"/>
      <c r="BU376" s="65"/>
      <c r="BV376" s="65"/>
      <c r="BW376" s="65"/>
      <c r="BX376" s="65"/>
      <c r="BY376" s="65"/>
      <c r="BZ376" s="65"/>
      <c r="CA376" s="65"/>
      <c r="CB376" s="65"/>
      <c r="CC376" s="65"/>
      <c r="CD376" s="65"/>
      <c r="CE376" s="65"/>
      <c r="CF376" s="65"/>
      <c r="CG376" s="65"/>
      <c r="CH376" s="65"/>
      <c r="CI376" s="65"/>
      <c r="CJ376" s="65"/>
      <c r="CK376" s="65"/>
      <c r="CL376" s="65"/>
    </row>
    <row r="377" spans="2:90" s="63" customFormat="1">
      <c r="B377" s="64"/>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5"/>
      <c r="BS377" s="65"/>
      <c r="BT377" s="65"/>
      <c r="BU377" s="65"/>
      <c r="BV377" s="65"/>
      <c r="BW377" s="65"/>
      <c r="BX377" s="65"/>
      <c r="BY377" s="65"/>
      <c r="BZ377" s="65"/>
      <c r="CA377" s="65"/>
      <c r="CB377" s="65"/>
      <c r="CC377" s="65"/>
      <c r="CD377" s="65"/>
      <c r="CE377" s="65"/>
      <c r="CF377" s="65"/>
      <c r="CG377" s="65"/>
      <c r="CH377" s="65"/>
      <c r="CI377" s="65"/>
      <c r="CJ377" s="65"/>
      <c r="CK377" s="65"/>
      <c r="CL377" s="65"/>
    </row>
    <row r="378" spans="2:90" s="63" customFormat="1">
      <c r="B378" s="64"/>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5"/>
      <c r="AT378" s="65"/>
      <c r="AU378" s="65"/>
      <c r="AV378" s="65"/>
      <c r="AW378" s="65"/>
      <c r="AX378" s="65"/>
      <c r="AY378" s="65"/>
      <c r="AZ378" s="65"/>
      <c r="BA378" s="65"/>
      <c r="BB378" s="65"/>
      <c r="BC378" s="65"/>
      <c r="BD378" s="65"/>
      <c r="BE378" s="65"/>
      <c r="BF378" s="65"/>
      <c r="BG378" s="65"/>
      <c r="BH378" s="65"/>
      <c r="BI378" s="65"/>
      <c r="BJ378" s="65"/>
      <c r="BK378" s="65"/>
      <c r="BL378" s="65"/>
      <c r="BM378" s="65"/>
      <c r="BN378" s="65"/>
      <c r="BO378" s="65"/>
      <c r="BP378" s="65"/>
      <c r="BQ378" s="65"/>
      <c r="BR378" s="65"/>
      <c r="BS378" s="65"/>
      <c r="BT378" s="65"/>
      <c r="BU378" s="65"/>
      <c r="BV378" s="65"/>
      <c r="BW378" s="65"/>
      <c r="BX378" s="65"/>
      <c r="BY378" s="65"/>
      <c r="BZ378" s="65"/>
      <c r="CA378" s="65"/>
      <c r="CB378" s="65"/>
      <c r="CC378" s="65"/>
      <c r="CD378" s="65"/>
      <c r="CE378" s="65"/>
      <c r="CF378" s="65"/>
      <c r="CG378" s="65"/>
      <c r="CH378" s="65"/>
      <c r="CI378" s="65"/>
      <c r="CJ378" s="65"/>
      <c r="CK378" s="65"/>
      <c r="CL378" s="65"/>
    </row>
    <row r="379" spans="2:90" s="63" customFormat="1">
      <c r="B379" s="64"/>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c r="AP379" s="65"/>
      <c r="AQ379" s="65"/>
      <c r="AR379" s="65"/>
      <c r="AS379" s="65"/>
      <c r="AT379" s="65"/>
      <c r="AU379" s="65"/>
      <c r="AV379" s="65"/>
      <c r="AW379" s="65"/>
      <c r="AX379" s="65"/>
      <c r="AY379" s="65"/>
      <c r="AZ379" s="65"/>
      <c r="BA379" s="65"/>
      <c r="BB379" s="65"/>
      <c r="BC379" s="65"/>
      <c r="BD379" s="65"/>
      <c r="BE379" s="65"/>
      <c r="BF379" s="65"/>
      <c r="BG379" s="65"/>
      <c r="BH379" s="65"/>
      <c r="BI379" s="65"/>
      <c r="BJ379" s="65"/>
      <c r="BK379" s="65"/>
      <c r="BL379" s="65"/>
      <c r="BM379" s="65"/>
      <c r="BN379" s="65"/>
      <c r="BO379" s="65"/>
      <c r="BP379" s="65"/>
      <c r="BQ379" s="65"/>
      <c r="BR379" s="65"/>
      <c r="BS379" s="65"/>
      <c r="BT379" s="65"/>
      <c r="BU379" s="65"/>
      <c r="BV379" s="65"/>
      <c r="BW379" s="65"/>
      <c r="BX379" s="65"/>
      <c r="BY379" s="65"/>
      <c r="BZ379" s="65"/>
      <c r="CA379" s="65"/>
      <c r="CB379" s="65"/>
      <c r="CC379" s="65"/>
      <c r="CD379" s="65"/>
      <c r="CE379" s="65"/>
      <c r="CF379" s="65"/>
      <c r="CG379" s="65"/>
      <c r="CH379" s="65"/>
      <c r="CI379" s="65"/>
      <c r="CJ379" s="65"/>
      <c r="CK379" s="65"/>
      <c r="CL379" s="65"/>
    </row>
    <row r="380" spans="2:90" s="63" customFormat="1">
      <c r="B380" s="64"/>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c r="BJ380" s="65"/>
      <c r="BK380" s="65"/>
      <c r="BL380" s="65"/>
      <c r="BM380" s="65"/>
      <c r="BN380" s="65"/>
      <c r="BO380" s="65"/>
      <c r="BP380" s="65"/>
      <c r="BQ380" s="65"/>
      <c r="BR380" s="65"/>
      <c r="BS380" s="65"/>
      <c r="BT380" s="65"/>
      <c r="BU380" s="65"/>
      <c r="BV380" s="65"/>
      <c r="BW380" s="65"/>
      <c r="BX380" s="65"/>
      <c r="BY380" s="65"/>
      <c r="BZ380" s="65"/>
      <c r="CA380" s="65"/>
      <c r="CB380" s="65"/>
      <c r="CC380" s="65"/>
      <c r="CD380" s="65"/>
      <c r="CE380" s="65"/>
      <c r="CF380" s="65"/>
      <c r="CG380" s="65"/>
      <c r="CH380" s="65"/>
      <c r="CI380" s="65"/>
      <c r="CJ380" s="65"/>
      <c r="CK380" s="65"/>
      <c r="CL380" s="65"/>
    </row>
    <row r="381" spans="2:90" s="63" customFormat="1">
      <c r="B381" s="64"/>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c r="AT381" s="65"/>
      <c r="AU381" s="65"/>
      <c r="AV381" s="65"/>
      <c r="AW381" s="65"/>
      <c r="AX381" s="65"/>
      <c r="AY381" s="65"/>
      <c r="AZ381" s="65"/>
      <c r="BA381" s="65"/>
      <c r="BB381" s="65"/>
      <c r="BC381" s="65"/>
      <c r="BD381" s="65"/>
      <c r="BE381" s="65"/>
      <c r="BF381" s="65"/>
      <c r="BG381" s="65"/>
      <c r="BH381" s="65"/>
      <c r="BI381" s="65"/>
      <c r="BJ381" s="65"/>
      <c r="BK381" s="65"/>
      <c r="BL381" s="65"/>
      <c r="BM381" s="65"/>
      <c r="BN381" s="65"/>
      <c r="BO381" s="65"/>
      <c r="BP381" s="65"/>
      <c r="BQ381" s="65"/>
      <c r="BR381" s="65"/>
      <c r="BS381" s="65"/>
      <c r="BT381" s="65"/>
      <c r="BU381" s="65"/>
      <c r="BV381" s="65"/>
      <c r="BW381" s="65"/>
      <c r="BX381" s="65"/>
      <c r="BY381" s="65"/>
      <c r="BZ381" s="65"/>
      <c r="CA381" s="65"/>
      <c r="CB381" s="65"/>
      <c r="CC381" s="65"/>
      <c r="CD381" s="65"/>
      <c r="CE381" s="65"/>
      <c r="CF381" s="65"/>
      <c r="CG381" s="65"/>
      <c r="CH381" s="65"/>
      <c r="CI381" s="65"/>
      <c r="CJ381" s="65"/>
      <c r="CK381" s="65"/>
      <c r="CL381" s="65"/>
    </row>
    <row r="382" spans="2:90">
      <c r="AF382" s="65"/>
      <c r="AG382" s="65"/>
      <c r="AH382" s="65"/>
      <c r="AI382" s="65"/>
      <c r="AJ382" s="65"/>
      <c r="AK382" s="65"/>
      <c r="AL382" s="65"/>
      <c r="AM382" s="65"/>
      <c r="AN382" s="65"/>
      <c r="AO382" s="65"/>
      <c r="AP382" s="65"/>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5"/>
      <c r="BS382" s="65"/>
      <c r="BT382" s="65"/>
      <c r="BU382" s="65"/>
      <c r="BV382" s="65"/>
      <c r="BW382" s="65"/>
      <c r="BX382" s="65"/>
      <c r="BY382" s="65"/>
      <c r="BZ382" s="65"/>
      <c r="CA382" s="65"/>
      <c r="CB382" s="65"/>
      <c r="CC382" s="65"/>
      <c r="CD382" s="65"/>
      <c r="CE382" s="65"/>
      <c r="CF382" s="65"/>
      <c r="CG382" s="65"/>
      <c r="CH382" s="65"/>
      <c r="CI382" s="65"/>
      <c r="CJ382" s="65"/>
      <c r="CK382" s="65"/>
    </row>
  </sheetData>
  <phoneticPr fontId="14" type="noConversion"/>
  <conditionalFormatting sqref="T5">
    <cfRule type="cellIs" dxfId="5" priority="6" operator="equal">
      <formula>0</formula>
    </cfRule>
  </conditionalFormatting>
  <conditionalFormatting sqref="H16:H54 P55:P59">
    <cfRule type="duplicateValues" dxfId="4" priority="57"/>
  </conditionalFormatting>
  <conditionalFormatting sqref="H163:H232">
    <cfRule type="duplicateValues" dxfId="3" priority="189"/>
  </conditionalFormatting>
  <conditionalFormatting sqref="H124:H227">
    <cfRule type="duplicateValues" dxfId="2" priority="190"/>
  </conditionalFormatting>
  <conditionalFormatting sqref="H64:H120">
    <cfRule type="duplicateValues" dxfId="1" priority="237"/>
  </conditionalFormatting>
  <conditionalFormatting sqref="H243:H305">
    <cfRule type="duplicateValues" dxfId="0" priority="275"/>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A8" sqref="A8"/>
    </sheetView>
  </sheetViews>
  <sheetFormatPr baseColWidth="10" defaultColWidth="10.83203125" defaultRowHeight="48" customHeight="1"/>
  <cols>
    <col min="1" max="1" width="166.1640625" style="7" customWidth="1"/>
    <col min="2" max="16384" width="10.83203125" style="7"/>
  </cols>
  <sheetData>
    <row r="1" spans="1:1" ht="16" customHeight="1">
      <c r="A1" s="4" t="s">
        <v>8</v>
      </c>
    </row>
    <row r="2" spans="1:1" ht="16" customHeight="1">
      <c r="A2" s="7" t="s">
        <v>12</v>
      </c>
    </row>
    <row r="3" spans="1:1" ht="16" customHeight="1">
      <c r="A3" s="7" t="s">
        <v>13</v>
      </c>
    </row>
    <row r="4" spans="1:1" ht="16" customHeight="1">
      <c r="A4" s="7" t="s">
        <v>85</v>
      </c>
    </row>
    <row r="5" spans="1:1" ht="16" customHeight="1">
      <c r="A5" s="4" t="s">
        <v>14</v>
      </c>
    </row>
    <row r="6" spans="1:1" ht="16" customHeight="1">
      <c r="A6" s="7" t="s">
        <v>15</v>
      </c>
    </row>
    <row r="7" spans="1:1" ht="16" customHeight="1">
      <c r="A7" s="1"/>
    </row>
    <row r="8" spans="1:1" ht="48" customHeight="1">
      <c r="A8" s="70" t="s">
        <v>154</v>
      </c>
    </row>
    <row r="9" spans="1:1" ht="48" customHeight="1">
      <c r="A9" s="12"/>
    </row>
    <row r="10" spans="1:1" ht="48" customHeight="1">
      <c r="A10" s="12"/>
    </row>
    <row r="11" spans="1:1" ht="48" customHeight="1">
      <c r="A11" s="12"/>
    </row>
    <row r="12" spans="1:1" ht="48" customHeight="1">
      <c r="A12" s="12"/>
    </row>
    <row r="13" spans="1:1" ht="48" customHeight="1">
      <c r="A13" s="12"/>
    </row>
    <row r="14" spans="1:1" ht="48" customHeight="1">
      <c r="A14" s="12"/>
    </row>
    <row r="15" spans="1:1" ht="48" customHeight="1">
      <c r="A15" s="12"/>
    </row>
    <row r="16" spans="1:1" ht="48" customHeight="1">
      <c r="A1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workbookViewId="0"/>
  </sheetViews>
  <sheetFormatPr baseColWidth="10" defaultColWidth="11" defaultRowHeight="16"/>
  <cols>
    <col min="2" max="2" width="67.6640625" customWidth="1"/>
  </cols>
  <sheetData>
    <row r="1" spans="1:2">
      <c r="A1" s="71" t="s">
        <v>6</v>
      </c>
      <c r="B1" s="71" t="s">
        <v>7</v>
      </c>
    </row>
    <row r="2" spans="1:2">
      <c r="A2" s="72">
        <v>42905</v>
      </c>
      <c r="B2" s="7" t="s">
        <v>84</v>
      </c>
    </row>
    <row r="3" spans="1:2">
      <c r="A3" s="72">
        <v>42914</v>
      </c>
      <c r="B3" s="7" t="s">
        <v>86</v>
      </c>
    </row>
    <row r="4" spans="1:2">
      <c r="A4" s="72">
        <v>43768</v>
      </c>
      <c r="B4" s="7" t="s">
        <v>132</v>
      </c>
    </row>
    <row r="5" spans="1:2">
      <c r="A5" s="72">
        <v>43805</v>
      </c>
      <c r="B5" s="73" t="s">
        <v>157</v>
      </c>
    </row>
    <row r="6" spans="1:2">
      <c r="A6" s="72">
        <v>43885</v>
      </c>
      <c r="B6" s="73" t="s">
        <v>155</v>
      </c>
    </row>
    <row r="7" spans="1:2">
      <c r="A7" s="72">
        <v>43885</v>
      </c>
      <c r="B7" s="73" t="s">
        <v>156</v>
      </c>
    </row>
    <row r="8" spans="1:2">
      <c r="A8" s="72">
        <v>43887</v>
      </c>
      <c r="B8" s="7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Allele frequency</vt:lpstr>
      <vt:lpstr>References</vt:lpstr>
      <vt:lpstr>Methods and caveats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Katrin Sangkuhl</cp:lastModifiedBy>
  <dcterms:created xsi:type="dcterms:W3CDTF">2017-03-31T17:42:11Z</dcterms:created>
  <dcterms:modified xsi:type="dcterms:W3CDTF">2020-02-26T18:22:32Z</dcterms:modified>
</cp:coreProperties>
</file>