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autoCompressPictures="0"/>
  <mc:AlternateContent xmlns:mc="http://schemas.openxmlformats.org/markup-compatibility/2006">
    <mc:Choice Requires="x15">
      <x15ac:absPath xmlns:x15ac="http://schemas.microsoft.com/office/spreadsheetml/2010/11/ac" url="/Users/rachel/Desktop/"/>
    </mc:Choice>
  </mc:AlternateContent>
  <xr:revisionPtr revIDLastSave="0" documentId="13_ncr:1_{EF2A706F-0086-534F-B77E-61F3A88EE8E7}" xr6:coauthVersionLast="47" xr6:coauthVersionMax="47" xr10:uidLastSave="{00000000-0000-0000-0000-000000000000}"/>
  <bookViews>
    <workbookView xWindow="0" yWindow="500" windowWidth="28800" windowHeight="15860" xr2:uid="{00000000-000D-0000-FFFF-FFFF00000000}"/>
  </bookViews>
  <sheets>
    <sheet name="Allele frequency" sheetId="4" r:id="rId1"/>
    <sheet name="References" sheetId="5" r:id="rId2"/>
    <sheet name="Methods" sheetId="7" r:id="rId3"/>
    <sheet name="Notes" sheetId="8" r:id="rId4"/>
    <sheet name="change log"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L121" i="5" l="1" a="1"/>
  <c r="L121" i="5" s="1"/>
  <c r="M121" i="5" a="1"/>
  <c r="M121" i="5" s="1"/>
  <c r="N121" i="5" a="1"/>
  <c r="N121" i="5" s="1"/>
  <c r="O121" i="5" a="1"/>
  <c r="O121" i="5" s="1"/>
  <c r="O122" i="5" s="1"/>
  <c r="P121" i="5" a="1"/>
  <c r="P121" i="5" s="1"/>
  <c r="Q121" i="5" a="1"/>
  <c r="Q121" i="5" s="1"/>
  <c r="R121" i="5" a="1"/>
  <c r="R121" i="5" s="1"/>
  <c r="S121" i="5" a="1"/>
  <c r="S121" i="5"/>
  <c r="S123" i="5" s="1"/>
  <c r="T121" i="5" a="1"/>
  <c r="T121" i="5" s="1"/>
  <c r="U121" i="5" a="1"/>
  <c r="U121" i="5" s="1"/>
  <c r="V121" i="5" a="1"/>
  <c r="V121" i="5" s="1"/>
  <c r="W121" i="5" a="1"/>
  <c r="W121" i="5" s="1"/>
  <c r="W122" i="5" s="1"/>
  <c r="X121" i="5" a="1"/>
  <c r="X121" i="5" s="1"/>
  <c r="Y121" i="5" a="1"/>
  <c r="Y121" i="5" s="1"/>
  <c r="Z121" i="5" a="1"/>
  <c r="Z121" i="5" s="1"/>
  <c r="AA121" i="5" a="1"/>
  <c r="AA121" i="5" s="1"/>
  <c r="AB121" i="5" a="1"/>
  <c r="AB121" i="5" s="1"/>
  <c r="AC121" i="5" a="1"/>
  <c r="AC121" i="5" s="1"/>
  <c r="AD121" i="5" a="1"/>
  <c r="AD121" i="5" s="1"/>
  <c r="AE121" i="5" a="1"/>
  <c r="AE121" i="5" s="1"/>
  <c r="AE122" i="5" s="1"/>
  <c r="AF121" i="5" a="1"/>
  <c r="AF121" i="5" s="1"/>
  <c r="AG121" i="5" a="1"/>
  <c r="AG121" i="5" s="1"/>
  <c r="AH121" i="5" a="1"/>
  <c r="AH121" i="5" s="1"/>
  <c r="K121" i="5" a="1"/>
  <c r="K121" i="5" s="1"/>
  <c r="K123" i="5" s="1"/>
  <c r="L105" i="5" a="1"/>
  <c r="L105" i="5" s="1"/>
  <c r="M105" i="5" a="1"/>
  <c r="M105" i="5" s="1"/>
  <c r="N105" i="5" a="1"/>
  <c r="N105" i="5" s="1"/>
  <c r="O105" i="5" a="1"/>
  <c r="O105" i="5" s="1"/>
  <c r="O106" i="5" s="1"/>
  <c r="P105" i="5" a="1"/>
  <c r="P105" i="5" s="1"/>
  <c r="Q105" i="5" a="1"/>
  <c r="Q105" i="5" s="1"/>
  <c r="R105" i="5" a="1"/>
  <c r="R105" i="5" s="1"/>
  <c r="S105" i="5" a="1"/>
  <c r="S105" i="5" s="1"/>
  <c r="T105" i="5" a="1"/>
  <c r="T105" i="5" s="1"/>
  <c r="U105" i="5" a="1"/>
  <c r="U105" i="5" s="1"/>
  <c r="V105" i="5" a="1"/>
  <c r="V105" i="5" s="1"/>
  <c r="W105" i="5" a="1"/>
  <c r="W105" i="5" s="1"/>
  <c r="X105" i="5" a="1"/>
  <c r="X105" i="5" s="1"/>
  <c r="Y105" i="5" a="1"/>
  <c r="Y105" i="5" s="1"/>
  <c r="Z105" i="5" a="1"/>
  <c r="Z105" i="5" s="1"/>
  <c r="AA105" i="5" a="1"/>
  <c r="AA105" i="5" s="1"/>
  <c r="AB105" i="5" a="1"/>
  <c r="AB105" i="5" s="1"/>
  <c r="AC105" i="5" a="1"/>
  <c r="AC105" i="5" s="1"/>
  <c r="AD105" i="5" a="1"/>
  <c r="AD105" i="5" s="1"/>
  <c r="AE105" i="5" a="1"/>
  <c r="AE105" i="5" s="1"/>
  <c r="AF105" i="5" a="1"/>
  <c r="AF105" i="5" s="1"/>
  <c r="AG105" i="5" a="1"/>
  <c r="AG105" i="5" s="1"/>
  <c r="AH105" i="5" a="1"/>
  <c r="AH105" i="5" s="1"/>
  <c r="K105" i="5" a="1"/>
  <c r="K105" i="5" s="1"/>
  <c r="K107" i="5" s="1"/>
  <c r="L82" i="5" a="1"/>
  <c r="L82" i="5" s="1"/>
  <c r="M82" i="5" a="1"/>
  <c r="M82" i="5" s="1"/>
  <c r="N82" i="5" a="1"/>
  <c r="N82" i="5" s="1"/>
  <c r="O82" i="5" a="1"/>
  <c r="O82" i="5" s="1"/>
  <c r="P82" i="5" a="1"/>
  <c r="P82" i="5" s="1"/>
  <c r="Q82" i="5" a="1"/>
  <c r="Q82" i="5" s="1"/>
  <c r="R82" i="5" a="1"/>
  <c r="R82" i="5" s="1"/>
  <c r="S82" i="5" a="1"/>
  <c r="S82" i="5" s="1"/>
  <c r="T82" i="5" a="1"/>
  <c r="T82" i="5" s="1"/>
  <c r="U82" i="5" a="1"/>
  <c r="U82" i="5" s="1"/>
  <c r="V82" i="5" a="1"/>
  <c r="V82" i="5" s="1"/>
  <c r="W82" i="5" a="1"/>
  <c r="W82" i="5" s="1"/>
  <c r="X82" i="5" a="1"/>
  <c r="X82" i="5" s="1"/>
  <c r="Y82" i="5" a="1"/>
  <c r="Y82" i="5" s="1"/>
  <c r="Z82" i="5" a="1"/>
  <c r="Z82" i="5" s="1"/>
  <c r="AA82" i="5" a="1"/>
  <c r="AA82" i="5" s="1"/>
  <c r="AB82" i="5" a="1"/>
  <c r="AB82" i="5" s="1"/>
  <c r="AC82" i="5" a="1"/>
  <c r="AC82" i="5" s="1"/>
  <c r="AD82" i="5" a="1"/>
  <c r="AD82" i="5" s="1"/>
  <c r="AE82" i="5" a="1"/>
  <c r="AE82" i="5" s="1"/>
  <c r="AF82" i="5" a="1"/>
  <c r="AF82" i="5" s="1"/>
  <c r="AG82" i="5" a="1"/>
  <c r="AG82" i="5" s="1"/>
  <c r="AH82" i="5" a="1"/>
  <c r="AH82" i="5" s="1"/>
  <c r="K83" i="5"/>
  <c r="K82" i="5" a="1"/>
  <c r="K82" i="5" s="1"/>
  <c r="K84" i="5" s="1"/>
  <c r="L45" i="5" a="1"/>
  <c r="L45" i="5" s="1"/>
  <c r="M45" i="5" a="1"/>
  <c r="M45" i="5" s="1"/>
  <c r="N45" i="5" a="1"/>
  <c r="N45" i="5" s="1"/>
  <c r="O45" i="5" a="1"/>
  <c r="O45" i="5" s="1"/>
  <c r="P45" i="5" a="1"/>
  <c r="P45" i="5" s="1"/>
  <c r="Q45" i="5" a="1"/>
  <c r="Q45" i="5" s="1"/>
  <c r="R45" i="5" a="1"/>
  <c r="R45" i="5" s="1"/>
  <c r="S45" i="5" a="1"/>
  <c r="S45" i="5" s="1"/>
  <c r="T45" i="5" a="1"/>
  <c r="T45" i="5" s="1"/>
  <c r="U45" i="5" a="1"/>
  <c r="U45" i="5" s="1"/>
  <c r="V45" i="5" a="1"/>
  <c r="V45" i="5" s="1"/>
  <c r="W45" i="5" a="1"/>
  <c r="W45" i="5" s="1"/>
  <c r="X45" i="5" a="1"/>
  <c r="X45" i="5" s="1"/>
  <c r="Y45" i="5" a="1"/>
  <c r="Y45" i="5" s="1"/>
  <c r="Z45" i="5" a="1"/>
  <c r="Z45" i="5" s="1"/>
  <c r="AA45" i="5" a="1"/>
  <c r="AA45" i="5" s="1"/>
  <c r="AB45" i="5" a="1"/>
  <c r="AB45" i="5" s="1"/>
  <c r="AC45" i="5" a="1"/>
  <c r="AC45" i="5" s="1"/>
  <c r="AD45" i="5" a="1"/>
  <c r="AD45" i="5" s="1"/>
  <c r="AE45" i="5" a="1"/>
  <c r="AE45" i="5" s="1"/>
  <c r="AF45" i="5" a="1"/>
  <c r="AF45" i="5" s="1"/>
  <c r="AG45" i="5" a="1"/>
  <c r="AG45" i="5" s="1"/>
  <c r="AH45" i="5" a="1"/>
  <c r="AH45" i="5" s="1"/>
  <c r="K45" i="5" a="1"/>
  <c r="K45" i="5" s="1"/>
  <c r="K47" i="5" s="1"/>
  <c r="L20" i="5" a="1"/>
  <c r="L20" i="5" s="1"/>
  <c r="M20" i="5" a="1"/>
  <c r="M20" i="5" s="1"/>
  <c r="N20" i="5" a="1"/>
  <c r="N20" i="5" s="1"/>
  <c r="O20" i="5" a="1"/>
  <c r="O20" i="5" s="1"/>
  <c r="P20" i="5" a="1"/>
  <c r="P20" i="5" s="1"/>
  <c r="Q20" i="5" a="1"/>
  <c r="Q20" i="5" s="1"/>
  <c r="R20" i="5" a="1"/>
  <c r="R20" i="5" s="1"/>
  <c r="S20" i="5" a="1"/>
  <c r="S20" i="5" s="1"/>
  <c r="T20" i="5" a="1"/>
  <c r="T20" i="5" s="1"/>
  <c r="U20" i="5" a="1"/>
  <c r="U20" i="5" s="1"/>
  <c r="V20" i="5" a="1"/>
  <c r="V20" i="5" s="1"/>
  <c r="W20" i="5" a="1"/>
  <c r="W20" i="5" s="1"/>
  <c r="X20" i="5" a="1"/>
  <c r="X20" i="5" s="1"/>
  <c r="Y20" i="5" a="1"/>
  <c r="Y20" i="5" s="1"/>
  <c r="Z20" i="5" a="1"/>
  <c r="Z20" i="5" s="1"/>
  <c r="AA20" i="5" a="1"/>
  <c r="AA20" i="5" s="1"/>
  <c r="AB20" i="5" a="1"/>
  <c r="AB20" i="5" s="1"/>
  <c r="AC20" i="5" a="1"/>
  <c r="AC20" i="5" s="1"/>
  <c r="AD20" i="5" a="1"/>
  <c r="AD20" i="5" s="1"/>
  <c r="AE20" i="5" a="1"/>
  <c r="AE20" i="5" s="1"/>
  <c r="AF20" i="5" a="1"/>
  <c r="AF20" i="5" s="1"/>
  <c r="AG20" i="5" a="1"/>
  <c r="AG20" i="5" s="1"/>
  <c r="AH20" i="5" a="1"/>
  <c r="AH20" i="5" s="1"/>
  <c r="K22" i="5"/>
  <c r="K21" i="5"/>
  <c r="K20" i="5" a="1"/>
  <c r="K20" i="5" s="1"/>
  <c r="AH123" i="5" l="1"/>
  <c r="AH122" i="5"/>
  <c r="AA122" i="5"/>
  <c r="AA123" i="5"/>
  <c r="K106" i="5"/>
  <c r="S122" i="5"/>
  <c r="K122" i="5"/>
  <c r="K46" i="5"/>
  <c r="L122" i="5"/>
  <c r="L123" i="5"/>
  <c r="R122" i="5"/>
  <c r="R123" i="5"/>
  <c r="AD122" i="5"/>
  <c r="AD123" i="5"/>
  <c r="Q122" i="5"/>
  <c r="Q123" i="5"/>
  <c r="AC122" i="5"/>
  <c r="AC123" i="5"/>
  <c r="P122" i="5"/>
  <c r="P123" i="5"/>
  <c r="AB123" i="5"/>
  <c r="AB122" i="5"/>
  <c r="V122" i="5"/>
  <c r="V123" i="5"/>
  <c r="AG122" i="5"/>
  <c r="AG123" i="5"/>
  <c r="U122" i="5"/>
  <c r="U123" i="5"/>
  <c r="Y122" i="5"/>
  <c r="Y123" i="5"/>
  <c r="X122" i="5"/>
  <c r="X123" i="5"/>
  <c r="AF122" i="5"/>
  <c r="AF123" i="5"/>
  <c r="T122" i="5"/>
  <c r="T123" i="5"/>
  <c r="N122" i="5"/>
  <c r="N123" i="5"/>
  <c r="Z122" i="5"/>
  <c r="Z123" i="5"/>
  <c r="M122" i="5"/>
  <c r="M123" i="5"/>
  <c r="AE123" i="5"/>
  <c r="W123" i="5"/>
  <c r="O123" i="5"/>
  <c r="AH106" i="5"/>
  <c r="AH107" i="5"/>
  <c r="AA106" i="5"/>
  <c r="AA107" i="5"/>
  <c r="S106" i="5"/>
  <c r="S107" i="5"/>
  <c r="L106" i="5"/>
  <c r="L107" i="5"/>
  <c r="AG106" i="5"/>
  <c r="AG107" i="5"/>
  <c r="Z106" i="5"/>
  <c r="Z107" i="5"/>
  <c r="R106" i="5"/>
  <c r="R107" i="5"/>
  <c r="AF106" i="5"/>
  <c r="AF107" i="5"/>
  <c r="Y106" i="5"/>
  <c r="Y107" i="5"/>
  <c r="Q106" i="5"/>
  <c r="Q107" i="5"/>
  <c r="X106" i="5"/>
  <c r="X107" i="5"/>
  <c r="P106" i="5"/>
  <c r="P107" i="5"/>
  <c r="AE106" i="5"/>
  <c r="AE107" i="5"/>
  <c r="W106" i="5"/>
  <c r="W107" i="5"/>
  <c r="AD106" i="5"/>
  <c r="AD107" i="5"/>
  <c r="AC106" i="5"/>
  <c r="AC107" i="5"/>
  <c r="U106" i="5"/>
  <c r="U107" i="5"/>
  <c r="N106" i="5"/>
  <c r="N107" i="5"/>
  <c r="V106" i="5"/>
  <c r="V107" i="5"/>
  <c r="AB106" i="5"/>
  <c r="AB107" i="5"/>
  <c r="T106" i="5"/>
  <c r="T107" i="5"/>
  <c r="M106" i="5"/>
  <c r="M107" i="5"/>
  <c r="O107" i="5"/>
  <c r="AA83" i="5"/>
  <c r="AA84" i="5"/>
  <c r="AG83" i="5"/>
  <c r="AG84" i="5"/>
  <c r="AF83" i="5"/>
  <c r="AF84" i="5"/>
  <c r="W83" i="5"/>
  <c r="W84" i="5"/>
  <c r="O83" i="5"/>
  <c r="O84" i="5"/>
  <c r="S83" i="5"/>
  <c r="S84" i="5"/>
  <c r="R83" i="5"/>
  <c r="R84" i="5"/>
  <c r="Y83" i="5"/>
  <c r="Y84" i="5"/>
  <c r="P84" i="5"/>
  <c r="P83" i="5"/>
  <c r="U83" i="5"/>
  <c r="U84" i="5"/>
  <c r="M83" i="5"/>
  <c r="M84" i="5"/>
  <c r="AH83" i="5"/>
  <c r="AH84" i="5"/>
  <c r="Z83" i="5"/>
  <c r="Z84" i="5"/>
  <c r="Q83" i="5"/>
  <c r="Q84" i="5"/>
  <c r="X83" i="5"/>
  <c r="X84" i="5"/>
  <c r="AE83" i="5"/>
  <c r="AE84" i="5"/>
  <c r="AD83" i="5"/>
  <c r="AD84" i="5"/>
  <c r="V83" i="5"/>
  <c r="V84" i="5"/>
  <c r="N83" i="5"/>
  <c r="N84" i="5"/>
  <c r="AC83" i="5"/>
  <c r="AC84" i="5"/>
  <c r="AB83" i="5"/>
  <c r="AB84" i="5"/>
  <c r="T84" i="5"/>
  <c r="T83" i="5"/>
  <c r="L83" i="5"/>
  <c r="L84" i="5"/>
  <c r="T46" i="5"/>
  <c r="T47" i="5"/>
  <c r="AA46" i="5"/>
  <c r="AA47" i="5"/>
  <c r="AB46" i="5"/>
  <c r="AB47" i="5"/>
  <c r="L46" i="5"/>
  <c r="L47" i="5"/>
  <c r="AH46" i="5"/>
  <c r="AH47" i="5"/>
  <c r="S46" i="5"/>
  <c r="S47" i="5"/>
  <c r="AG47" i="5"/>
  <c r="AG46" i="5"/>
  <c r="Z47" i="5"/>
  <c r="Z46" i="5"/>
  <c r="R46" i="5"/>
  <c r="R47" i="5"/>
  <c r="AF46" i="5"/>
  <c r="AF47" i="5"/>
  <c r="Y46" i="5"/>
  <c r="Y47" i="5"/>
  <c r="Q46" i="5"/>
  <c r="Q47" i="5"/>
  <c r="X46" i="5"/>
  <c r="X47" i="5"/>
  <c r="P47" i="5"/>
  <c r="P46" i="5"/>
  <c r="AE46" i="5"/>
  <c r="AE47" i="5"/>
  <c r="W46" i="5"/>
  <c r="W47" i="5"/>
  <c r="O46" i="5"/>
  <c r="O47" i="5"/>
  <c r="AD46" i="5"/>
  <c r="AD47" i="5"/>
  <c r="V47" i="5"/>
  <c r="V46" i="5"/>
  <c r="N46" i="5"/>
  <c r="N47" i="5"/>
  <c r="AC46" i="5"/>
  <c r="AC47" i="5"/>
  <c r="U46" i="5"/>
  <c r="U47" i="5"/>
  <c r="M46" i="5"/>
  <c r="M47" i="5"/>
  <c r="AH21" i="5"/>
  <c r="AH22" i="5"/>
  <c r="AB22" i="5"/>
  <c r="AB21" i="5"/>
  <c r="T21" i="5"/>
  <c r="T22" i="5"/>
  <c r="L22" i="5"/>
  <c r="L21" i="5"/>
  <c r="AA21" i="5"/>
  <c r="AA22" i="5"/>
  <c r="S21" i="5"/>
  <c r="S22" i="5"/>
  <c r="AG21" i="5"/>
  <c r="AG22" i="5"/>
  <c r="Z21" i="5"/>
  <c r="Z22" i="5"/>
  <c r="R21" i="5"/>
  <c r="R22" i="5"/>
  <c r="AF21" i="5"/>
  <c r="AF22" i="5"/>
  <c r="Y21" i="5"/>
  <c r="Y22" i="5"/>
  <c r="Q21" i="5"/>
  <c r="Q22" i="5"/>
  <c r="X22" i="5"/>
  <c r="X21" i="5"/>
  <c r="P21" i="5"/>
  <c r="P22" i="5"/>
  <c r="AE21" i="5"/>
  <c r="AE22" i="5"/>
  <c r="W21" i="5"/>
  <c r="W22" i="5"/>
  <c r="O21" i="5"/>
  <c r="O22" i="5"/>
  <c r="AD22" i="5"/>
  <c r="AD21" i="5"/>
  <c r="V21" i="5"/>
  <c r="V22" i="5"/>
  <c r="N22" i="5"/>
  <c r="N21" i="5"/>
  <c r="AC21" i="5"/>
  <c r="AC22" i="5"/>
  <c r="U21" i="5"/>
  <c r="U22" i="5"/>
  <c r="M21" i="5"/>
  <c r="M2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<sst xmlns="http://schemas.openxmlformats.org/spreadsheetml/2006/main" count="434" uniqueCount="131">
  <si>
    <t>Authors</t>
  </si>
  <si>
    <t>Year</t>
  </si>
  <si>
    <t>PMID</t>
  </si>
  <si>
    <t>Add'l population info</t>
  </si>
  <si>
    <t>Subject type</t>
  </si>
  <si>
    <t>N               Subjects genotyped</t>
  </si>
  <si>
    <t>Average</t>
  </si>
  <si>
    <t>Min</t>
  </si>
  <si>
    <t>Max</t>
  </si>
  <si>
    <t>For full references see "References" tab.</t>
  </si>
  <si>
    <r>
      <t>a</t>
    </r>
    <r>
      <rPr>
        <sz val="12"/>
        <color rgb="FF000000"/>
        <rFont val="Calibri"/>
        <family val="2"/>
        <scheme val="minor"/>
      </rPr>
      <t xml:space="preserve">Average frequencies based on the reported frequencies in one or multiple studies. </t>
    </r>
  </si>
  <si>
    <t>African American/Afro-Caribbean</t>
  </si>
  <si>
    <t>Population group</t>
  </si>
  <si>
    <t>Population details</t>
  </si>
  <si>
    <t>American</t>
  </si>
  <si>
    <t>Central/South Asian</t>
  </si>
  <si>
    <t>East Asian</t>
  </si>
  <si>
    <t>European</t>
  </si>
  <si>
    <t>Latino</t>
  </si>
  <si>
    <t>Near Eastern</t>
  </si>
  <si>
    <t>Oceanian</t>
  </si>
  <si>
    <t>Sub-Saharan African</t>
  </si>
  <si>
    <r>
      <t>b</t>
    </r>
    <r>
      <rPr>
        <sz val="12"/>
        <color theme="1"/>
        <rFont val="Calibri"/>
        <family val="2"/>
        <scheme val="minor"/>
      </rPr>
      <t>Based on the PharmGKB biogeographical groups https://www.pharmgkb.org/page/biogeographicalGroups</t>
    </r>
  </si>
  <si>
    <t>Methods</t>
  </si>
  <si>
    <t>Caveats to estimated allele, diplotype and phenotype frequencies:</t>
  </si>
  <si>
    <r>
      <t>Sampling.</t>
    </r>
    <r>
      <rPr>
        <sz val="12"/>
        <color theme="1"/>
        <rFont val="Calibri"/>
        <family val="2"/>
        <scheme val="minor"/>
      </rPr>
      <t xml:space="preserve">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r>
  </si>
  <si>
    <r>
      <t xml:space="preserve">Biogeographical groups. </t>
    </r>
    <r>
      <rPr>
        <sz val="12"/>
        <color theme="1"/>
        <rFont val="Calibri (Body)"/>
      </rPr>
      <t>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r>
  </si>
  <si>
    <t>Notes</t>
  </si>
  <si>
    <t>Date</t>
  </si>
  <si>
    <t>Note</t>
  </si>
  <si>
    <t>File created</t>
  </si>
  <si>
    <t>Frequencies of MT-RNR1 alleles in biogeographical groups</t>
  </si>
  <si>
    <t>MT-RNR1 allele</t>
  </si>
  <si>
    <t>1095T&gt;C</t>
  </si>
  <si>
    <t>1494C&gt;T</t>
  </si>
  <si>
    <t>1555A&gt;G</t>
  </si>
  <si>
    <t>827A&gt;G</t>
  </si>
  <si>
    <t>663A&gt;G</t>
  </si>
  <si>
    <t>669T&gt;C</t>
  </si>
  <si>
    <t>747A&gt;G</t>
  </si>
  <si>
    <t>786G&gt;A</t>
  </si>
  <si>
    <t>807A&gt;G</t>
  </si>
  <si>
    <t>807A&gt;C</t>
  </si>
  <si>
    <t>839A&gt;G</t>
  </si>
  <si>
    <t>896A&gt;G</t>
  </si>
  <si>
    <t>930A&gt;G</t>
  </si>
  <si>
    <t>951G&gt;A</t>
  </si>
  <si>
    <t>960C&gt;del</t>
  </si>
  <si>
    <t>961T&gt;G</t>
  </si>
  <si>
    <t>961T&gt;del</t>
  </si>
  <si>
    <t>961T&gt;del+Cn</t>
  </si>
  <si>
    <t>988G&gt;A</t>
  </si>
  <si>
    <t>1189T&gt;C</t>
  </si>
  <si>
    <t>1243T&gt;C</t>
  </si>
  <si>
    <t>1520T&gt;C</t>
  </si>
  <si>
    <t>1537C&gt;T</t>
  </si>
  <si>
    <t>1556C&gt;T</t>
  </si>
  <si>
    <t>Karczewski KJ et al.</t>
  </si>
  <si>
    <t>South Asian</t>
  </si>
  <si>
    <t>gnomAD v3.1</t>
  </si>
  <si>
    <t>European (non-Finnish)</t>
  </si>
  <si>
    <t>Amish</t>
  </si>
  <si>
    <t>European (Finnish)</t>
  </si>
  <si>
    <t>Ashkenazi Jewish</t>
  </si>
  <si>
    <t>Profound hearing loss patients</t>
  </si>
  <si>
    <t>Healthy controls</t>
  </si>
  <si>
    <t>Turkish</t>
  </si>
  <si>
    <t>Baysal E et al.</t>
  </si>
  <si>
    <t>Nahili et al.</t>
  </si>
  <si>
    <t>Moroccan</t>
  </si>
  <si>
    <t>Sporadic hearing loss cases</t>
  </si>
  <si>
    <t>European Brazilians</t>
  </si>
  <si>
    <t>Abreu-Silva RS et al.</t>
  </si>
  <si>
    <t>African-Brazilians</t>
  </si>
  <si>
    <t>Greek</t>
  </si>
  <si>
    <t>Kokotas H et al.</t>
  </si>
  <si>
    <t>Non-syndromic hearing loss patients</t>
  </si>
  <si>
    <t>Latvian</t>
  </si>
  <si>
    <t>Igumnova V et al.</t>
  </si>
  <si>
    <t>Egyptian</t>
  </si>
  <si>
    <t>Fassad MR et al.</t>
  </si>
  <si>
    <t>Sensorineural hearing loss patients</t>
  </si>
  <si>
    <t>Polish</t>
  </si>
  <si>
    <t>Rydzanicz M et al.</t>
  </si>
  <si>
    <t>South African Black</t>
  </si>
  <si>
    <t>Bardien S et al.</t>
  </si>
  <si>
    <t>Non-syndromic sensorineural hearing loss patients</t>
  </si>
  <si>
    <t>Tunisian</t>
  </si>
  <si>
    <t>Tekin M et al.</t>
  </si>
  <si>
    <t>Mkaouar-Rebai E et al.</t>
  </si>
  <si>
    <t>Northern Chinese</t>
  </si>
  <si>
    <t>Guo Y-F et al.</t>
  </si>
  <si>
    <t>Chinese</t>
  </si>
  <si>
    <t>Sporadic hearing loss patients</t>
  </si>
  <si>
    <t>Ji Y-B et al.</t>
  </si>
  <si>
    <t>Wang Q-J et al.</t>
  </si>
  <si>
    <t>Newborns</t>
  </si>
  <si>
    <t>Jiang Y et al.</t>
  </si>
  <si>
    <t>Hearing loss patients</t>
  </si>
  <si>
    <t>Population controls</t>
  </si>
  <si>
    <t>Belarusian</t>
  </si>
  <si>
    <t>Danilenko N et al.</t>
  </si>
  <si>
    <t>Iranian</t>
  </si>
  <si>
    <t>Montazer Zohour et al.</t>
  </si>
  <si>
    <t>Indigenous South Africans</t>
  </si>
  <si>
    <t>Kabahuma RJ et al.</t>
  </si>
  <si>
    <t>Hearing impaired cases</t>
  </si>
  <si>
    <t>Human et al.</t>
  </si>
  <si>
    <t>South African Caucasian</t>
  </si>
  <si>
    <t>South African Afrikaner</t>
  </si>
  <si>
    <t>Mitochondrial disease patients</t>
  </si>
  <si>
    <t>North Indian</t>
  </si>
  <si>
    <t>Bhalla S et al.</t>
  </si>
  <si>
    <t>Korean</t>
  </si>
  <si>
    <t>Cao Y et al.</t>
  </si>
  <si>
    <t>Bae et al.</t>
  </si>
  <si>
    <t>Austrian</t>
  </si>
  <si>
    <t>Ramsebner R et al.</t>
  </si>
  <si>
    <t>Indonesian</t>
  </si>
  <si>
    <t>Malik SG et al.</t>
  </si>
  <si>
    <t>European American</t>
  </si>
  <si>
    <t>Usami S-I et al.</t>
  </si>
  <si>
    <t>Controls</t>
  </si>
  <si>
    <t>Han Chinese</t>
  </si>
  <si>
    <t>Hui</t>
  </si>
  <si>
    <t>Uyghur</t>
  </si>
  <si>
    <t>Du W et al.</t>
  </si>
  <si>
    <t>Tibetan</t>
  </si>
  <si>
    <t>Yang X-L et al.</t>
  </si>
  <si>
    <r>
      <t>The allele frequency table was made by searching the PubMed® database (1995 to September 2019). The following criteria were used for MT-RNR1</t>
    </r>
    <r>
      <rPr>
        <i/>
        <sz val="12"/>
        <color theme="1"/>
        <rFont val="Calibri"/>
        <family val="2"/>
        <scheme val="minor"/>
      </rPr>
      <t>:</t>
    </r>
    <r>
      <rPr>
        <sz val="12"/>
        <color theme="1"/>
        <rFont val="Calibri"/>
        <family val="2"/>
        <scheme val="minor"/>
      </rPr>
      <t xml:space="preserve"> (Mitochondrial AND (A1555G OR C1494T OR T1095C) AND frequency). In addition, reports were also identified from citations by others or review articles. Studies were considered for inclusion in the </t>
    </r>
    <r>
      <rPr>
        <i/>
        <sz val="12"/>
        <color theme="1"/>
        <rFont val="Calibri"/>
        <family val="2"/>
        <scheme val="minor"/>
      </rPr>
      <t>MT-</t>
    </r>
    <r>
      <rPr>
        <sz val="12"/>
        <color theme="1"/>
        <rFont val="Calibri"/>
        <family val="2"/>
        <scheme val="minor"/>
      </rPr>
      <t xml:space="preserve">RNR1 frequency table if: (1) the ethnicity of the population was clearly indicated, (2) the method by which the genes were genotyped was indicated, (3) the sample population consisted of at least 50 individuals with a few exceptions (e.g., smaller cohorts that were part of larger studies) and (4) the study represented an original publication (no reviews or meta-analyses).  Homoplasmic allele frequencies reported in gnomAD (https://gnomad.broadinstitute.org/) were also included . </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</si>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</sst>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color theme="1"/>
      <name val="Calibri"/>
      <family val="2"/>
      <scheme val="minor"/>
    </font>
    <font>
      <b/>
      <vertAlign val="superscript"/>
      <sz val="12"/>
      <color theme="1"/>
      <name val="Calibri"/>
      <family val="2"/>
      <scheme val="minor"/>
    </font>
    <font>
      <b/>
      <sz val="12"/>
      <name val="Calibri"/>
      <family val="2"/>
      <scheme val="minor"/>
    </font>
    <font>
      <b/>
      <vertAlign val="superscript"/>
      <sz val="12"/>
      <color rgb="FF000000"/>
      <name val="Calibri"/>
      <family val="2"/>
      <scheme val="minor"/>
    </font>
    <font>
      <sz val="12"/>
      <color rgb="FF000000"/>
      <name val="Calibri"/>
      <family val="2"/>
      <scheme val="minor"/>
    </font>
    <font>
      <u/>
      <sz val="11"/>
      <color theme="10"/>
      <name val="Calibri"/>
      <family val="2"/>
      <scheme val="minor"/>
    </font>
    <font>
      <u/>
      <sz val="11"/>
      <color theme="11"/>
      <name val="Calibri"/>
      <family val="2"/>
      <scheme val="minor"/>
    </font>
    <font>
      <sz val="11"/>
      <name val="Calibri"/>
      <family val="2"/>
      <scheme val="minor"/>
    </font>
    <font>
      <b/>
      <sz val="10"/>
      <color theme="1"/>
      <name val="Arial"/>
      <family val="2"/>
    </font>
    <font>
      <sz val="10"/>
      <color theme="1"/>
      <name val="Arial"/>
      <family val="2"/>
    </font>
    <font>
      <b/>
      <i/>
      <sz val="12"/>
      <color theme="1"/>
      <name val="Calibri"/>
      <family val="2"/>
      <scheme val="minor"/>
    </font>
    <font>
      <i/>
      <sz val="12"/>
      <color theme="1"/>
      <name val="Calibri"/>
      <family val="2"/>
      <scheme val="minor"/>
    </font>
    <font>
      <sz val="12"/>
      <color theme="1"/>
      <name val="Calibri (Body)"/>
    </font>
    <font>
      <b/>
      <sz val="12"/>
      <color rgb="FF00000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rgb="FFEBF2E0"/>
        <bgColor indexed="64"/>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14">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74">
    <xf numFmtId="0" fontId="0" fillId="0" borderId="0" xfId="0"/>
    <xf numFmtId="0" fontId="0" fillId="0" borderId="0" xfId="0"/>
    <xf numFmtId="14" fontId="0" fillId="0" borderId="0" xfId="0" applyNumberFormat="1" applyAlignment="1">
      <alignment horizontal="left"/>
    </xf>
    <xf numFmtId="0" fontId="0" fillId="0" borderId="0" xfId="0" applyAlignment="1">
      <alignment horizontal="left"/>
    </xf>
    <xf numFmtId="0" fontId="0" fillId="0" borderId="10" xfId="0" applyFont="1" applyBorder="1"/>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2" fontId="0" fillId="0" borderId="10" xfId="0" applyNumberFormat="1" applyFont="1" applyFill="1" applyBorder="1" applyAlignment="1">
      <alignment horizontal="center" vertical="center"/>
    </xf>
    <xf numFmtId="0" fontId="0" fillId="0" borderId="10" xfId="0" applyFont="1" applyFill="1" applyBorder="1" applyAlignment="1">
      <alignment horizontal="center" vertical="center"/>
    </xf>
    <xf numFmtId="2" fontId="0" fillId="0" borderId="10" xfId="0" applyNumberFormat="1" applyFont="1" applyBorder="1" applyAlignment="1">
      <alignment horizontal="center" vertical="center"/>
    </xf>
    <xf numFmtId="1" fontId="0" fillId="0" borderId="10"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0" fontId="0" fillId="0" borderId="10" xfId="0" applyFont="1" applyBorder="1" applyAlignment="1">
      <alignment horizontal="left"/>
    </xf>
    <xf numFmtId="0" fontId="0" fillId="0" borderId="10" xfId="0" applyNumberFormat="1" applyFont="1" applyBorder="1" applyAlignment="1">
      <alignment horizontal="center" vertical="center"/>
    </xf>
    <xf numFmtId="1" fontId="0" fillId="0" borderId="10" xfId="0" applyNumberFormat="1" applyFont="1" applyBorder="1" applyAlignment="1">
      <alignment horizontal="center" vertical="center"/>
    </xf>
    <xf numFmtId="0" fontId="31" fillId="0" borderId="10" xfId="0" applyNumberFormat="1" applyFont="1" applyFill="1" applyBorder="1" applyAlignment="1">
      <alignment horizontal="center" vertical="center"/>
    </xf>
    <xf numFmtId="0" fontId="0" fillId="0" borderId="10" xfId="0" applyNumberFormat="1" applyFont="1" applyFill="1" applyBorder="1" applyAlignment="1" applyProtection="1">
      <alignment horizontal="center" vertical="center"/>
    </xf>
    <xf numFmtId="1" fontId="0" fillId="0" borderId="10" xfId="0" applyNumberFormat="1" applyFont="1" applyFill="1" applyBorder="1" applyAlignment="1" applyProtection="1">
      <alignment horizontal="center" vertical="center"/>
    </xf>
    <xf numFmtId="0" fontId="0" fillId="0" borderId="10" xfId="0" applyFont="1" applyFill="1" applyBorder="1" applyAlignment="1" applyProtection="1">
      <alignment horizontal="center" vertical="center"/>
    </xf>
    <xf numFmtId="2" fontId="0" fillId="0" borderId="10" xfId="0" applyNumberFormat="1" applyFont="1" applyFill="1" applyBorder="1" applyAlignment="1" applyProtection="1">
      <alignment horizontal="center" vertical="center"/>
    </xf>
    <xf numFmtId="0" fontId="31" fillId="0" borderId="10" xfId="0" applyFont="1" applyBorder="1" applyAlignment="1">
      <alignment horizontal="center" vertical="center"/>
    </xf>
    <xf numFmtId="0" fontId="31" fillId="0" borderId="10" xfId="0" applyFont="1" applyFill="1" applyBorder="1" applyAlignment="1">
      <alignment horizontal="center" vertical="center"/>
    </xf>
    <xf numFmtId="1" fontId="31" fillId="0" borderId="10" xfId="0" applyNumberFormat="1" applyFont="1" applyFill="1" applyBorder="1" applyAlignment="1">
      <alignment horizontal="center" vertical="center"/>
    </xf>
    <xf numFmtId="2" fontId="31" fillId="0" borderId="10" xfId="0" applyNumberFormat="1" applyFont="1" applyFill="1" applyBorder="1" applyAlignment="1">
      <alignment horizontal="center" vertical="center"/>
    </xf>
    <xf numFmtId="0" fontId="0" fillId="0" borderId="10" xfId="0" applyFont="1" applyBorder="1" applyAlignment="1">
      <alignment horizontal="left" vertical="center"/>
    </xf>
    <xf numFmtId="0" fontId="0" fillId="0" borderId="10" xfId="0" applyFont="1" applyBorder="1" applyAlignment="1">
      <alignment horizontal="center" wrapText="1"/>
    </xf>
    <xf numFmtId="0" fontId="0" fillId="0" borderId="10" xfId="0" applyFont="1" applyBorder="1" applyAlignment="1">
      <alignment horizontal="center"/>
    </xf>
    <xf numFmtId="1" fontId="0" fillId="0" borderId="10" xfId="0" applyNumberFormat="1" applyFont="1" applyBorder="1" applyAlignment="1">
      <alignment horizontal="center"/>
    </xf>
    <xf numFmtId="0" fontId="3" fillId="0" borderId="0" xfId="0" applyFont="1" applyAlignment="1">
      <alignment horizontal="left"/>
    </xf>
    <xf numFmtId="0" fontId="25" fillId="0" borderId="0" xfId="0" applyFont="1" applyAlignment="1">
      <alignment horizontal="left" vertical="center"/>
    </xf>
    <xf numFmtId="2" fontId="0" fillId="33" borderId="10" xfId="0" applyNumberFormat="1" applyFont="1" applyFill="1" applyBorder="1" applyAlignment="1">
      <alignment horizontal="center" vertical="center"/>
    </xf>
    <xf numFmtId="0" fontId="0" fillId="33" borderId="10" xfId="0" applyFont="1" applyFill="1" applyBorder="1" applyAlignment="1">
      <alignment horizontal="center" vertical="center"/>
    </xf>
    <xf numFmtId="2" fontId="0" fillId="33" borderId="10" xfId="0" applyNumberFormat="1" applyFont="1" applyFill="1" applyBorder="1" applyAlignment="1">
      <alignment horizontal="center" vertical="center" wrapText="1"/>
    </xf>
    <xf numFmtId="0" fontId="0" fillId="33" borderId="10" xfId="0" applyFont="1" applyFill="1" applyBorder="1" applyAlignment="1">
      <alignment horizontal="center" vertical="center" wrapText="1"/>
    </xf>
    <xf numFmtId="0" fontId="31" fillId="33" borderId="10" xfId="0" applyFont="1" applyFill="1" applyBorder="1" applyAlignment="1">
      <alignment horizontal="center" vertical="center"/>
    </xf>
    <xf numFmtId="2" fontId="31" fillId="33" borderId="10" xfId="0" applyNumberFormat="1" applyFont="1" applyFill="1" applyBorder="1" applyAlignment="1">
      <alignment horizontal="center" vertical="center"/>
    </xf>
    <xf numFmtId="1" fontId="30" fillId="34" borderId="10" xfId="0" applyNumberFormat="1" applyFont="1" applyFill="1" applyBorder="1" applyAlignment="1">
      <alignment horizontal="center" wrapText="1"/>
    </xf>
    <xf numFmtId="0" fontId="30" fillId="34" borderId="10" xfId="0" applyNumberFormat="1" applyFont="1" applyFill="1" applyBorder="1" applyAlignment="1">
      <alignment horizontal="center" wrapText="1"/>
    </xf>
    <xf numFmtId="0" fontId="30" fillId="34" borderId="10" xfId="0" applyNumberFormat="1" applyFont="1" applyFill="1" applyBorder="1" applyAlignment="1">
      <alignment horizontal="center"/>
    </xf>
    <xf numFmtId="2" fontId="30" fillId="34" borderId="10" xfId="0" applyNumberFormat="1" applyFont="1" applyFill="1" applyBorder="1" applyAlignment="1">
      <alignment horizontal="center" wrapText="1"/>
    </xf>
    <xf numFmtId="0" fontId="19" fillId="34" borderId="10" xfId="0" applyFont="1" applyFill="1" applyBorder="1" applyAlignment="1">
      <alignment horizont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164" fontId="0" fillId="0" borderId="10" xfId="0" applyNumberFormat="1" applyFont="1" applyBorder="1" applyAlignment="1">
      <alignment horizontal="center" vertical="center"/>
    </xf>
    <xf numFmtId="164" fontId="0" fillId="0" borderId="10" xfId="0" applyNumberFormat="1" applyFont="1" applyFill="1" applyBorder="1" applyAlignment="1">
      <alignment horizontal="center" vertical="center"/>
    </xf>
    <xf numFmtId="164" fontId="0" fillId="0" borderId="10" xfId="0" applyNumberFormat="1" applyFont="1" applyBorder="1" applyAlignment="1">
      <alignment horizontal="center" vertical="center" wrapText="1"/>
    </xf>
    <xf numFmtId="164" fontId="31" fillId="0" borderId="10" xfId="0" applyNumberFormat="1" applyFont="1" applyFill="1" applyBorder="1" applyAlignment="1">
      <alignment horizontal="center" vertical="center"/>
    </xf>
    <xf numFmtId="164" fontId="31" fillId="0" borderId="10" xfId="0" applyNumberFormat="1" applyFont="1" applyFill="1" applyBorder="1" applyAlignment="1">
      <alignment horizontal="center" vertical="center" wrapText="1"/>
    </xf>
    <xf numFmtId="164" fontId="0" fillId="0" borderId="10" xfId="0" applyNumberFormat="1" applyFont="1" applyFill="1" applyBorder="1" applyAlignment="1">
      <alignment horizontal="center" vertical="center" wrapText="1"/>
    </xf>
    <xf numFmtId="164" fontId="31" fillId="0" borderId="10" xfId="0" applyNumberFormat="1" applyFont="1" applyBorder="1" applyAlignment="1">
      <alignment horizontal="center" vertical="center"/>
    </xf>
    <xf numFmtId="164" fontId="0" fillId="0" borderId="10" xfId="0" applyNumberFormat="1" applyFont="1" applyBorder="1" applyAlignment="1">
      <alignment horizontal="center"/>
    </xf>
    <xf numFmtId="164" fontId="0" fillId="0" borderId="10" xfId="0" applyNumberFormat="1" applyFont="1" applyBorder="1"/>
    <xf numFmtId="164" fontId="0" fillId="33" borderId="10" xfId="0" applyNumberFormat="1" applyFill="1" applyBorder="1" applyAlignment="1">
      <alignment horizontal="center" vertical="center"/>
    </xf>
    <xf numFmtId="164" fontId="24" fillId="0" borderId="10" xfId="0" applyNumberFormat="1" applyFont="1" applyBorder="1" applyAlignment="1">
      <alignment horizontal="center" vertical="center" wrapText="1"/>
    </xf>
    <xf numFmtId="0" fontId="23" fillId="0" borderId="0" xfId="0" applyFont="1" applyAlignment="1">
      <alignment vertical="center"/>
    </xf>
    <xf numFmtId="164" fontId="3" fillId="0" borderId="10" xfId="0" applyNumberFormat="1" applyFont="1" applyBorder="1" applyAlignment="1">
      <alignment horizontal="center"/>
    </xf>
    <xf numFmtId="0" fontId="19" fillId="0" borderId="0" xfId="0" applyFont="1"/>
    <xf numFmtId="0" fontId="3" fillId="0" borderId="0" xfId="0" applyFont="1" applyAlignment="1">
      <alignment vertical="center" wrapText="1"/>
    </xf>
    <xf numFmtId="0" fontId="29" fillId="0" borderId="0" xfId="0" applyFont="1" applyAlignment="1">
      <alignment horizontal="left" vertical="center"/>
    </xf>
    <xf numFmtId="0" fontId="32" fillId="0" borderId="0" xfId="0" applyFont="1" applyAlignment="1">
      <alignment horizontal="justify" vertical="center"/>
    </xf>
    <xf numFmtId="0" fontId="22" fillId="0" borderId="0" xfId="0" applyFont="1" applyAlignment="1">
      <alignment horizontal="justify" vertical="center"/>
    </xf>
    <xf numFmtId="0" fontId="2" fillId="0" borderId="0" xfId="0" applyFont="1" applyAlignment="1">
      <alignment horizontal="justify" vertical="center"/>
    </xf>
    <xf numFmtId="0" fontId="21" fillId="0" borderId="0" xfId="0" applyFont="1" applyFill="1" applyAlignment="1">
      <alignment horizontal="left"/>
    </xf>
    <xf numFmtId="2" fontId="35" fillId="35" borderId="10" xfId="0" applyNumberFormat="1" applyFont="1" applyFill="1" applyBorder="1" applyAlignment="1">
      <alignment horizontal="center"/>
    </xf>
    <xf numFmtId="0" fontId="0" fillId="0" borderId="10" xfId="0" applyFont="1" applyFill="1" applyBorder="1" applyAlignment="1" applyProtection="1">
      <alignment horizontal="center" vertical="center" wrapText="1"/>
    </xf>
    <xf numFmtId="0" fontId="0" fillId="0" borderId="10" xfId="0" applyFont="1" applyFill="1" applyBorder="1" applyAlignment="1">
      <alignment horizontal="center" vertical="center" wrapText="1"/>
    </xf>
    <xf numFmtId="0" fontId="0" fillId="0" borderId="10" xfId="0" applyFill="1" applyBorder="1" applyAlignment="1">
      <alignment horizontal="center"/>
    </xf>
    <xf numFmtId="1" fontId="0" fillId="33" borderId="10" xfId="0" applyNumberFormat="1" applyFont="1" applyFill="1" applyBorder="1" applyAlignment="1">
      <alignment horizontal="center" vertical="center"/>
    </xf>
    <xf numFmtId="1" fontId="0" fillId="33" borderId="10" xfId="0" applyNumberFormat="1" applyFont="1" applyFill="1" applyBorder="1" applyAlignment="1">
      <alignment horizontal="center" vertical="center" wrapText="1"/>
    </xf>
    <xf numFmtId="164" fontId="3" fillId="0" borderId="0" xfId="0" applyNumberFormat="1" applyFont="1" applyAlignment="1">
      <alignment horizontal="center"/>
    </xf>
    <xf numFmtId="164" fontId="22" fillId="0" borderId="10" xfId="0" applyNumberFormat="1" applyFont="1" applyBorder="1" applyAlignment="1">
      <alignment horizontal="center" vertical="center"/>
    </xf>
    <xf numFmtId="164" fontId="26" fillId="0" borderId="10" xfId="0" applyNumberFormat="1" applyFont="1" applyBorder="1" applyAlignment="1">
      <alignment horizontal="center"/>
    </xf>
    <xf numFmtId="164" fontId="26" fillId="0" borderId="10" xfId="0" applyNumberFormat="1" applyFont="1" applyFill="1" applyBorder="1" applyAlignment="1">
      <alignment horizontal="center"/>
    </xf>
    <xf numFmtId="164" fontId="22" fillId="0" borderId="0" xfId="0" applyNumberFormat="1" applyFont="1" applyAlignment="1">
      <alignment horizontal="left" vertical="center"/>
    </xf>
  </cellXfs>
  <cellStyles count="41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EBF2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heetViews>
  <sheetFormatPr baseColWidth="10" defaultColWidth="8.83203125" defaultRowHeight="16" x14ac:dyDescent="0.2"/>
  <cols>
    <col min="1" max="1" width="14.6640625" style="69" customWidth="1"/>
    <col min="2" max="2" width="22.1640625" style="69" customWidth="1"/>
    <col min="3" max="3" width="13" style="69" customWidth="1"/>
    <col min="4" max="4" width="15.5" style="69" customWidth="1"/>
    <col min="5" max="5" width="14.6640625" style="69" customWidth="1"/>
    <col min="6" max="7" width="13.83203125" style="69" customWidth="1"/>
    <col min="8" max="8" width="14" style="69" customWidth="1"/>
    <col min="9" max="9" width="12.83203125" style="69" customWidth="1"/>
    <col min="10" max="10" width="14.1640625" style="69" customWidth="1"/>
    <col min="11" max="16384" width="8.83203125" style="69"/>
  </cols>
  <sheetData>
    <row r="1" spans="1:10" x14ac:dyDescent="0.2">
      <c r="A1" s="73" t="s">
        <v>31</v>
      </c>
    </row>
    <row r="2" spans="1:10" ht="34" x14ac:dyDescent="0.2">
      <c r="A2" s="70" t="s">
        <v>32</v>
      </c>
      <c r="B2" s="53" t="s">
        <v>11</v>
      </c>
      <c r="C2" s="53" t="s">
        <v>14</v>
      </c>
      <c r="D2" s="53" t="s">
        <v>15</v>
      </c>
      <c r="E2" s="53" t="s">
        <v>16</v>
      </c>
      <c r="F2" s="53" t="s">
        <v>17</v>
      </c>
      <c r="G2" s="53" t="s">
        <v>18</v>
      </c>
      <c r="H2" s="53" t="s">
        <v>19</v>
      </c>
      <c r="I2" s="53" t="s">
        <v>20</v>
      </c>
      <c r="J2" s="53" t="s">
        <v>21</v>
      </c>
    </row>
    <row r="3" spans="1:10" x14ac:dyDescent="0.2">
      <c r="A3" s="71" t="s">
        <v>33</v>
      </c>
      <c r="B3" s="55"/>
      <c r="C3" s="55"/>
      <c r="D3" s="55">
        <v>6.6980000000000002E-4</v>
      </c>
      <c r="E3" s="55">
        <v>1.4647550561797751E-3</v>
      </c>
      <c r="F3" s="55">
        <v>5.7114998254910053E-4</v>
      </c>
      <c r="G3" s="55"/>
      <c r="H3" s="55">
        <v>0</v>
      </c>
      <c r="I3" s="55"/>
      <c r="J3" s="55">
        <v>0</v>
      </c>
    </row>
    <row r="4" spans="1:10" x14ac:dyDescent="0.2">
      <c r="A4" s="71" t="s">
        <v>34</v>
      </c>
      <c r="B4" s="55"/>
      <c r="C4" s="55"/>
      <c r="D4" s="55">
        <v>6.6980000000000002E-4</v>
      </c>
      <c r="E4" s="55">
        <v>0</v>
      </c>
      <c r="F4" s="55">
        <v>3.4900234446876688E-4</v>
      </c>
      <c r="G4" s="55"/>
      <c r="H4" s="55">
        <v>0</v>
      </c>
      <c r="I4" s="55"/>
      <c r="J4" s="55">
        <v>0</v>
      </c>
    </row>
    <row r="5" spans="1:10" x14ac:dyDescent="0.2">
      <c r="A5" s="71" t="s">
        <v>35</v>
      </c>
      <c r="B5" s="55"/>
      <c r="C5" s="55"/>
      <c r="D5" s="55">
        <v>1.1089911308203991E-3</v>
      </c>
      <c r="E5" s="55">
        <v>1.8102559134638395E-2</v>
      </c>
      <c r="F5" s="55">
        <v>1.1348276878992301E-3</v>
      </c>
      <c r="G5" s="55"/>
      <c r="H5" s="55">
        <v>1.4195286768881317E-3</v>
      </c>
      <c r="I5" s="55"/>
      <c r="J5" s="55">
        <v>3.0045941807044412E-3</v>
      </c>
    </row>
    <row r="6" spans="1:10" x14ac:dyDescent="0.2">
      <c r="A6" s="71" t="s">
        <v>36</v>
      </c>
      <c r="B6" s="55"/>
      <c r="C6" s="55"/>
      <c r="D6" s="55">
        <v>0</v>
      </c>
      <c r="E6" s="55">
        <v>3.5319927272727272E-2</v>
      </c>
      <c r="F6" s="55">
        <v>1.7502992690012808E-3</v>
      </c>
      <c r="G6" s="55"/>
      <c r="H6" s="55">
        <v>0</v>
      </c>
      <c r="I6" s="55"/>
      <c r="J6" s="55">
        <v>0</v>
      </c>
    </row>
    <row r="7" spans="1:10" x14ac:dyDescent="0.2">
      <c r="A7" s="71" t="s">
        <v>37</v>
      </c>
      <c r="B7" s="55"/>
      <c r="C7" s="55"/>
      <c r="D7" s="55">
        <v>3.349E-3</v>
      </c>
      <c r="E7" s="55">
        <v>4.9930000000000002E-2</v>
      </c>
      <c r="F7" s="55">
        <v>1.4543315837733581E-3</v>
      </c>
      <c r="G7" s="55"/>
      <c r="H7" s="55">
        <v>0</v>
      </c>
      <c r="I7" s="55"/>
      <c r="J7" s="55" t="s">
        <v>130</v>
      </c>
    </row>
    <row r="8" spans="1:10" x14ac:dyDescent="0.2">
      <c r="A8" s="71" t="s">
        <v>38</v>
      </c>
      <c r="B8" s="55"/>
      <c r="C8" s="55"/>
      <c r="D8" s="55">
        <v>0</v>
      </c>
      <c r="E8" s="55">
        <v>0</v>
      </c>
      <c r="F8" s="55">
        <v>2.5295527622300226E-3</v>
      </c>
      <c r="G8" s="55"/>
      <c r="H8" s="55">
        <v>0</v>
      </c>
      <c r="I8" s="55"/>
      <c r="J8" s="55" t="s">
        <v>130</v>
      </c>
    </row>
    <row r="9" spans="1:10" x14ac:dyDescent="0.2">
      <c r="A9" s="71" t="s">
        <v>39</v>
      </c>
      <c r="B9" s="55"/>
      <c r="C9" s="55"/>
      <c r="D9" s="55">
        <v>1.34E-3</v>
      </c>
      <c r="E9" s="55">
        <v>0</v>
      </c>
      <c r="F9" s="55">
        <v>0</v>
      </c>
      <c r="G9" s="55"/>
      <c r="H9" s="55">
        <v>0</v>
      </c>
      <c r="I9" s="55"/>
      <c r="J9" s="55" t="s">
        <v>130</v>
      </c>
    </row>
    <row r="10" spans="1:10" x14ac:dyDescent="0.2">
      <c r="A10" s="71" t="s">
        <v>40</v>
      </c>
      <c r="B10" s="55"/>
      <c r="C10" s="55"/>
      <c r="D10" s="55">
        <v>0</v>
      </c>
      <c r="E10" s="55">
        <v>0</v>
      </c>
      <c r="F10" s="55">
        <v>0</v>
      </c>
      <c r="G10" s="55"/>
      <c r="H10" s="55">
        <v>0</v>
      </c>
      <c r="I10" s="55"/>
      <c r="J10" s="55" t="s">
        <v>130</v>
      </c>
    </row>
    <row r="11" spans="1:10" x14ac:dyDescent="0.2">
      <c r="A11" s="72" t="s">
        <v>41</v>
      </c>
      <c r="B11" s="55"/>
      <c r="C11" s="55"/>
      <c r="D11" s="55" t="s">
        <v>130</v>
      </c>
      <c r="E11" s="55" t="s">
        <v>130</v>
      </c>
      <c r="F11" s="55" t="s">
        <v>130</v>
      </c>
      <c r="G11" s="55"/>
      <c r="H11" s="55" t="s">
        <v>130</v>
      </c>
      <c r="I11" s="55"/>
      <c r="J11" s="55" t="s">
        <v>130</v>
      </c>
    </row>
    <row r="12" spans="1:10" x14ac:dyDescent="0.2">
      <c r="A12" s="72" t="s">
        <v>42</v>
      </c>
      <c r="B12" s="55"/>
      <c r="C12" s="55"/>
      <c r="D12" s="55" t="s">
        <v>130</v>
      </c>
      <c r="E12" s="55" t="s">
        <v>130</v>
      </c>
      <c r="F12" s="55" t="s">
        <v>130</v>
      </c>
      <c r="G12" s="55"/>
      <c r="H12" s="55" t="s">
        <v>130</v>
      </c>
      <c r="I12" s="55"/>
      <c r="J12" s="55" t="s">
        <v>130</v>
      </c>
    </row>
    <row r="13" spans="1:10" x14ac:dyDescent="0.2">
      <c r="A13" s="72" t="s">
        <v>43</v>
      </c>
      <c r="B13" s="55"/>
      <c r="C13" s="55"/>
      <c r="D13" s="55">
        <v>0</v>
      </c>
      <c r="E13" s="55">
        <v>0</v>
      </c>
      <c r="F13" s="55">
        <v>6.4246378003340619E-5</v>
      </c>
      <c r="G13" s="55"/>
      <c r="H13" s="55">
        <v>0</v>
      </c>
      <c r="I13" s="55"/>
      <c r="J13" s="55" t="s">
        <v>130</v>
      </c>
    </row>
    <row r="14" spans="1:10" x14ac:dyDescent="0.2">
      <c r="A14" s="72" t="s">
        <v>44</v>
      </c>
      <c r="B14" s="55"/>
      <c r="C14" s="55"/>
      <c r="D14" s="55">
        <v>0</v>
      </c>
      <c r="E14" s="55">
        <v>0</v>
      </c>
      <c r="F14" s="55">
        <v>3.0198044909891101E-3</v>
      </c>
      <c r="G14" s="55"/>
      <c r="H14" s="55">
        <v>0</v>
      </c>
      <c r="I14" s="55"/>
      <c r="J14" s="55" t="s">
        <v>130</v>
      </c>
    </row>
    <row r="15" spans="1:10" x14ac:dyDescent="0.2">
      <c r="A15" s="72" t="s">
        <v>45</v>
      </c>
      <c r="B15" s="55"/>
      <c r="C15" s="55"/>
      <c r="D15" s="55">
        <v>7.3680000000000004E-3</v>
      </c>
      <c r="E15" s="55">
        <v>4.0540000000000003E-3</v>
      </c>
      <c r="F15" s="55">
        <v>4.3222801416645577E-2</v>
      </c>
      <c r="G15" s="55"/>
      <c r="H15" s="55">
        <v>3.408011152416357E-2</v>
      </c>
      <c r="I15" s="55"/>
      <c r="J15" s="55" t="s">
        <v>130</v>
      </c>
    </row>
    <row r="16" spans="1:10" x14ac:dyDescent="0.2">
      <c r="A16" s="72" t="s">
        <v>46</v>
      </c>
      <c r="B16" s="55"/>
      <c r="C16" s="55"/>
      <c r="D16" s="55">
        <v>6.6980000000000002E-4</v>
      </c>
      <c r="E16" s="55">
        <v>3.3740000000000003E-3</v>
      </c>
      <c r="F16" s="55">
        <v>1.294899327424728E-2</v>
      </c>
      <c r="G16" s="55"/>
      <c r="H16" s="55">
        <v>0</v>
      </c>
      <c r="I16" s="55"/>
      <c r="J16" s="55" t="s">
        <v>130</v>
      </c>
    </row>
    <row r="17" spans="1:10" x14ac:dyDescent="0.2">
      <c r="A17" s="72" t="s">
        <v>47</v>
      </c>
      <c r="B17" s="55"/>
      <c r="C17" s="55"/>
      <c r="D17" s="55" t="s">
        <v>130</v>
      </c>
      <c r="E17" s="55" t="s">
        <v>130</v>
      </c>
      <c r="F17" s="55" t="s">
        <v>130</v>
      </c>
      <c r="G17" s="55"/>
      <c r="H17" s="55" t="s">
        <v>130</v>
      </c>
      <c r="I17" s="55"/>
      <c r="J17" s="55" t="s">
        <v>130</v>
      </c>
    </row>
    <row r="18" spans="1:10" x14ac:dyDescent="0.2">
      <c r="A18" s="72" t="s">
        <v>48</v>
      </c>
      <c r="B18" s="55"/>
      <c r="C18" s="55"/>
      <c r="D18" s="55">
        <v>0</v>
      </c>
      <c r="E18" s="55">
        <v>0</v>
      </c>
      <c r="F18" s="55">
        <v>1.3694433200856008E-2</v>
      </c>
      <c r="G18" s="55"/>
      <c r="H18" s="55">
        <v>4.947E-3</v>
      </c>
      <c r="I18" s="55"/>
      <c r="J18" s="55">
        <v>0</v>
      </c>
    </row>
    <row r="19" spans="1:10" x14ac:dyDescent="0.2">
      <c r="A19" s="72" t="s">
        <v>49</v>
      </c>
      <c r="B19" s="55"/>
      <c r="C19" s="55"/>
      <c r="D19" s="55" t="s">
        <v>130</v>
      </c>
      <c r="E19" s="55" t="s">
        <v>130</v>
      </c>
      <c r="F19" s="55" t="s">
        <v>130</v>
      </c>
      <c r="G19" s="55"/>
      <c r="H19" s="55" t="s">
        <v>130</v>
      </c>
      <c r="I19" s="55"/>
      <c r="J19" s="55" t="s">
        <v>130</v>
      </c>
    </row>
    <row r="20" spans="1:10" x14ac:dyDescent="0.2">
      <c r="A20" s="72" t="s">
        <v>50</v>
      </c>
      <c r="B20" s="55"/>
      <c r="C20" s="55"/>
      <c r="D20" s="55" t="s">
        <v>130</v>
      </c>
      <c r="E20" s="55">
        <v>4.9518018018018022E-2</v>
      </c>
      <c r="F20" s="55">
        <v>2.6365979381443297E-3</v>
      </c>
      <c r="G20" s="55"/>
      <c r="H20" s="55" t="s">
        <v>130</v>
      </c>
      <c r="I20" s="55"/>
      <c r="J20" s="55">
        <v>6.8568807339449547E-2</v>
      </c>
    </row>
    <row r="21" spans="1:10" x14ac:dyDescent="0.2">
      <c r="A21" s="71" t="s">
        <v>51</v>
      </c>
      <c r="B21" s="55"/>
      <c r="C21" s="55"/>
      <c r="D21" s="55">
        <v>0</v>
      </c>
      <c r="E21" s="55">
        <v>0</v>
      </c>
      <c r="F21" s="55">
        <v>1.0754358245303308E-3</v>
      </c>
      <c r="G21" s="55"/>
      <c r="H21" s="55">
        <v>0</v>
      </c>
      <c r="I21" s="55"/>
      <c r="J21" s="55" t="s">
        <v>130</v>
      </c>
    </row>
    <row r="22" spans="1:10" x14ac:dyDescent="0.2">
      <c r="A22" s="71" t="s">
        <v>52</v>
      </c>
      <c r="B22" s="55"/>
      <c r="C22" s="55"/>
      <c r="D22" s="55">
        <v>6.698E-3</v>
      </c>
      <c r="E22" s="55">
        <v>6.7520000000000004E-4</v>
      </c>
      <c r="F22" s="55">
        <v>5.6569297997492857E-2</v>
      </c>
      <c r="G22" s="55"/>
      <c r="H22" s="55">
        <v>0.22850866873065015</v>
      </c>
      <c r="I22" s="55"/>
      <c r="J22" s="55" t="s">
        <v>130</v>
      </c>
    </row>
    <row r="23" spans="1:10" x14ac:dyDescent="0.2">
      <c r="A23" s="71" t="s">
        <v>53</v>
      </c>
      <c r="B23" s="55"/>
      <c r="C23" s="55"/>
      <c r="D23" s="55">
        <v>2.6120000000000001E-2</v>
      </c>
      <c r="E23" s="55">
        <v>6.7480000000000003E-4</v>
      </c>
      <c r="F23" s="55">
        <v>2.3302607114624507E-2</v>
      </c>
      <c r="G23" s="55"/>
      <c r="H23" s="55">
        <v>1.6250000000000001E-2</v>
      </c>
      <c r="I23" s="55"/>
      <c r="J23" s="55" t="s">
        <v>130</v>
      </c>
    </row>
    <row r="24" spans="1:10" x14ac:dyDescent="0.2">
      <c r="A24" s="71" t="s">
        <v>54</v>
      </c>
      <c r="B24" s="55"/>
      <c r="C24" s="55"/>
      <c r="D24" s="55">
        <v>0</v>
      </c>
      <c r="E24" s="55">
        <v>8.7720000000000003E-3</v>
      </c>
      <c r="F24" s="55">
        <v>1.6057443145316719E-4</v>
      </c>
      <c r="G24" s="55"/>
      <c r="H24" s="55">
        <v>0</v>
      </c>
      <c r="I24" s="55"/>
      <c r="J24" s="55" t="s">
        <v>130</v>
      </c>
    </row>
    <row r="25" spans="1:10" x14ac:dyDescent="0.2">
      <c r="A25" s="71" t="s">
        <v>55</v>
      </c>
      <c r="B25" s="55"/>
      <c r="C25" s="55"/>
      <c r="D25" s="55">
        <v>0</v>
      </c>
      <c r="E25" s="55">
        <v>0</v>
      </c>
      <c r="F25" s="55">
        <v>3.8541437702759132E-4</v>
      </c>
      <c r="G25" s="55"/>
      <c r="H25" s="55">
        <v>0</v>
      </c>
      <c r="I25" s="55"/>
      <c r="J25" s="55" t="s">
        <v>130</v>
      </c>
    </row>
    <row r="26" spans="1:10" x14ac:dyDescent="0.2">
      <c r="A26" s="71" t="s">
        <v>56</v>
      </c>
      <c r="B26" s="55"/>
      <c r="C26" s="55"/>
      <c r="D26" s="55">
        <v>0</v>
      </c>
      <c r="E26" s="55">
        <v>0</v>
      </c>
      <c r="F26" s="55">
        <v>3.1612556507444756E-5</v>
      </c>
      <c r="G26" s="55"/>
      <c r="H26" s="55">
        <v>0</v>
      </c>
      <c r="I26" s="55"/>
      <c r="J26" s="55" t="s">
        <v>130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68"/>
  <sheetViews>
    <sheetView topLeftCell="F1" zoomScaleNormal="100" workbookViewId="0">
      <pane ySplit="1" topLeftCell="A87" activePane="bottomLeft" state="frozen"/>
      <selection activeCell="C1" sqref="C1"/>
      <selection pane="bottomLeft" activeCell="AF1" sqref="AF1:AF1048576"/>
    </sheetView>
  </sheetViews>
  <sheetFormatPr baseColWidth="10" defaultColWidth="8.83203125" defaultRowHeight="15" x14ac:dyDescent="0.2"/>
  <cols>
    <col min="1" max="1" width="26.83203125" style="12" bestFit="1" customWidth="1"/>
    <col min="2" max="2" width="10" style="27" customWidth="1"/>
    <col min="3" max="3" width="15.5" style="26" customWidth="1"/>
    <col min="4" max="4" width="27.5" style="26" customWidth="1"/>
    <col min="5" max="5" width="42.83203125" style="26" bestFit="1" customWidth="1"/>
    <col min="6" max="6" width="28.1640625" style="26" customWidth="1"/>
    <col min="7" max="7" width="41.33203125" style="26" bestFit="1" customWidth="1"/>
    <col min="8" max="8" width="11.83203125" style="14" customWidth="1"/>
    <col min="9" max="9" width="4" style="9" customWidth="1"/>
    <col min="10" max="10" width="4.33203125" style="9" customWidth="1"/>
    <col min="11" max="12" width="11.1640625" style="51" customWidth="1"/>
    <col min="13" max="13" width="10.33203125" style="44" customWidth="1"/>
    <col min="14" max="20" width="8.83203125" style="4" customWidth="1"/>
    <col min="21" max="21" width="11.1640625" style="4" customWidth="1"/>
    <col min="22" max="33" width="8.83203125" style="4" customWidth="1"/>
    <col min="34" max="16384" width="8.83203125" style="4"/>
  </cols>
  <sheetData>
    <row r="1" spans="1:34" s="40" customFormat="1" ht="54" customHeight="1" x14ac:dyDescent="0.2">
      <c r="A1" s="37" t="s">
        <v>0</v>
      </c>
      <c r="B1" s="36" t="s">
        <v>1</v>
      </c>
      <c r="C1" s="37" t="s">
        <v>2</v>
      </c>
      <c r="D1" s="37" t="s">
        <v>12</v>
      </c>
      <c r="E1" s="38" t="s">
        <v>13</v>
      </c>
      <c r="F1" s="38" t="s">
        <v>3</v>
      </c>
      <c r="G1" s="37" t="s">
        <v>4</v>
      </c>
      <c r="H1" s="36" t="s">
        <v>5</v>
      </c>
      <c r="I1" s="39"/>
      <c r="J1" s="39"/>
      <c r="K1" s="63" t="s">
        <v>33</v>
      </c>
      <c r="L1" s="63" t="s">
        <v>34</v>
      </c>
      <c r="M1" s="63" t="s">
        <v>35</v>
      </c>
      <c r="N1" s="63" t="s">
        <v>36</v>
      </c>
      <c r="O1" s="63" t="s">
        <v>37</v>
      </c>
      <c r="P1" s="63" t="s">
        <v>38</v>
      </c>
      <c r="Q1" s="63" t="s">
        <v>39</v>
      </c>
      <c r="R1" s="63" t="s">
        <v>40</v>
      </c>
      <c r="S1" s="63" t="s">
        <v>41</v>
      </c>
      <c r="T1" s="63" t="s">
        <v>42</v>
      </c>
      <c r="U1" s="63" t="s">
        <v>43</v>
      </c>
      <c r="V1" s="63" t="s">
        <v>44</v>
      </c>
      <c r="W1" s="63" t="s">
        <v>45</v>
      </c>
      <c r="X1" s="63" t="s">
        <v>46</v>
      </c>
      <c r="Y1" s="63" t="s">
        <v>47</v>
      </c>
      <c r="Z1" s="63" t="s">
        <v>48</v>
      </c>
      <c r="AA1" s="63" t="s">
        <v>49</v>
      </c>
      <c r="AB1" s="63" t="s">
        <v>50</v>
      </c>
      <c r="AC1" s="63" t="s">
        <v>51</v>
      </c>
      <c r="AD1" s="63" t="s">
        <v>52</v>
      </c>
      <c r="AE1" s="63" t="s">
        <v>53</v>
      </c>
      <c r="AF1" s="63" t="s">
        <v>54</v>
      </c>
      <c r="AG1" s="63" t="s">
        <v>55</v>
      </c>
      <c r="AH1" s="63" t="s">
        <v>56</v>
      </c>
    </row>
    <row r="2" spans="1:34" s="5" customFormat="1" ht="15" customHeight="1" x14ac:dyDescent="0.2">
      <c r="A2" s="41"/>
      <c r="B2" s="41"/>
      <c r="C2" s="42"/>
      <c r="E2" s="26"/>
      <c r="H2" s="14"/>
      <c r="I2" s="7"/>
      <c r="J2" s="7"/>
      <c r="K2" s="43"/>
      <c r="L2" s="44"/>
      <c r="M2" s="44"/>
    </row>
    <row r="3" spans="1:34" s="5" customFormat="1" ht="15" customHeight="1" x14ac:dyDescent="0.2">
      <c r="A3" s="11"/>
      <c r="B3" s="10"/>
      <c r="C3" s="8"/>
      <c r="D3" s="6"/>
      <c r="E3" s="26"/>
      <c r="F3" s="11"/>
      <c r="H3" s="14"/>
      <c r="I3" s="7"/>
      <c r="J3" s="7"/>
      <c r="K3" s="43"/>
      <c r="L3" s="43"/>
      <c r="M3" s="43"/>
    </row>
    <row r="4" spans="1:34" s="5" customFormat="1" ht="15" customHeight="1" x14ac:dyDescent="0.2">
      <c r="A4" s="16"/>
      <c r="B4" s="17"/>
      <c r="C4" s="18"/>
      <c r="D4" s="18"/>
      <c r="E4" s="64"/>
      <c r="F4" s="16"/>
      <c r="G4" s="16"/>
      <c r="H4" s="17"/>
      <c r="I4" s="19"/>
      <c r="J4" s="19"/>
      <c r="K4" s="43"/>
      <c r="L4" s="43"/>
      <c r="M4" s="44"/>
    </row>
    <row r="5" spans="1:34" s="30" customFormat="1" ht="15" customHeight="1" x14ac:dyDescent="0.2">
      <c r="A5" s="30" t="s">
        <v>6</v>
      </c>
      <c r="H5" s="67"/>
      <c r="K5" s="52"/>
      <c r="L5" s="52"/>
      <c r="M5" s="52"/>
    </row>
    <row r="6" spans="1:34" s="31" customFormat="1" ht="15" customHeight="1" x14ac:dyDescent="0.2">
      <c r="A6" s="30" t="s">
        <v>7</v>
      </c>
      <c r="B6" s="30"/>
      <c r="C6" s="30"/>
      <c r="D6" s="30"/>
      <c r="E6" s="30"/>
      <c r="F6" s="30"/>
      <c r="G6" s="30"/>
      <c r="H6" s="67"/>
      <c r="I6" s="30"/>
      <c r="J6" s="30"/>
      <c r="K6" s="52"/>
      <c r="L6" s="52"/>
      <c r="M6" s="52"/>
    </row>
    <row r="7" spans="1:34" s="31" customFormat="1" ht="15" customHeight="1" x14ac:dyDescent="0.2">
      <c r="A7" s="30" t="s">
        <v>8</v>
      </c>
      <c r="B7" s="30"/>
      <c r="C7" s="30"/>
      <c r="D7" s="30"/>
      <c r="E7" s="30"/>
      <c r="F7" s="30"/>
      <c r="G7" s="30"/>
      <c r="H7" s="67"/>
      <c r="I7" s="30"/>
      <c r="J7" s="30"/>
      <c r="K7" s="52"/>
      <c r="L7" s="52"/>
      <c r="M7" s="52"/>
    </row>
    <row r="8" spans="1:34" s="8" customFormat="1" ht="15" customHeight="1" x14ac:dyDescent="0.2">
      <c r="A8" s="7"/>
      <c r="B8" s="7"/>
      <c r="C8" s="7"/>
      <c r="D8" s="7"/>
      <c r="E8" s="7"/>
      <c r="F8" s="7"/>
      <c r="G8" s="7"/>
      <c r="H8" s="10"/>
      <c r="I8" s="7"/>
      <c r="J8" s="7"/>
      <c r="K8" s="44"/>
      <c r="L8" s="43"/>
      <c r="M8" s="44"/>
    </row>
    <row r="9" spans="1:34" s="5" customFormat="1" ht="15" customHeight="1" x14ac:dyDescent="0.2">
      <c r="A9" s="41"/>
      <c r="B9" s="10"/>
      <c r="C9" s="8"/>
      <c r="E9" s="26"/>
      <c r="H9" s="14"/>
      <c r="I9" s="7"/>
      <c r="J9" s="7"/>
      <c r="K9" s="43"/>
      <c r="L9" s="43"/>
      <c r="M9" s="43"/>
    </row>
    <row r="10" spans="1:34" s="21" customFormat="1" ht="15" customHeight="1" x14ac:dyDescent="0.2">
      <c r="A10" s="15"/>
      <c r="B10" s="22"/>
      <c r="C10" s="5"/>
      <c r="E10" s="15"/>
      <c r="F10" s="15"/>
      <c r="G10" s="15"/>
      <c r="H10" s="22"/>
      <c r="I10" s="23"/>
      <c r="J10" s="23"/>
      <c r="K10" s="46"/>
      <c r="L10" s="46"/>
      <c r="M10" s="46"/>
    </row>
    <row r="11" spans="1:34" s="31" customFormat="1" ht="15" customHeight="1" x14ac:dyDescent="0.2">
      <c r="A11" s="30" t="s">
        <v>6</v>
      </c>
      <c r="B11" s="30"/>
      <c r="C11" s="30"/>
      <c r="D11" s="30"/>
      <c r="E11" s="30"/>
      <c r="F11" s="30"/>
      <c r="G11" s="30"/>
      <c r="H11" s="67"/>
      <c r="I11" s="30"/>
      <c r="J11" s="30"/>
      <c r="K11" s="52"/>
      <c r="L11" s="52"/>
      <c r="M11" s="52"/>
    </row>
    <row r="12" spans="1:34" s="31" customFormat="1" ht="15" customHeight="1" x14ac:dyDescent="0.2">
      <c r="A12" s="30" t="s">
        <v>7</v>
      </c>
      <c r="B12" s="30"/>
      <c r="C12" s="30"/>
      <c r="D12" s="30"/>
      <c r="E12" s="30"/>
      <c r="F12" s="30"/>
      <c r="G12" s="30"/>
      <c r="H12" s="67"/>
      <c r="I12" s="30"/>
      <c r="J12" s="30"/>
      <c r="K12" s="52"/>
      <c r="L12" s="52"/>
      <c r="M12" s="52"/>
    </row>
    <row r="13" spans="1:34" s="31" customFormat="1" ht="15" customHeight="1" x14ac:dyDescent="0.2">
      <c r="A13" s="30" t="s">
        <v>8</v>
      </c>
      <c r="B13" s="30"/>
      <c r="C13" s="30"/>
      <c r="D13" s="30"/>
      <c r="E13" s="30"/>
      <c r="F13" s="30"/>
      <c r="G13" s="30"/>
      <c r="H13" s="67"/>
      <c r="I13" s="30"/>
      <c r="J13" s="30"/>
      <c r="K13" s="52"/>
      <c r="L13" s="52"/>
      <c r="M13" s="52"/>
    </row>
    <row r="14" spans="1:34" s="8" customFormat="1" ht="15" customHeight="1" x14ac:dyDescent="0.2">
      <c r="A14" s="7"/>
      <c r="B14" s="7"/>
      <c r="C14" s="7"/>
      <c r="D14" s="7"/>
      <c r="E14" s="7"/>
      <c r="F14" s="7"/>
      <c r="G14" s="7"/>
      <c r="H14" s="10"/>
      <c r="I14" s="7"/>
      <c r="J14" s="7"/>
      <c r="K14" s="44"/>
      <c r="L14" s="44"/>
      <c r="M14" s="44"/>
    </row>
    <row r="15" spans="1:34" s="5" customFormat="1" ht="15" customHeight="1" x14ac:dyDescent="0.2">
      <c r="A15" s="5" t="s">
        <v>57</v>
      </c>
      <c r="B15" s="5">
        <v>2020</v>
      </c>
      <c r="C15" s="25">
        <v>33536625</v>
      </c>
      <c r="D15" s="13" t="s">
        <v>15</v>
      </c>
      <c r="E15" s="6" t="s">
        <v>58</v>
      </c>
      <c r="F15" s="5" t="s">
        <v>59</v>
      </c>
      <c r="H15" s="14">
        <v>1492</v>
      </c>
      <c r="I15" s="7"/>
      <c r="J15" s="7"/>
      <c r="K15" s="43"/>
      <c r="L15" s="43"/>
      <c r="M15" s="43"/>
      <c r="N15" s="5">
        <v>0</v>
      </c>
    </row>
    <row r="16" spans="1:34" s="5" customFormat="1" ht="15" customHeight="1" x14ac:dyDescent="0.2">
      <c r="A16" s="5" t="s">
        <v>57</v>
      </c>
      <c r="B16" s="5">
        <v>2020</v>
      </c>
      <c r="C16" s="25">
        <v>33536625</v>
      </c>
      <c r="D16" s="13" t="s">
        <v>15</v>
      </c>
      <c r="E16" s="6" t="s">
        <v>58</v>
      </c>
      <c r="F16" s="5" t="s">
        <v>59</v>
      </c>
      <c r="H16" s="14">
        <v>1493</v>
      </c>
      <c r="I16" s="7"/>
      <c r="J16" s="7"/>
      <c r="K16" s="45">
        <v>6.6980000000000002E-4</v>
      </c>
      <c r="L16" s="43">
        <v>6.6980000000000002E-4</v>
      </c>
      <c r="M16" s="43">
        <v>1.34E-3</v>
      </c>
      <c r="O16" s="5">
        <v>3.349E-3</v>
      </c>
      <c r="P16" s="5">
        <v>0</v>
      </c>
      <c r="Q16" s="5">
        <v>1.34E-3</v>
      </c>
      <c r="R16" s="5">
        <v>0</v>
      </c>
      <c r="U16" s="5">
        <v>0</v>
      </c>
      <c r="V16" s="5">
        <v>0</v>
      </c>
      <c r="W16" s="5">
        <v>7.3680000000000004E-3</v>
      </c>
      <c r="X16" s="5">
        <v>6.6980000000000002E-4</v>
      </c>
      <c r="Z16" s="5">
        <v>0</v>
      </c>
      <c r="AC16" s="5">
        <v>0</v>
      </c>
      <c r="AD16" s="5">
        <v>6.698E-3</v>
      </c>
      <c r="AE16" s="5">
        <v>2.6120000000000001E-2</v>
      </c>
      <c r="AF16" s="5">
        <v>0</v>
      </c>
      <c r="AG16" s="5">
        <v>0</v>
      </c>
      <c r="AH16" s="5">
        <v>0</v>
      </c>
    </row>
    <row r="17" spans="1:34" s="5" customFormat="1" ht="15" customHeight="1" x14ac:dyDescent="0.2">
      <c r="A17" s="41" t="s">
        <v>112</v>
      </c>
      <c r="B17" s="41">
        <v>2009</v>
      </c>
      <c r="C17" s="42">
        <v>19465004</v>
      </c>
      <c r="D17" s="13" t="s">
        <v>15</v>
      </c>
      <c r="E17" s="26" t="s">
        <v>111</v>
      </c>
      <c r="G17" s="5" t="s">
        <v>76</v>
      </c>
      <c r="H17" s="14">
        <v>210</v>
      </c>
      <c r="I17" s="7"/>
      <c r="J17" s="7"/>
      <c r="K17" s="45"/>
      <c r="L17" s="44"/>
      <c r="M17" s="43">
        <v>0</v>
      </c>
    </row>
    <row r="18" spans="1:34" s="5" customFormat="1" ht="15" customHeight="1" x14ac:dyDescent="0.2">
      <c r="A18" s="41" t="s">
        <v>112</v>
      </c>
      <c r="B18" s="41">
        <v>2009</v>
      </c>
      <c r="C18" s="42">
        <v>19465004</v>
      </c>
      <c r="D18" s="13" t="s">
        <v>15</v>
      </c>
      <c r="E18" s="26" t="s">
        <v>111</v>
      </c>
      <c r="G18" s="5" t="s">
        <v>65</v>
      </c>
      <c r="H18" s="14">
        <v>101</v>
      </c>
      <c r="I18" s="7"/>
      <c r="J18" s="7"/>
      <c r="K18" s="45"/>
      <c r="L18" s="44"/>
      <c r="M18" s="43">
        <v>0</v>
      </c>
    </row>
    <row r="19" spans="1:34" s="5" customFormat="1" ht="15" customHeight="1" x14ac:dyDescent="0.2">
      <c r="A19" s="41"/>
      <c r="B19" s="41"/>
      <c r="C19" s="42"/>
      <c r="D19" s="13"/>
      <c r="E19" s="26"/>
      <c r="H19" s="14"/>
      <c r="I19" s="7"/>
      <c r="J19" s="7"/>
      <c r="K19" s="45"/>
      <c r="L19" s="44"/>
      <c r="M19" s="43"/>
    </row>
    <row r="20" spans="1:34" s="31" customFormat="1" ht="15" customHeight="1" x14ac:dyDescent="0.2">
      <c r="A20" s="30" t="s">
        <v>6</v>
      </c>
      <c r="B20" s="30"/>
      <c r="C20" s="30"/>
      <c r="D20" s="30"/>
      <c r="E20" s="30"/>
      <c r="F20" s="30"/>
      <c r="G20" s="30"/>
      <c r="H20" s="67"/>
      <c r="I20" s="30"/>
      <c r="J20" s="30"/>
      <c r="K20" s="52" cm="1">
        <f t="array" ref="K20">IFERROR(SUMPRODUCT(K15:K18,--(K15:K18&lt;&gt;""),$H$15:$H$18)/SUMPRODUCT($H$15:$H$18,--(K15:K18&lt;&gt;"")),"")</f>
        <v>6.6980000000000002E-4</v>
      </c>
      <c r="L20" s="52" cm="1">
        <f t="array" ref="L20">IFERROR(SUMPRODUCT(L15:L18,--(L15:L18&lt;&gt;""),$H$15:$H$18)/SUMPRODUCT($H$15:$H$18,--(L15:L18&lt;&gt;"")),"")</f>
        <v>6.6980000000000002E-4</v>
      </c>
      <c r="M20" s="52" cm="1">
        <f t="array" ref="M20">IFERROR(SUMPRODUCT(M15:M18,--(M15:M18&lt;&gt;""),$H$15:$H$18)/SUMPRODUCT($H$15:$H$18,--(M15:M18&lt;&gt;"")),"")</f>
        <v>1.1089911308203991E-3</v>
      </c>
      <c r="N20" s="52" cm="1">
        <f t="array" ref="N20">IFERROR(SUMPRODUCT(N15:N18,--(N15:N18&lt;&gt;""),$H$15:$H$18)/SUMPRODUCT($H$15:$H$18,--(N15:N18&lt;&gt;"")),"")</f>
        <v>0</v>
      </c>
      <c r="O20" s="52" cm="1">
        <f t="array" ref="O20">IFERROR(SUMPRODUCT(O15:O18,--(O15:O18&lt;&gt;""),$H$15:$H$18)/SUMPRODUCT($H$15:$H$18,--(O15:O18&lt;&gt;"")),"")</f>
        <v>3.349E-3</v>
      </c>
      <c r="P20" s="52" cm="1">
        <f t="array" ref="P20">IFERROR(SUMPRODUCT(P15:P18,--(P15:P18&lt;&gt;""),$H$15:$H$18)/SUMPRODUCT($H$15:$H$18,--(P15:P18&lt;&gt;"")),"")</f>
        <v>0</v>
      </c>
      <c r="Q20" s="52" cm="1">
        <f t="array" ref="Q20">IFERROR(SUMPRODUCT(Q15:Q18,--(Q15:Q18&lt;&gt;""),$H$15:$H$18)/SUMPRODUCT($H$15:$H$18,--(Q15:Q18&lt;&gt;"")),"")</f>
        <v>1.34E-3</v>
      </c>
      <c r="R20" s="52" cm="1">
        <f t="array" ref="R20">IFERROR(SUMPRODUCT(R15:R18,--(R15:R18&lt;&gt;""),$H$15:$H$18)/SUMPRODUCT($H$15:$H$18,--(R15:R18&lt;&gt;"")),"")</f>
        <v>0</v>
      </c>
      <c r="S20" s="52" t="str" cm="1">
        <f t="array" ref="S20">IFERROR(SUMPRODUCT(S15:S18,--(S15:S18&lt;&gt;""),$H$15:$H$18)/SUMPRODUCT($H$15:$H$18,--(S15:S18&lt;&gt;"")),"")</f>
        <v/>
      </c>
      <c r="T20" s="52" t="str" cm="1">
        <f t="array" ref="T20">IFERROR(SUMPRODUCT(T15:T18,--(T15:T18&lt;&gt;""),$H$15:$H$18)/SUMPRODUCT($H$15:$H$18,--(T15:T18&lt;&gt;"")),"")</f>
        <v/>
      </c>
      <c r="U20" s="52" cm="1">
        <f t="array" ref="U20">IFERROR(SUMPRODUCT(U15:U18,--(U15:U18&lt;&gt;""),$H$15:$H$18)/SUMPRODUCT($H$15:$H$18,--(U15:U18&lt;&gt;"")),"")</f>
        <v>0</v>
      </c>
      <c r="V20" s="52" cm="1">
        <f t="array" ref="V20">IFERROR(SUMPRODUCT(V15:V18,--(V15:V18&lt;&gt;""),$H$15:$H$18)/SUMPRODUCT($H$15:$H$18,--(V15:V18&lt;&gt;"")),"")</f>
        <v>0</v>
      </c>
      <c r="W20" s="52" cm="1">
        <f t="array" ref="W20">IFERROR(SUMPRODUCT(W15:W18,--(W15:W18&lt;&gt;""),$H$15:$H$18)/SUMPRODUCT($H$15:$H$18,--(W15:W18&lt;&gt;"")),"")</f>
        <v>7.3680000000000004E-3</v>
      </c>
      <c r="X20" s="52" cm="1">
        <f t="array" ref="X20">IFERROR(SUMPRODUCT(X15:X18,--(X15:X18&lt;&gt;""),$H$15:$H$18)/SUMPRODUCT($H$15:$H$18,--(X15:X18&lt;&gt;"")),"")</f>
        <v>6.6980000000000002E-4</v>
      </c>
      <c r="Y20" s="52" t="str" cm="1">
        <f t="array" ref="Y20">IFERROR(SUMPRODUCT(Y15:Y18,--(Y15:Y18&lt;&gt;""),$H$15:$H$18)/SUMPRODUCT($H$15:$H$18,--(Y15:Y18&lt;&gt;"")),"")</f>
        <v/>
      </c>
      <c r="Z20" s="52" cm="1">
        <f t="array" ref="Z20">IFERROR(SUMPRODUCT(Z15:Z18,--(Z15:Z18&lt;&gt;""),$H$15:$H$18)/SUMPRODUCT($H$15:$H$18,--(Z15:Z18&lt;&gt;"")),"")</f>
        <v>0</v>
      </c>
      <c r="AA20" s="52" t="str" cm="1">
        <f t="array" ref="AA20">IFERROR(SUMPRODUCT(AA15:AA18,--(AA15:AA18&lt;&gt;""),$H$15:$H$18)/SUMPRODUCT($H$15:$H$18,--(AA15:AA18&lt;&gt;"")),"")</f>
        <v/>
      </c>
      <c r="AB20" s="52" t="str" cm="1">
        <f t="array" ref="AB20">IFERROR(SUMPRODUCT(AB15:AB18,--(AB15:AB18&lt;&gt;""),$H$15:$H$18)/SUMPRODUCT($H$15:$H$18,--(AB15:AB18&lt;&gt;"")),"")</f>
        <v/>
      </c>
      <c r="AC20" s="52" cm="1">
        <f t="array" ref="AC20">IFERROR(SUMPRODUCT(AC15:AC18,--(AC15:AC18&lt;&gt;""),$H$15:$H$18)/SUMPRODUCT($H$15:$H$18,--(AC15:AC18&lt;&gt;"")),"")</f>
        <v>0</v>
      </c>
      <c r="AD20" s="52" cm="1">
        <f t="array" ref="AD20">IFERROR(SUMPRODUCT(AD15:AD18,--(AD15:AD18&lt;&gt;""),$H$15:$H$18)/SUMPRODUCT($H$15:$H$18,--(AD15:AD18&lt;&gt;"")),"")</f>
        <v>6.698E-3</v>
      </c>
      <c r="AE20" s="52" cm="1">
        <f t="array" ref="AE20">IFERROR(SUMPRODUCT(AE15:AE18,--(AE15:AE18&lt;&gt;""),$H$15:$H$18)/SUMPRODUCT($H$15:$H$18,--(AE15:AE18&lt;&gt;"")),"")</f>
        <v>2.6120000000000001E-2</v>
      </c>
      <c r="AF20" s="52" cm="1">
        <f t="array" ref="AF20">IFERROR(SUMPRODUCT(AF15:AF18,--(AF15:AF18&lt;&gt;""),$H$15:$H$18)/SUMPRODUCT($H$15:$H$18,--(AF15:AF18&lt;&gt;"")),"")</f>
        <v>0</v>
      </c>
      <c r="AG20" s="52" cm="1">
        <f t="array" ref="AG20">IFERROR(SUMPRODUCT(AG15:AG18,--(AG15:AG18&lt;&gt;""),$H$15:$H$18)/SUMPRODUCT($H$15:$H$18,--(AG15:AG18&lt;&gt;"")),"")</f>
        <v>0</v>
      </c>
      <c r="AH20" s="52" cm="1">
        <f t="array" ref="AH20">IFERROR(SUMPRODUCT(AH15:AH18,--(AH15:AH18&lt;&gt;""),$H$15:$H$18)/SUMPRODUCT($H$15:$H$18,--(AH15:AH18&lt;&gt;"")),"")</f>
        <v>0</v>
      </c>
    </row>
    <row r="21" spans="1:34" s="31" customFormat="1" ht="15" customHeight="1" x14ac:dyDescent="0.2">
      <c r="A21" s="30" t="s">
        <v>7</v>
      </c>
      <c r="B21" s="30"/>
      <c r="C21" s="30"/>
      <c r="D21" s="30"/>
      <c r="E21" s="30"/>
      <c r="F21" s="30"/>
      <c r="G21" s="30"/>
      <c r="H21" s="67"/>
      <c r="I21" s="30"/>
      <c r="J21" s="30"/>
      <c r="K21" s="52">
        <f>IF(K20="","",MIN(K15:K18))</f>
        <v>6.6980000000000002E-4</v>
      </c>
      <c r="L21" s="52">
        <f t="shared" ref="L21:AH21" si="0">IF(L20="","",MIN(L15:L18))</f>
        <v>6.6980000000000002E-4</v>
      </c>
      <c r="M21" s="52">
        <f t="shared" si="0"/>
        <v>0</v>
      </c>
      <c r="N21" s="52">
        <f t="shared" si="0"/>
        <v>0</v>
      </c>
      <c r="O21" s="52">
        <f t="shared" si="0"/>
        <v>3.349E-3</v>
      </c>
      <c r="P21" s="52">
        <f t="shared" si="0"/>
        <v>0</v>
      </c>
      <c r="Q21" s="52">
        <f t="shared" si="0"/>
        <v>1.34E-3</v>
      </c>
      <c r="R21" s="52">
        <f t="shared" si="0"/>
        <v>0</v>
      </c>
      <c r="S21" s="52" t="str">
        <f t="shared" si="0"/>
        <v/>
      </c>
      <c r="T21" s="52" t="str">
        <f t="shared" si="0"/>
        <v/>
      </c>
      <c r="U21" s="52">
        <f t="shared" si="0"/>
        <v>0</v>
      </c>
      <c r="V21" s="52">
        <f t="shared" si="0"/>
        <v>0</v>
      </c>
      <c r="W21" s="52">
        <f t="shared" si="0"/>
        <v>7.3680000000000004E-3</v>
      </c>
      <c r="X21" s="52">
        <f t="shared" si="0"/>
        <v>6.6980000000000002E-4</v>
      </c>
      <c r="Y21" s="52" t="str">
        <f t="shared" si="0"/>
        <v/>
      </c>
      <c r="Z21" s="52">
        <f t="shared" si="0"/>
        <v>0</v>
      </c>
      <c r="AA21" s="52" t="str">
        <f t="shared" si="0"/>
        <v/>
      </c>
      <c r="AB21" s="52" t="str">
        <f t="shared" si="0"/>
        <v/>
      </c>
      <c r="AC21" s="52">
        <f t="shared" si="0"/>
        <v>0</v>
      </c>
      <c r="AD21" s="52">
        <f t="shared" si="0"/>
        <v>6.698E-3</v>
      </c>
      <c r="AE21" s="52">
        <f t="shared" si="0"/>
        <v>2.6120000000000001E-2</v>
      </c>
      <c r="AF21" s="52">
        <f t="shared" si="0"/>
        <v>0</v>
      </c>
      <c r="AG21" s="52">
        <f t="shared" si="0"/>
        <v>0</v>
      </c>
      <c r="AH21" s="52">
        <f t="shared" si="0"/>
        <v>0</v>
      </c>
    </row>
    <row r="22" spans="1:34" s="31" customFormat="1" ht="15" customHeight="1" x14ac:dyDescent="0.2">
      <c r="A22" s="30" t="s">
        <v>8</v>
      </c>
      <c r="B22" s="30"/>
      <c r="C22" s="30"/>
      <c r="D22" s="30"/>
      <c r="E22" s="30"/>
      <c r="F22" s="30"/>
      <c r="G22" s="30"/>
      <c r="H22" s="67"/>
      <c r="I22" s="30"/>
      <c r="J22" s="30"/>
      <c r="K22" s="52">
        <f>IF(K20="","",MAX(K15:K18))</f>
        <v>6.6980000000000002E-4</v>
      </c>
      <c r="L22" s="52">
        <f t="shared" ref="L22:AH22" si="1">IF(L20="","",MAX(L15:L18))</f>
        <v>6.6980000000000002E-4</v>
      </c>
      <c r="M22" s="52">
        <f t="shared" si="1"/>
        <v>1.34E-3</v>
      </c>
      <c r="N22" s="52">
        <f t="shared" si="1"/>
        <v>0</v>
      </c>
      <c r="O22" s="52">
        <f t="shared" si="1"/>
        <v>3.349E-3</v>
      </c>
      <c r="P22" s="52">
        <f t="shared" si="1"/>
        <v>0</v>
      </c>
      <c r="Q22" s="52">
        <f t="shared" si="1"/>
        <v>1.34E-3</v>
      </c>
      <c r="R22" s="52">
        <f t="shared" si="1"/>
        <v>0</v>
      </c>
      <c r="S22" s="52" t="str">
        <f t="shared" si="1"/>
        <v/>
      </c>
      <c r="T22" s="52" t="str">
        <f t="shared" si="1"/>
        <v/>
      </c>
      <c r="U22" s="52">
        <f t="shared" si="1"/>
        <v>0</v>
      </c>
      <c r="V22" s="52">
        <f t="shared" si="1"/>
        <v>0</v>
      </c>
      <c r="W22" s="52">
        <f t="shared" si="1"/>
        <v>7.3680000000000004E-3</v>
      </c>
      <c r="X22" s="52">
        <f t="shared" si="1"/>
        <v>6.6980000000000002E-4</v>
      </c>
      <c r="Y22" s="52" t="str">
        <f t="shared" si="1"/>
        <v/>
      </c>
      <c r="Z22" s="52">
        <f t="shared" si="1"/>
        <v>0</v>
      </c>
      <c r="AA22" s="52" t="str">
        <f t="shared" si="1"/>
        <v/>
      </c>
      <c r="AB22" s="52" t="str">
        <f t="shared" si="1"/>
        <v/>
      </c>
      <c r="AC22" s="52">
        <f t="shared" si="1"/>
        <v>0</v>
      </c>
      <c r="AD22" s="52">
        <f t="shared" si="1"/>
        <v>6.698E-3</v>
      </c>
      <c r="AE22" s="52">
        <f t="shared" si="1"/>
        <v>2.6120000000000001E-2</v>
      </c>
      <c r="AF22" s="52">
        <f t="shared" si="1"/>
        <v>0</v>
      </c>
      <c r="AG22" s="52">
        <f t="shared" si="1"/>
        <v>0</v>
      </c>
      <c r="AH22" s="52">
        <f t="shared" si="1"/>
        <v>0</v>
      </c>
    </row>
    <row r="23" spans="1:34" s="8" customFormat="1" ht="15" customHeight="1" x14ac:dyDescent="0.2">
      <c r="A23" s="7"/>
      <c r="B23" s="7"/>
      <c r="C23" s="7"/>
      <c r="D23" s="7"/>
      <c r="E23" s="7"/>
      <c r="F23" s="7"/>
      <c r="G23" s="7"/>
      <c r="H23" s="10"/>
      <c r="I23" s="7"/>
      <c r="J23" s="7"/>
      <c r="K23" s="44"/>
      <c r="L23" s="44"/>
      <c r="M23" s="44"/>
    </row>
    <row r="24" spans="1:34" s="5" customFormat="1" ht="15" customHeight="1" x14ac:dyDescent="0.2">
      <c r="A24" s="5" t="s">
        <v>57</v>
      </c>
      <c r="B24" s="5">
        <v>2020</v>
      </c>
      <c r="C24" s="25">
        <v>33536625</v>
      </c>
      <c r="D24" s="5" t="s">
        <v>16</v>
      </c>
      <c r="E24" s="5" t="s">
        <v>16</v>
      </c>
      <c r="F24" s="5" t="s">
        <v>59</v>
      </c>
      <c r="G24" s="7"/>
      <c r="H24" s="10">
        <v>1476</v>
      </c>
      <c r="I24" s="7"/>
      <c r="J24" s="7"/>
      <c r="K24" s="45"/>
      <c r="L24" s="43"/>
      <c r="M24" s="43"/>
    </row>
    <row r="25" spans="1:34" s="20" customFormat="1" ht="15" customHeight="1" x14ac:dyDescent="0.2">
      <c r="A25" s="5" t="s">
        <v>57</v>
      </c>
      <c r="B25" s="5">
        <v>2020</v>
      </c>
      <c r="C25" s="25">
        <v>33536625</v>
      </c>
      <c r="D25" s="5" t="s">
        <v>16</v>
      </c>
      <c r="E25" s="5" t="s">
        <v>16</v>
      </c>
      <c r="F25" s="5" t="s">
        <v>59</v>
      </c>
      <c r="G25" s="7"/>
      <c r="H25" s="10">
        <v>1480</v>
      </c>
      <c r="I25" s="7"/>
      <c r="J25" s="7"/>
      <c r="K25" s="43"/>
      <c r="L25" s="43"/>
      <c r="M25" s="43"/>
      <c r="N25" s="5"/>
      <c r="O25" s="5"/>
      <c r="P25" s="5"/>
      <c r="Q25" s="5"/>
      <c r="R25" s="5"/>
      <c r="S25" s="5"/>
      <c r="T25" s="5"/>
      <c r="U25" s="5"/>
      <c r="V25" s="5"/>
      <c r="W25" s="5">
        <v>4.0540000000000003E-3</v>
      </c>
      <c r="X25" s="5"/>
      <c r="Y25" s="5"/>
      <c r="Z25" s="5"/>
      <c r="AA25" s="5"/>
      <c r="AB25" s="5"/>
      <c r="AC25" s="5"/>
      <c r="AD25" s="5"/>
      <c r="AE25" s="5"/>
      <c r="AF25" s="5"/>
      <c r="AG25" s="5"/>
      <c r="AH25" s="5"/>
    </row>
    <row r="26" spans="1:34" s="5" customFormat="1" ht="15" customHeight="1" x14ac:dyDescent="0.2">
      <c r="A26" s="5" t="s">
        <v>57</v>
      </c>
      <c r="B26" s="5">
        <v>2020</v>
      </c>
      <c r="C26" s="25">
        <v>33536625</v>
      </c>
      <c r="D26" s="5" t="s">
        <v>16</v>
      </c>
      <c r="E26" s="5" t="s">
        <v>16</v>
      </c>
      <c r="F26" s="5" t="s">
        <v>59</v>
      </c>
      <c r="G26" s="7"/>
      <c r="H26" s="10">
        <v>1481</v>
      </c>
      <c r="I26" s="7"/>
      <c r="J26" s="7"/>
      <c r="K26" s="43"/>
      <c r="L26" s="43"/>
      <c r="M26" s="43"/>
      <c r="N26" s="5">
        <v>3.916E-2</v>
      </c>
      <c r="Q26" s="20"/>
      <c r="R26" s="20"/>
      <c r="S26" s="20"/>
      <c r="T26" s="20"/>
      <c r="U26" s="20"/>
      <c r="V26" s="20"/>
      <c r="W26" s="20"/>
      <c r="X26" s="20"/>
      <c r="Y26" s="20"/>
      <c r="Z26" s="20"/>
      <c r="AA26" s="20"/>
      <c r="AB26" s="20"/>
      <c r="AC26" s="20">
        <v>0</v>
      </c>
      <c r="AD26" s="20">
        <v>6.7520000000000004E-4</v>
      </c>
      <c r="AE26" s="20"/>
      <c r="AF26" s="20"/>
      <c r="AG26" s="20"/>
      <c r="AH26" s="20"/>
    </row>
    <row r="27" spans="1:34" s="5" customFormat="1" ht="15" customHeight="1" x14ac:dyDescent="0.2">
      <c r="A27" s="5" t="s">
        <v>57</v>
      </c>
      <c r="B27" s="5">
        <v>2020</v>
      </c>
      <c r="C27" s="25">
        <v>33536625</v>
      </c>
      <c r="D27" s="5" t="s">
        <v>16</v>
      </c>
      <c r="E27" s="5" t="s">
        <v>16</v>
      </c>
      <c r="F27" s="5" t="s">
        <v>59</v>
      </c>
      <c r="H27" s="14">
        <v>1482</v>
      </c>
      <c r="I27" s="7"/>
      <c r="J27" s="7"/>
      <c r="K27" s="45">
        <v>6.7480000000000003E-4</v>
      </c>
      <c r="L27" s="43">
        <v>0</v>
      </c>
      <c r="M27" s="43">
        <v>2.0240000000000002E-3</v>
      </c>
      <c r="O27" s="5">
        <v>4.9930000000000002E-2</v>
      </c>
      <c r="P27" s="5">
        <v>0</v>
      </c>
      <c r="Q27" s="5">
        <v>0</v>
      </c>
      <c r="R27" s="5">
        <v>0</v>
      </c>
      <c r="U27" s="5">
        <v>0</v>
      </c>
      <c r="V27" s="5">
        <v>0</v>
      </c>
      <c r="X27" s="5">
        <v>3.3739999999999998E-3</v>
      </c>
      <c r="Z27" s="5">
        <v>0</v>
      </c>
      <c r="AE27" s="5">
        <v>6.7480000000000003E-4</v>
      </c>
      <c r="AF27" s="5">
        <v>8.7720000000000003E-3</v>
      </c>
      <c r="AG27" s="5">
        <v>0</v>
      </c>
      <c r="AH27" s="5">
        <v>0</v>
      </c>
    </row>
    <row r="28" spans="1:34" s="5" customFormat="1" ht="15" customHeight="1" x14ac:dyDescent="0.2">
      <c r="A28" s="5" t="s">
        <v>91</v>
      </c>
      <c r="B28" s="5">
        <v>2008</v>
      </c>
      <c r="C28" s="11">
        <v>18274916</v>
      </c>
      <c r="D28" s="5" t="s">
        <v>16</v>
      </c>
      <c r="E28" s="7" t="s">
        <v>90</v>
      </c>
      <c r="F28" s="7"/>
      <c r="G28" s="5" t="s">
        <v>76</v>
      </c>
      <c r="H28" s="10">
        <v>514</v>
      </c>
      <c r="I28" s="7"/>
      <c r="J28" s="7"/>
      <c r="K28" s="45"/>
      <c r="L28" s="43"/>
      <c r="M28" s="43">
        <v>8.5599999999999996E-2</v>
      </c>
    </row>
    <row r="29" spans="1:34" s="5" customFormat="1" ht="15" customHeight="1" x14ac:dyDescent="0.2">
      <c r="A29" s="5" t="s">
        <v>91</v>
      </c>
      <c r="B29" s="5">
        <v>2008</v>
      </c>
      <c r="C29" s="11">
        <v>18274916</v>
      </c>
      <c r="D29" s="5" t="s">
        <v>16</v>
      </c>
      <c r="E29" s="7" t="s">
        <v>90</v>
      </c>
      <c r="F29" s="7"/>
      <c r="G29" s="5" t="s">
        <v>65</v>
      </c>
      <c r="H29" s="10">
        <v>117</v>
      </c>
      <c r="I29" s="7"/>
      <c r="J29" s="7"/>
      <c r="K29" s="45"/>
      <c r="L29" s="43"/>
      <c r="M29" s="43">
        <v>0</v>
      </c>
    </row>
    <row r="30" spans="1:34" s="5" customFormat="1" ht="15" customHeight="1" x14ac:dyDescent="0.2">
      <c r="A30" s="5" t="s">
        <v>94</v>
      </c>
      <c r="B30" s="5">
        <v>2011</v>
      </c>
      <c r="C30" s="11">
        <v>21162657</v>
      </c>
      <c r="D30" s="5" t="s">
        <v>16</v>
      </c>
      <c r="E30" s="7" t="s">
        <v>92</v>
      </c>
      <c r="F30" s="7"/>
      <c r="G30" s="5" t="s">
        <v>93</v>
      </c>
      <c r="H30" s="10">
        <v>434</v>
      </c>
      <c r="I30" s="7"/>
      <c r="J30" s="7"/>
      <c r="K30" s="45"/>
      <c r="L30" s="43"/>
      <c r="M30" s="43">
        <v>1.6299999999999999E-2</v>
      </c>
    </row>
    <row r="31" spans="1:34" s="5" customFormat="1" ht="15" customHeight="1" x14ac:dyDescent="0.2">
      <c r="A31" s="5" t="s">
        <v>95</v>
      </c>
      <c r="B31" s="5">
        <v>2011</v>
      </c>
      <c r="C31" s="11">
        <v>21329993</v>
      </c>
      <c r="D31" s="5" t="s">
        <v>16</v>
      </c>
      <c r="E31" s="7" t="s">
        <v>92</v>
      </c>
      <c r="F31" s="7"/>
      <c r="G31" s="5" t="s">
        <v>96</v>
      </c>
      <c r="H31" s="10">
        <v>14913</v>
      </c>
      <c r="I31" s="7"/>
      <c r="J31" s="7"/>
      <c r="K31" s="45"/>
      <c r="L31" s="43"/>
      <c r="M31" s="43">
        <v>1.2E-2</v>
      </c>
    </row>
    <row r="32" spans="1:34" s="5" customFormat="1" ht="15" customHeight="1" x14ac:dyDescent="0.2">
      <c r="A32" s="5" t="s">
        <v>97</v>
      </c>
      <c r="B32" s="5">
        <v>2015</v>
      </c>
      <c r="C32" s="11">
        <v>26252218</v>
      </c>
      <c r="D32" s="5" t="s">
        <v>16</v>
      </c>
      <c r="E32" s="7" t="s">
        <v>92</v>
      </c>
      <c r="F32" s="7"/>
      <c r="G32" s="5" t="s">
        <v>98</v>
      </c>
      <c r="H32" s="10">
        <v>155</v>
      </c>
      <c r="I32" s="7"/>
      <c r="J32" s="7"/>
      <c r="K32" s="45"/>
      <c r="L32" s="43"/>
      <c r="M32" s="43">
        <v>3.8699999999999998E-2</v>
      </c>
    </row>
    <row r="33" spans="1:34" s="5" customFormat="1" ht="15" customHeight="1" x14ac:dyDescent="0.2">
      <c r="A33" s="5" t="s">
        <v>114</v>
      </c>
      <c r="B33" s="5">
        <v>2010</v>
      </c>
      <c r="C33" s="11">
        <v>20123042</v>
      </c>
      <c r="D33" s="5" t="s">
        <v>16</v>
      </c>
      <c r="E33" s="7" t="s">
        <v>92</v>
      </c>
      <c r="F33" s="7"/>
      <c r="G33" s="5" t="s">
        <v>110</v>
      </c>
      <c r="H33" s="10">
        <v>139</v>
      </c>
      <c r="I33" s="7"/>
      <c r="J33" s="7"/>
      <c r="K33" s="45"/>
      <c r="L33" s="43"/>
      <c r="M33" s="43">
        <v>2.3E-2</v>
      </c>
    </row>
    <row r="34" spans="1:34" s="5" customFormat="1" ht="15" customHeight="1" x14ac:dyDescent="0.2">
      <c r="A34" s="5" t="s">
        <v>115</v>
      </c>
      <c r="B34" s="5">
        <v>2008</v>
      </c>
      <c r="C34" s="11">
        <v>18636170</v>
      </c>
      <c r="D34" s="5" t="s">
        <v>16</v>
      </c>
      <c r="E34" s="7" t="s">
        <v>113</v>
      </c>
      <c r="F34" s="7"/>
      <c r="G34" s="5" t="s">
        <v>76</v>
      </c>
      <c r="H34" s="10">
        <v>227</v>
      </c>
      <c r="I34" s="7"/>
      <c r="J34" s="7"/>
      <c r="K34" s="45">
        <v>0</v>
      </c>
      <c r="L34" s="43"/>
      <c r="M34" s="43">
        <v>8.8000000000000005E-3</v>
      </c>
      <c r="N34" s="5">
        <v>1.7600000000000001E-2</v>
      </c>
      <c r="AB34" s="5">
        <v>3.9600000000000003E-2</v>
      </c>
    </row>
    <row r="35" spans="1:34" s="5" customFormat="1" ht="15" customHeight="1" x14ac:dyDescent="0.2">
      <c r="A35" s="5" t="s">
        <v>115</v>
      </c>
      <c r="B35" s="5">
        <v>2008</v>
      </c>
      <c r="C35" s="11">
        <v>18636170</v>
      </c>
      <c r="D35" s="5" t="s">
        <v>16</v>
      </c>
      <c r="E35" s="7" t="s">
        <v>113</v>
      </c>
      <c r="F35" s="21"/>
      <c r="G35" s="5" t="s">
        <v>65</v>
      </c>
      <c r="H35" s="14">
        <v>75</v>
      </c>
      <c r="I35" s="23"/>
      <c r="J35" s="23"/>
      <c r="K35" s="47">
        <v>0</v>
      </c>
      <c r="L35" s="43"/>
      <c r="M35" s="43">
        <v>0</v>
      </c>
      <c r="N35" s="5">
        <v>5.33E-2</v>
      </c>
      <c r="AB35" s="5">
        <v>0.04</v>
      </c>
    </row>
    <row r="36" spans="1:34" s="5" customFormat="1" ht="15" customHeight="1" x14ac:dyDescent="0.2">
      <c r="A36" s="5" t="s">
        <v>115</v>
      </c>
      <c r="B36" s="5">
        <v>2008</v>
      </c>
      <c r="C36" s="11">
        <v>18636170</v>
      </c>
      <c r="D36" s="5" t="s">
        <v>16</v>
      </c>
      <c r="E36" s="7" t="s">
        <v>113</v>
      </c>
      <c r="F36" s="21"/>
      <c r="G36" s="5" t="s">
        <v>65</v>
      </c>
      <c r="H36" s="14">
        <v>142</v>
      </c>
      <c r="I36" s="23"/>
      <c r="J36" s="23"/>
      <c r="K36" s="47">
        <v>7.0000000000000001E-3</v>
      </c>
      <c r="L36" s="43"/>
      <c r="M36" s="43">
        <v>0</v>
      </c>
      <c r="N36" s="5">
        <v>1.41E-2</v>
      </c>
      <c r="AB36" s="5">
        <v>7.0400000000000004E-2</v>
      </c>
    </row>
    <row r="37" spans="1:34" s="5" customFormat="1" ht="15" customHeight="1" x14ac:dyDescent="0.2">
      <c r="A37" s="41" t="s">
        <v>119</v>
      </c>
      <c r="B37" s="41">
        <v>2003</v>
      </c>
      <c r="C37" s="42">
        <v>12955586</v>
      </c>
      <c r="D37" s="5" t="s">
        <v>16</v>
      </c>
      <c r="E37" s="26" t="s">
        <v>118</v>
      </c>
      <c r="F37" s="21"/>
      <c r="G37" s="5" t="s">
        <v>81</v>
      </c>
      <c r="H37" s="14">
        <v>75</v>
      </c>
      <c r="I37" s="23"/>
      <c r="J37" s="23"/>
      <c r="K37" s="47"/>
      <c r="L37" s="43"/>
      <c r="M37" s="43">
        <v>5.2999999999999999E-2</v>
      </c>
    </row>
    <row r="38" spans="1:34" s="5" customFormat="1" ht="15" customHeight="1" x14ac:dyDescent="0.2">
      <c r="A38" s="41" t="s">
        <v>119</v>
      </c>
      <c r="B38" s="41">
        <v>2003</v>
      </c>
      <c r="C38" s="42">
        <v>12955586</v>
      </c>
      <c r="D38" s="5" t="s">
        <v>16</v>
      </c>
      <c r="E38" s="26" t="s">
        <v>118</v>
      </c>
      <c r="F38" s="21"/>
      <c r="G38" s="5" t="s">
        <v>81</v>
      </c>
      <c r="H38" s="14">
        <v>50</v>
      </c>
      <c r="I38" s="23"/>
      <c r="J38" s="23"/>
      <c r="K38" s="47"/>
      <c r="L38" s="43"/>
      <c r="M38" s="43">
        <v>0</v>
      </c>
    </row>
    <row r="39" spans="1:34" s="5" customFormat="1" ht="15" customHeight="1" x14ac:dyDescent="0.2">
      <c r="A39" s="41" t="s">
        <v>119</v>
      </c>
      <c r="B39" s="41">
        <v>2003</v>
      </c>
      <c r="C39" s="42">
        <v>12955586</v>
      </c>
      <c r="D39" s="5" t="s">
        <v>16</v>
      </c>
      <c r="E39" s="26" t="s">
        <v>118</v>
      </c>
      <c r="F39" s="8"/>
      <c r="G39" s="5" t="s">
        <v>65</v>
      </c>
      <c r="H39" s="14">
        <v>100</v>
      </c>
      <c r="I39" s="7"/>
      <c r="J39" s="7"/>
      <c r="K39" s="48"/>
      <c r="L39" s="43"/>
      <c r="M39" s="43">
        <v>0</v>
      </c>
    </row>
    <row r="40" spans="1:34" s="5" customFormat="1" ht="15" customHeight="1" x14ac:dyDescent="0.2">
      <c r="A40" s="41" t="s">
        <v>126</v>
      </c>
      <c r="B40" s="41">
        <v>2014</v>
      </c>
      <c r="C40" s="42">
        <v>24804242</v>
      </c>
      <c r="D40" s="5" t="s">
        <v>16</v>
      </c>
      <c r="E40" s="26" t="s">
        <v>123</v>
      </c>
      <c r="F40" s="8"/>
      <c r="G40" s="5" t="s">
        <v>81</v>
      </c>
      <c r="H40" s="14">
        <v>1835</v>
      </c>
      <c r="I40" s="7"/>
      <c r="J40" s="7"/>
      <c r="K40" s="48"/>
      <c r="L40" s="43"/>
      <c r="M40" s="43">
        <v>6.0499999999999998E-2</v>
      </c>
    </row>
    <row r="41" spans="1:34" s="5" customFormat="1" ht="15" customHeight="1" x14ac:dyDescent="0.2">
      <c r="A41" s="41" t="s">
        <v>126</v>
      </c>
      <c r="B41" s="41">
        <v>2014</v>
      </c>
      <c r="C41" s="42">
        <v>24804242</v>
      </c>
      <c r="D41" s="5" t="s">
        <v>16</v>
      </c>
      <c r="E41" s="26" t="s">
        <v>124</v>
      </c>
      <c r="F41" s="8"/>
      <c r="G41" s="5" t="s">
        <v>81</v>
      </c>
      <c r="H41" s="14">
        <v>306</v>
      </c>
      <c r="I41" s="7"/>
      <c r="J41" s="7"/>
      <c r="K41" s="48"/>
      <c r="L41" s="43"/>
      <c r="M41" s="43">
        <v>3.27E-2</v>
      </c>
    </row>
    <row r="42" spans="1:34" s="5" customFormat="1" ht="15" customHeight="1" x14ac:dyDescent="0.2">
      <c r="A42" s="41" t="s">
        <v>126</v>
      </c>
      <c r="B42" s="41">
        <v>2014</v>
      </c>
      <c r="C42" s="42">
        <v>24804242</v>
      </c>
      <c r="D42" s="5" t="s">
        <v>16</v>
      </c>
      <c r="E42" s="26" t="s">
        <v>125</v>
      </c>
      <c r="G42" s="5" t="s">
        <v>81</v>
      </c>
      <c r="H42" s="14">
        <v>208</v>
      </c>
      <c r="I42" s="7"/>
      <c r="J42" s="7"/>
      <c r="K42" s="43"/>
      <c r="L42" s="43"/>
      <c r="M42" s="43">
        <v>1.44E-2</v>
      </c>
    </row>
    <row r="43" spans="1:34" s="5" customFormat="1" ht="15" customHeight="1" x14ac:dyDescent="0.2">
      <c r="A43" s="41" t="s">
        <v>128</v>
      </c>
      <c r="B43" s="41">
        <v>2013</v>
      </c>
      <c r="C43" s="42">
        <v>23834103</v>
      </c>
      <c r="D43" s="5" t="s">
        <v>16</v>
      </c>
      <c r="E43" s="26" t="s">
        <v>127</v>
      </c>
      <c r="G43" s="5" t="s">
        <v>76</v>
      </c>
      <c r="H43" s="14">
        <v>121</v>
      </c>
      <c r="I43" s="7"/>
      <c r="J43" s="7"/>
      <c r="K43" s="45">
        <v>8.3000000000000001E-3</v>
      </c>
      <c r="L43" s="43"/>
      <c r="M43" s="43">
        <v>4.9599999999999998E-2</v>
      </c>
    </row>
    <row r="44" spans="1:34" s="5" customFormat="1" ht="15" customHeight="1" x14ac:dyDescent="0.2">
      <c r="A44" s="41"/>
      <c r="B44" s="41"/>
      <c r="C44" s="42"/>
      <c r="E44" s="26"/>
      <c r="F44" s="8"/>
      <c r="H44" s="14"/>
      <c r="I44" s="7"/>
      <c r="J44" s="7"/>
      <c r="K44" s="48"/>
      <c r="L44" s="43"/>
      <c r="M44" s="43"/>
    </row>
    <row r="45" spans="1:34" s="31" customFormat="1" ht="15" customHeight="1" x14ac:dyDescent="0.2">
      <c r="A45" s="30" t="s">
        <v>6</v>
      </c>
      <c r="B45" s="30"/>
      <c r="C45" s="30"/>
      <c r="D45" s="30"/>
      <c r="E45" s="30"/>
      <c r="F45" s="30"/>
      <c r="G45" s="30"/>
      <c r="H45" s="67"/>
      <c r="I45" s="30"/>
      <c r="J45" s="30"/>
      <c r="K45" s="52" cm="1">
        <f t="array" ref="K45">IFERROR(SUMPRODUCT(K24:K43,--(K24:K43&lt;&gt;""),$H$24:$H$43)/SUMPRODUCT($H$24:$H$43,--(K24:K43&lt;&gt;"")),"")</f>
        <v>1.4647550561797751E-3</v>
      </c>
      <c r="L45" s="52" cm="1">
        <f t="array" ref="L45">IFERROR(SUMPRODUCT(L24:L43,--(L24:L43&lt;&gt;""),$H$24:$H$43)/SUMPRODUCT($H$24:$H$43,--(L24:L43&lt;&gt;"")),"")</f>
        <v>0</v>
      </c>
      <c r="M45" s="52" cm="1">
        <f t="array" ref="M45">IFERROR(SUMPRODUCT(M24:M43,--(M24:M43&lt;&gt;""),$H$24:$H$43)/SUMPRODUCT($H$24:$H$43,--(M24:M43&lt;&gt;"")),"")</f>
        <v>1.8102559134638395E-2</v>
      </c>
      <c r="N45" s="52" cm="1">
        <f t="array" ref="N45">IFERROR(SUMPRODUCT(N24:N43,--(N24:N43&lt;&gt;""),$H$24:$H$43)/SUMPRODUCT($H$24:$H$43,--(N24:N43&lt;&gt;"")),"")</f>
        <v>3.5319927272727272E-2</v>
      </c>
      <c r="O45" s="52" cm="1">
        <f t="array" ref="O45">IFERROR(SUMPRODUCT(O24:O43,--(O24:O43&lt;&gt;""),$H$24:$H$43)/SUMPRODUCT($H$24:$H$43,--(O24:O43&lt;&gt;"")),"")</f>
        <v>4.9930000000000002E-2</v>
      </c>
      <c r="P45" s="52" cm="1">
        <f t="array" ref="P45">IFERROR(SUMPRODUCT(P24:P43,--(P24:P43&lt;&gt;""),$H$24:$H$43)/SUMPRODUCT($H$24:$H$43,--(P24:P43&lt;&gt;"")),"")</f>
        <v>0</v>
      </c>
      <c r="Q45" s="52" cm="1">
        <f t="array" ref="Q45">IFERROR(SUMPRODUCT(Q24:Q43,--(Q24:Q43&lt;&gt;""),$H$24:$H$43)/SUMPRODUCT($H$24:$H$43,--(Q24:Q43&lt;&gt;"")),"")</f>
        <v>0</v>
      </c>
      <c r="R45" s="52" cm="1">
        <f t="array" ref="R45">IFERROR(SUMPRODUCT(R24:R43,--(R24:R43&lt;&gt;""),$H$24:$H$43)/SUMPRODUCT($H$24:$H$43,--(R24:R43&lt;&gt;"")),"")</f>
        <v>0</v>
      </c>
      <c r="S45" s="52" t="str" cm="1">
        <f t="array" ref="S45">IFERROR(SUMPRODUCT(S24:S43,--(S24:S43&lt;&gt;""),$H$24:$H$43)/SUMPRODUCT($H$24:$H$43,--(S24:S43&lt;&gt;"")),"")</f>
        <v/>
      </c>
      <c r="T45" s="52" t="str" cm="1">
        <f t="array" ref="T45">IFERROR(SUMPRODUCT(T24:T43,--(T24:T43&lt;&gt;""),$H$24:$H$43)/SUMPRODUCT($H$24:$H$43,--(T24:T43&lt;&gt;"")),"")</f>
        <v/>
      </c>
      <c r="U45" s="52" cm="1">
        <f t="array" ref="U45">IFERROR(SUMPRODUCT(U24:U43,--(U24:U43&lt;&gt;""),$H$24:$H$43)/SUMPRODUCT($H$24:$H$43,--(U24:U43&lt;&gt;"")),"")</f>
        <v>0</v>
      </c>
      <c r="V45" s="52" cm="1">
        <f t="array" ref="V45">IFERROR(SUMPRODUCT(V24:V43,--(V24:V43&lt;&gt;""),$H$24:$H$43)/SUMPRODUCT($H$24:$H$43,--(V24:V43&lt;&gt;"")),"")</f>
        <v>0</v>
      </c>
      <c r="W45" s="52" cm="1">
        <f t="array" ref="W45">IFERROR(SUMPRODUCT(W24:W43,--(W24:W43&lt;&gt;""),$H$24:$H$43)/SUMPRODUCT($H$24:$H$43,--(W24:W43&lt;&gt;"")),"")</f>
        <v>4.0540000000000003E-3</v>
      </c>
      <c r="X45" s="52" cm="1">
        <f t="array" ref="X45">IFERROR(SUMPRODUCT(X24:X43,--(X24:X43&lt;&gt;""),$H$24:$H$43)/SUMPRODUCT($H$24:$H$43,--(X24:X43&lt;&gt;"")),"")</f>
        <v>3.3740000000000003E-3</v>
      </c>
      <c r="Y45" s="52" t="str" cm="1">
        <f t="array" ref="Y45">IFERROR(SUMPRODUCT(Y24:Y43,--(Y24:Y43&lt;&gt;""),$H$24:$H$43)/SUMPRODUCT($H$24:$H$43,--(Y24:Y43&lt;&gt;"")),"")</f>
        <v/>
      </c>
      <c r="Z45" s="52" cm="1">
        <f t="array" ref="Z45">IFERROR(SUMPRODUCT(Z24:Z43,--(Z24:Z43&lt;&gt;""),$H$24:$H$43)/SUMPRODUCT($H$24:$H$43,--(Z24:Z43&lt;&gt;"")),"")</f>
        <v>0</v>
      </c>
      <c r="AA45" s="52" t="str" cm="1">
        <f t="array" ref="AA45">IFERROR(SUMPRODUCT(AA24:AA43,--(AA24:AA43&lt;&gt;""),$H$24:$H$43)/SUMPRODUCT($H$24:$H$43,--(AA24:AA43&lt;&gt;"")),"")</f>
        <v/>
      </c>
      <c r="AB45" s="52" cm="1">
        <f t="array" ref="AB45">IFERROR(SUMPRODUCT(AB24:AB43,--(AB24:AB43&lt;&gt;""),$H$24:$H$43)/SUMPRODUCT($H$24:$H$43,--(AB24:AB43&lt;&gt;"")),"")</f>
        <v>4.9518018018018022E-2</v>
      </c>
      <c r="AC45" s="52" cm="1">
        <f t="array" ref="AC45">IFERROR(SUMPRODUCT(AC24:AC43,--(AC24:AC43&lt;&gt;""),$H$24:$H$43)/SUMPRODUCT($H$24:$H$43,--(AC24:AC43&lt;&gt;"")),"")</f>
        <v>0</v>
      </c>
      <c r="AD45" s="52" cm="1">
        <f t="array" ref="AD45">IFERROR(SUMPRODUCT(AD24:AD43,--(AD24:AD43&lt;&gt;""),$H$24:$H$43)/SUMPRODUCT($H$24:$H$43,--(AD24:AD43&lt;&gt;"")),"")</f>
        <v>6.7520000000000004E-4</v>
      </c>
      <c r="AE45" s="52" cm="1">
        <f t="array" ref="AE45">IFERROR(SUMPRODUCT(AE24:AE43,--(AE24:AE43&lt;&gt;""),$H$24:$H$43)/SUMPRODUCT($H$24:$H$43,--(AE24:AE43&lt;&gt;"")),"")</f>
        <v>6.7480000000000003E-4</v>
      </c>
      <c r="AF45" s="52" cm="1">
        <f t="array" ref="AF45">IFERROR(SUMPRODUCT(AF24:AF43,--(AF24:AF43&lt;&gt;""),$H$24:$H$43)/SUMPRODUCT($H$24:$H$43,--(AF24:AF43&lt;&gt;"")),"")</f>
        <v>8.7720000000000003E-3</v>
      </c>
      <c r="AG45" s="52" cm="1">
        <f t="array" ref="AG45">IFERROR(SUMPRODUCT(AG24:AG43,--(AG24:AG43&lt;&gt;""),$H$24:$H$43)/SUMPRODUCT($H$24:$H$43,--(AG24:AG43&lt;&gt;"")),"")</f>
        <v>0</v>
      </c>
      <c r="AH45" s="52" cm="1">
        <f t="array" ref="AH45">IFERROR(SUMPRODUCT(AH24:AH43,--(AH24:AH43&lt;&gt;""),$H$24:$H$43)/SUMPRODUCT($H$24:$H$43,--(AH24:AH43&lt;&gt;"")),"")</f>
        <v>0</v>
      </c>
    </row>
    <row r="46" spans="1:34" s="31" customFormat="1" ht="15" customHeight="1" x14ac:dyDescent="0.2">
      <c r="A46" s="30" t="s">
        <v>7</v>
      </c>
      <c r="B46" s="30"/>
      <c r="C46" s="30"/>
      <c r="D46" s="30"/>
      <c r="E46" s="30"/>
      <c r="F46" s="30"/>
      <c r="G46" s="30"/>
      <c r="H46" s="67"/>
      <c r="I46" s="30"/>
      <c r="J46" s="30"/>
      <c r="K46" s="52">
        <f>IF(K45="","",MIN(K24:K43))</f>
        <v>0</v>
      </c>
      <c r="L46" s="52">
        <f t="shared" ref="L46:AH46" si="2">IF(L45="","",MIN(L24:L43))</f>
        <v>0</v>
      </c>
      <c r="M46" s="52">
        <f t="shared" si="2"/>
        <v>0</v>
      </c>
      <c r="N46" s="52">
        <f t="shared" si="2"/>
        <v>1.41E-2</v>
      </c>
      <c r="O46" s="52">
        <f t="shared" si="2"/>
        <v>4.9930000000000002E-2</v>
      </c>
      <c r="P46" s="52">
        <f t="shared" si="2"/>
        <v>0</v>
      </c>
      <c r="Q46" s="52">
        <f t="shared" si="2"/>
        <v>0</v>
      </c>
      <c r="R46" s="52">
        <f t="shared" si="2"/>
        <v>0</v>
      </c>
      <c r="S46" s="52" t="str">
        <f t="shared" si="2"/>
        <v/>
      </c>
      <c r="T46" s="52" t="str">
        <f t="shared" si="2"/>
        <v/>
      </c>
      <c r="U46" s="52">
        <f t="shared" si="2"/>
        <v>0</v>
      </c>
      <c r="V46" s="52">
        <f t="shared" si="2"/>
        <v>0</v>
      </c>
      <c r="W46" s="52">
        <f t="shared" si="2"/>
        <v>4.0540000000000003E-3</v>
      </c>
      <c r="X46" s="52">
        <f t="shared" si="2"/>
        <v>3.3739999999999998E-3</v>
      </c>
      <c r="Y46" s="52" t="str">
        <f t="shared" si="2"/>
        <v/>
      </c>
      <c r="Z46" s="52">
        <f t="shared" si="2"/>
        <v>0</v>
      </c>
      <c r="AA46" s="52" t="str">
        <f t="shared" si="2"/>
        <v/>
      </c>
      <c r="AB46" s="52">
        <f t="shared" si="2"/>
        <v>3.9600000000000003E-2</v>
      </c>
      <c r="AC46" s="52">
        <f t="shared" si="2"/>
        <v>0</v>
      </c>
      <c r="AD46" s="52">
        <f t="shared" si="2"/>
        <v>6.7520000000000004E-4</v>
      </c>
      <c r="AE46" s="52">
        <f t="shared" si="2"/>
        <v>6.7480000000000003E-4</v>
      </c>
      <c r="AF46" s="52">
        <f t="shared" si="2"/>
        <v>8.7720000000000003E-3</v>
      </c>
      <c r="AG46" s="52">
        <f t="shared" si="2"/>
        <v>0</v>
      </c>
      <c r="AH46" s="52">
        <f t="shared" si="2"/>
        <v>0</v>
      </c>
    </row>
    <row r="47" spans="1:34" s="31" customFormat="1" ht="15" customHeight="1" x14ac:dyDescent="0.2">
      <c r="A47" s="30" t="s">
        <v>8</v>
      </c>
      <c r="B47" s="30"/>
      <c r="C47" s="30"/>
      <c r="D47" s="30"/>
      <c r="E47" s="30"/>
      <c r="F47" s="30"/>
      <c r="G47" s="30"/>
      <c r="H47" s="67"/>
      <c r="I47" s="30"/>
      <c r="J47" s="30"/>
      <c r="K47" s="52">
        <f>IF(K45="","",MAX(K24:K43))</f>
        <v>8.3000000000000001E-3</v>
      </c>
      <c r="L47" s="52">
        <f t="shared" ref="L47:AH47" si="3">IF(L45="","",MAX(L24:L43))</f>
        <v>0</v>
      </c>
      <c r="M47" s="52">
        <f t="shared" si="3"/>
        <v>8.5599999999999996E-2</v>
      </c>
      <c r="N47" s="52">
        <f t="shared" si="3"/>
        <v>5.33E-2</v>
      </c>
      <c r="O47" s="52">
        <f t="shared" si="3"/>
        <v>4.9930000000000002E-2</v>
      </c>
      <c r="P47" s="52">
        <f t="shared" si="3"/>
        <v>0</v>
      </c>
      <c r="Q47" s="52">
        <f t="shared" si="3"/>
        <v>0</v>
      </c>
      <c r="R47" s="52">
        <f t="shared" si="3"/>
        <v>0</v>
      </c>
      <c r="S47" s="52" t="str">
        <f t="shared" si="3"/>
        <v/>
      </c>
      <c r="T47" s="52" t="str">
        <f t="shared" si="3"/>
        <v/>
      </c>
      <c r="U47" s="52">
        <f t="shared" si="3"/>
        <v>0</v>
      </c>
      <c r="V47" s="52">
        <f t="shared" si="3"/>
        <v>0</v>
      </c>
      <c r="W47" s="52">
        <f t="shared" si="3"/>
        <v>4.0540000000000003E-3</v>
      </c>
      <c r="X47" s="52">
        <f t="shared" si="3"/>
        <v>3.3739999999999998E-3</v>
      </c>
      <c r="Y47" s="52" t="str">
        <f t="shared" si="3"/>
        <v/>
      </c>
      <c r="Z47" s="52">
        <f t="shared" si="3"/>
        <v>0</v>
      </c>
      <c r="AA47" s="52" t="str">
        <f t="shared" si="3"/>
        <v/>
      </c>
      <c r="AB47" s="52">
        <f t="shared" si="3"/>
        <v>7.0400000000000004E-2</v>
      </c>
      <c r="AC47" s="52">
        <f t="shared" si="3"/>
        <v>0</v>
      </c>
      <c r="AD47" s="52">
        <f t="shared" si="3"/>
        <v>6.7520000000000004E-4</v>
      </c>
      <c r="AE47" s="52">
        <f t="shared" si="3"/>
        <v>6.7480000000000003E-4</v>
      </c>
      <c r="AF47" s="52">
        <f t="shared" si="3"/>
        <v>8.7720000000000003E-3</v>
      </c>
      <c r="AG47" s="52">
        <f t="shared" si="3"/>
        <v>0</v>
      </c>
      <c r="AH47" s="52">
        <f t="shared" si="3"/>
        <v>0</v>
      </c>
    </row>
    <row r="48" spans="1:34" s="8" customFormat="1" ht="15" customHeight="1" x14ac:dyDescent="0.2">
      <c r="A48" s="7"/>
      <c r="B48" s="7"/>
      <c r="C48" s="7"/>
      <c r="D48" s="7"/>
      <c r="E48" s="7"/>
      <c r="F48" s="7"/>
      <c r="G48" s="7"/>
      <c r="H48" s="10"/>
      <c r="I48" s="7"/>
      <c r="J48" s="7"/>
      <c r="K48" s="44"/>
      <c r="L48" s="44"/>
      <c r="M48" s="44"/>
    </row>
    <row r="49" spans="1:34" s="5" customFormat="1" ht="15" customHeight="1" x14ac:dyDescent="0.2">
      <c r="A49" s="5" t="s">
        <v>57</v>
      </c>
      <c r="B49" s="5">
        <v>2020</v>
      </c>
      <c r="C49" s="25">
        <v>33536625</v>
      </c>
      <c r="D49" s="8" t="s">
        <v>17</v>
      </c>
      <c r="E49" s="65" t="s">
        <v>61</v>
      </c>
      <c r="F49" s="5" t="s">
        <v>59</v>
      </c>
      <c r="H49" s="14">
        <v>379</v>
      </c>
      <c r="I49" s="7"/>
      <c r="J49" s="7"/>
      <c r="K49" s="48"/>
      <c r="L49" s="43"/>
      <c r="M49" s="43"/>
    </row>
    <row r="50" spans="1:34" s="5" customFormat="1" ht="15" customHeight="1" x14ac:dyDescent="0.2">
      <c r="A50" s="5" t="s">
        <v>57</v>
      </c>
      <c r="B50" s="5">
        <v>2020</v>
      </c>
      <c r="C50" s="25">
        <v>33536625</v>
      </c>
      <c r="D50" s="8" t="s">
        <v>17</v>
      </c>
      <c r="E50" s="65" t="s">
        <v>61</v>
      </c>
      <c r="F50" s="5" t="s">
        <v>59</v>
      </c>
      <c r="H50" s="14">
        <v>391</v>
      </c>
      <c r="I50" s="7"/>
      <c r="J50" s="7"/>
      <c r="K50" s="45"/>
      <c r="L50" s="43"/>
      <c r="M50" s="43"/>
      <c r="P50" s="5">
        <v>0</v>
      </c>
      <c r="AC50" s="5">
        <v>0</v>
      </c>
    </row>
    <row r="51" spans="1:34" s="5" customFormat="1" ht="15" customHeight="1" x14ac:dyDescent="0.2">
      <c r="A51" s="5" t="s">
        <v>57</v>
      </c>
      <c r="B51" s="5">
        <v>2020</v>
      </c>
      <c r="C51" s="25">
        <v>33536625</v>
      </c>
      <c r="D51" s="8" t="s">
        <v>17</v>
      </c>
      <c r="E51" s="65" t="s">
        <v>61</v>
      </c>
      <c r="F51" s="5" t="s">
        <v>59</v>
      </c>
      <c r="G51" s="8"/>
      <c r="H51" s="10">
        <v>392</v>
      </c>
      <c r="I51" s="7"/>
      <c r="J51" s="7"/>
      <c r="K51" s="48">
        <v>0</v>
      </c>
      <c r="L51" s="43">
        <v>0</v>
      </c>
      <c r="M51" s="43">
        <v>0</v>
      </c>
      <c r="N51" s="5">
        <v>0</v>
      </c>
      <c r="O51" s="5">
        <v>0</v>
      </c>
      <c r="Q51" s="5">
        <v>0</v>
      </c>
      <c r="R51" s="5">
        <v>0</v>
      </c>
      <c r="U51" s="5">
        <v>0</v>
      </c>
      <c r="V51" s="5">
        <v>0</v>
      </c>
      <c r="W51" s="5">
        <v>2.5509999999999999E-3</v>
      </c>
      <c r="X51" s="5">
        <v>0.125</v>
      </c>
      <c r="Z51" s="5">
        <v>0</v>
      </c>
      <c r="AD51" s="5">
        <v>0</v>
      </c>
      <c r="AE51" s="5">
        <v>0</v>
      </c>
      <c r="AF51" s="5">
        <v>0</v>
      </c>
      <c r="AG51" s="5">
        <v>0</v>
      </c>
      <c r="AH51" s="5">
        <v>0</v>
      </c>
    </row>
    <row r="52" spans="1:34" s="5" customFormat="1" ht="15" customHeight="1" x14ac:dyDescent="0.2">
      <c r="A52" s="5" t="s">
        <v>57</v>
      </c>
      <c r="B52" s="5">
        <v>2020</v>
      </c>
      <c r="C52" s="25">
        <v>33536625</v>
      </c>
      <c r="D52" s="8" t="s">
        <v>17</v>
      </c>
      <c r="E52" s="26" t="s">
        <v>62</v>
      </c>
      <c r="F52" s="5" t="s">
        <v>59</v>
      </c>
      <c r="H52" s="14">
        <v>4878</v>
      </c>
      <c r="I52" s="7"/>
      <c r="J52" s="7"/>
      <c r="K52" s="45"/>
      <c r="L52" s="43"/>
      <c r="M52" s="43"/>
    </row>
    <row r="53" spans="1:34" s="5" customFormat="1" ht="15" customHeight="1" x14ac:dyDescent="0.2">
      <c r="A53" s="5" t="s">
        <v>57</v>
      </c>
      <c r="B53" s="5">
        <v>2020</v>
      </c>
      <c r="C53" s="25">
        <v>33536625</v>
      </c>
      <c r="D53" s="8" t="s">
        <v>17</v>
      </c>
      <c r="E53" s="26" t="s">
        <v>62</v>
      </c>
      <c r="F53" s="5" t="s">
        <v>59</v>
      </c>
      <c r="H53" s="14">
        <v>4884</v>
      </c>
      <c r="I53" s="7"/>
      <c r="J53" s="7"/>
      <c r="K53" s="48"/>
      <c r="L53" s="43"/>
      <c r="M53" s="43">
        <v>1.024E-3</v>
      </c>
    </row>
    <row r="54" spans="1:34" s="5" customFormat="1" ht="15" customHeight="1" x14ac:dyDescent="0.2">
      <c r="A54" s="5" t="s">
        <v>57</v>
      </c>
      <c r="B54" s="5">
        <v>2020</v>
      </c>
      <c r="C54" s="25">
        <v>33536625</v>
      </c>
      <c r="D54" s="8" t="s">
        <v>17</v>
      </c>
      <c r="E54" s="26" t="s">
        <v>62</v>
      </c>
      <c r="F54" s="5" t="s">
        <v>59</v>
      </c>
      <c r="H54" s="14">
        <v>4889</v>
      </c>
      <c r="I54" s="7"/>
      <c r="J54" s="7"/>
      <c r="K54" s="48"/>
      <c r="L54" s="43"/>
      <c r="M54" s="43"/>
      <c r="Q54" s="8"/>
      <c r="R54" s="8"/>
      <c r="S54" s="8"/>
      <c r="T54" s="8"/>
      <c r="U54" s="8"/>
      <c r="V54" s="8"/>
      <c r="W54" s="8"/>
      <c r="X54" s="8">
        <v>2.6179999999999998E-2</v>
      </c>
      <c r="Y54" s="8"/>
      <c r="Z54" s="8"/>
      <c r="AA54" s="8"/>
      <c r="AB54" s="8"/>
      <c r="AC54" s="8"/>
      <c r="AD54" s="8">
        <v>3.9070000000000001E-2</v>
      </c>
      <c r="AE54" s="8"/>
      <c r="AF54" s="8"/>
      <c r="AG54" s="8"/>
      <c r="AH54" s="8"/>
    </row>
    <row r="55" spans="1:34" s="5" customFormat="1" ht="15" customHeight="1" x14ac:dyDescent="0.2">
      <c r="A55" s="5" t="s">
        <v>57</v>
      </c>
      <c r="B55" s="5">
        <v>2020</v>
      </c>
      <c r="C55" s="25">
        <v>33536625</v>
      </c>
      <c r="D55" s="8" t="s">
        <v>17</v>
      </c>
      <c r="E55" s="26" t="s">
        <v>62</v>
      </c>
      <c r="F55" s="5" t="s">
        <v>59</v>
      </c>
      <c r="H55" s="14">
        <v>4890</v>
      </c>
      <c r="I55" s="7"/>
      <c r="J55" s="7"/>
      <c r="K55" s="48"/>
      <c r="L55" s="43"/>
      <c r="M55" s="43"/>
      <c r="O55" s="5">
        <v>0</v>
      </c>
    </row>
    <row r="56" spans="1:34" s="5" customFormat="1" ht="15" customHeight="1" x14ac:dyDescent="0.2">
      <c r="A56" s="5" t="s">
        <v>57</v>
      </c>
      <c r="B56" s="5">
        <v>2020</v>
      </c>
      <c r="C56" s="25">
        <v>33536625</v>
      </c>
      <c r="D56" s="8" t="s">
        <v>17</v>
      </c>
      <c r="E56" s="26" t="s">
        <v>62</v>
      </c>
      <c r="F56" s="5" t="s">
        <v>59</v>
      </c>
      <c r="H56" s="14">
        <v>4891</v>
      </c>
      <c r="I56" s="7"/>
      <c r="J56" s="7"/>
      <c r="K56" s="48"/>
      <c r="L56" s="43"/>
      <c r="M56" s="43"/>
      <c r="N56" s="5">
        <v>4.0890000000000002E-4</v>
      </c>
      <c r="P56" s="5">
        <v>1.431E-3</v>
      </c>
      <c r="Q56" s="5">
        <v>0</v>
      </c>
      <c r="W56" s="5">
        <v>1.2880000000000001E-2</v>
      </c>
      <c r="AC56" s="5">
        <v>4.0890000000000002E-4</v>
      </c>
      <c r="AE56" s="5">
        <v>4.3749999999999997E-2</v>
      </c>
    </row>
    <row r="57" spans="1:34" s="5" customFormat="1" ht="15" customHeight="1" x14ac:dyDescent="0.2">
      <c r="A57" s="5" t="s">
        <v>57</v>
      </c>
      <c r="B57" s="5">
        <v>2020</v>
      </c>
      <c r="C57" s="25">
        <v>33536625</v>
      </c>
      <c r="D57" s="8" t="s">
        <v>17</v>
      </c>
      <c r="E57" s="26" t="s">
        <v>62</v>
      </c>
      <c r="F57" s="5" t="s">
        <v>59</v>
      </c>
      <c r="H57" s="14">
        <v>4892</v>
      </c>
      <c r="I57" s="7"/>
      <c r="J57" s="7"/>
      <c r="K57" s="45">
        <v>2.2490000000000001E-3</v>
      </c>
      <c r="L57" s="43">
        <v>2.0440000000000001E-4</v>
      </c>
      <c r="M57" s="43"/>
      <c r="R57" s="5">
        <v>0</v>
      </c>
      <c r="U57" s="5">
        <v>0</v>
      </c>
      <c r="V57" s="5">
        <v>4.4970000000000001E-3</v>
      </c>
      <c r="Z57" s="5">
        <v>2.249E-2</v>
      </c>
      <c r="AF57" s="5">
        <v>0</v>
      </c>
      <c r="AG57" s="5">
        <v>0</v>
      </c>
      <c r="AH57" s="5">
        <v>0</v>
      </c>
    </row>
    <row r="58" spans="1:34" s="5" customFormat="1" ht="15" customHeight="1" x14ac:dyDescent="0.2">
      <c r="A58" s="5" t="s">
        <v>57</v>
      </c>
      <c r="B58" s="5">
        <v>2020</v>
      </c>
      <c r="C58" s="25">
        <v>33536625</v>
      </c>
      <c r="D58" s="8" t="s">
        <v>17</v>
      </c>
      <c r="E58" s="65" t="s">
        <v>60</v>
      </c>
      <c r="F58" s="5" t="s">
        <v>59</v>
      </c>
      <c r="H58" s="14">
        <v>25803</v>
      </c>
      <c r="I58" s="7"/>
      <c r="J58" s="7"/>
      <c r="K58" s="48"/>
      <c r="L58" s="43"/>
      <c r="M58" s="43"/>
    </row>
    <row r="59" spans="1:34" s="5" customFormat="1" ht="15" customHeight="1" x14ac:dyDescent="0.2">
      <c r="A59" s="5" t="s">
        <v>57</v>
      </c>
      <c r="B59" s="5">
        <v>2020</v>
      </c>
      <c r="C59" s="25">
        <v>33536625</v>
      </c>
      <c r="D59" s="8" t="s">
        <v>17</v>
      </c>
      <c r="E59" s="65" t="s">
        <v>60</v>
      </c>
      <c r="F59" s="5" t="s">
        <v>59</v>
      </c>
      <c r="H59" s="14">
        <v>25830</v>
      </c>
      <c r="I59" s="7"/>
      <c r="J59" s="7"/>
      <c r="K59" s="48"/>
      <c r="L59" s="43"/>
      <c r="M59" s="43"/>
      <c r="AD59" s="5">
        <v>6.0740000000000002E-2</v>
      </c>
    </row>
    <row r="60" spans="1:34" s="8" customFormat="1" ht="15" customHeight="1" x14ac:dyDescent="0.2">
      <c r="A60" s="5" t="s">
        <v>57</v>
      </c>
      <c r="B60" s="5">
        <v>2020</v>
      </c>
      <c r="C60" s="25">
        <v>33536625</v>
      </c>
      <c r="D60" s="8" t="s">
        <v>17</v>
      </c>
      <c r="E60" s="65" t="s">
        <v>60</v>
      </c>
      <c r="F60" s="5" t="s">
        <v>59</v>
      </c>
      <c r="G60" s="5"/>
      <c r="H60" s="14">
        <v>25836</v>
      </c>
      <c r="I60" s="7"/>
      <c r="J60" s="7"/>
      <c r="K60" s="45"/>
      <c r="L60" s="43"/>
      <c r="M60" s="43"/>
      <c r="N60" s="5"/>
      <c r="O60" s="5"/>
      <c r="P60" s="5"/>
      <c r="Q60" s="5"/>
      <c r="R60" s="5"/>
      <c r="S60" s="5"/>
      <c r="T60" s="5"/>
      <c r="U60" s="5"/>
      <c r="V60" s="5"/>
      <c r="W60" s="5"/>
      <c r="X60" s="5"/>
      <c r="Y60" s="5"/>
      <c r="Z60" s="5"/>
      <c r="AA60" s="5"/>
      <c r="AB60" s="5"/>
      <c r="AC60" s="5">
        <v>1.1999999999999999E-3</v>
      </c>
      <c r="AD60" s="5"/>
      <c r="AE60" s="5"/>
      <c r="AF60" s="5"/>
      <c r="AG60" s="5"/>
      <c r="AH60" s="5"/>
    </row>
    <row r="61" spans="1:34" s="8" customFormat="1" ht="15" customHeight="1" x14ac:dyDescent="0.2">
      <c r="A61" s="5" t="s">
        <v>57</v>
      </c>
      <c r="B61" s="5">
        <v>2020</v>
      </c>
      <c r="C61" s="25">
        <v>33536625</v>
      </c>
      <c r="D61" s="8" t="s">
        <v>17</v>
      </c>
      <c r="E61" s="65" t="s">
        <v>60</v>
      </c>
      <c r="F61" s="5" t="s">
        <v>59</v>
      </c>
      <c r="G61" s="5"/>
      <c r="H61" s="14">
        <v>25837</v>
      </c>
      <c r="I61" s="7"/>
      <c r="J61" s="7"/>
      <c r="K61" s="48"/>
      <c r="L61" s="43"/>
      <c r="M61" s="43">
        <v>9.6759999999999999E-4</v>
      </c>
      <c r="N61" s="5"/>
      <c r="O61" s="5"/>
      <c r="P61" s="5"/>
      <c r="Q61" s="5"/>
      <c r="R61" s="5"/>
      <c r="S61" s="5"/>
      <c r="T61" s="5"/>
      <c r="U61" s="5"/>
      <c r="V61" s="5"/>
      <c r="W61" s="5"/>
      <c r="X61" s="5"/>
      <c r="Y61" s="5"/>
      <c r="Z61" s="5"/>
      <c r="AA61" s="5"/>
      <c r="AB61" s="5"/>
      <c r="AC61" s="5"/>
      <c r="AD61" s="5"/>
      <c r="AE61" s="5"/>
      <c r="AF61" s="5"/>
      <c r="AG61" s="5"/>
      <c r="AH61" s="5"/>
    </row>
    <row r="62" spans="1:34" s="5" customFormat="1" ht="15" customHeight="1" x14ac:dyDescent="0.2">
      <c r="A62" s="5" t="s">
        <v>57</v>
      </c>
      <c r="B62" s="5">
        <v>2020</v>
      </c>
      <c r="C62" s="25">
        <v>33536625</v>
      </c>
      <c r="D62" s="8" t="s">
        <v>17</v>
      </c>
      <c r="E62" s="65" t="s">
        <v>60</v>
      </c>
      <c r="F62" s="5" t="s">
        <v>59</v>
      </c>
      <c r="H62" s="14">
        <v>25840</v>
      </c>
      <c r="I62" s="7"/>
      <c r="J62" s="7"/>
      <c r="K62" s="45"/>
      <c r="L62" s="43"/>
      <c r="M62" s="43"/>
      <c r="N62" s="5">
        <v>1.9350000000000001E-3</v>
      </c>
    </row>
    <row r="63" spans="1:34" s="5" customFormat="1" ht="15" customHeight="1" x14ac:dyDescent="0.2">
      <c r="A63" s="5" t="s">
        <v>57</v>
      </c>
      <c r="B63" s="5">
        <v>2020</v>
      </c>
      <c r="C63" s="25">
        <v>33536625</v>
      </c>
      <c r="D63" s="8" t="s">
        <v>17</v>
      </c>
      <c r="E63" s="65" t="s">
        <v>60</v>
      </c>
      <c r="F63" s="5" t="s">
        <v>59</v>
      </c>
      <c r="H63" s="14">
        <v>25841</v>
      </c>
      <c r="I63" s="7"/>
      <c r="J63" s="7"/>
      <c r="K63" s="48"/>
      <c r="L63" s="43"/>
      <c r="M63" s="43"/>
      <c r="P63" s="5">
        <v>2.7859999999999998E-3</v>
      </c>
      <c r="W63" s="5">
        <v>4.9799999999999997E-2</v>
      </c>
    </row>
    <row r="64" spans="1:34" s="5" customFormat="1" ht="15" customHeight="1" x14ac:dyDescent="0.2">
      <c r="A64" s="5" t="s">
        <v>57</v>
      </c>
      <c r="B64" s="5">
        <v>2020</v>
      </c>
      <c r="C64" s="25">
        <v>33536625</v>
      </c>
      <c r="D64" s="8" t="s">
        <v>17</v>
      </c>
      <c r="E64" s="65" t="s">
        <v>60</v>
      </c>
      <c r="F64" s="5" t="s">
        <v>59</v>
      </c>
      <c r="H64" s="14">
        <v>25842</v>
      </c>
      <c r="I64" s="7"/>
      <c r="J64" s="7"/>
      <c r="K64" s="48"/>
      <c r="L64" s="44"/>
      <c r="M64" s="44"/>
      <c r="AE64" s="5">
        <v>1.985E-2</v>
      </c>
    </row>
    <row r="65" spans="1:34" s="5" customFormat="1" ht="15" customHeight="1" x14ac:dyDescent="0.2">
      <c r="A65" s="5" t="s">
        <v>57</v>
      </c>
      <c r="B65" s="5">
        <v>2020</v>
      </c>
      <c r="C65" s="25">
        <v>33536625</v>
      </c>
      <c r="D65" s="8" t="s">
        <v>17</v>
      </c>
      <c r="E65" s="65" t="s">
        <v>60</v>
      </c>
      <c r="F65" s="5" t="s">
        <v>59</v>
      </c>
      <c r="H65" s="14">
        <v>25844</v>
      </c>
      <c r="I65" s="7"/>
      <c r="J65" s="7"/>
      <c r="K65" s="44"/>
      <c r="L65" s="43"/>
      <c r="M65" s="43"/>
      <c r="R65" s="5">
        <v>0</v>
      </c>
    </row>
    <row r="66" spans="1:34" s="5" customFormat="1" ht="15" customHeight="1" x14ac:dyDescent="0.2">
      <c r="A66" s="5" t="s">
        <v>57</v>
      </c>
      <c r="B66" s="5">
        <v>2020</v>
      </c>
      <c r="C66" s="25">
        <v>33536625</v>
      </c>
      <c r="D66" s="8" t="s">
        <v>17</v>
      </c>
      <c r="E66" s="65" t="s">
        <v>60</v>
      </c>
      <c r="F66" s="5" t="s">
        <v>59</v>
      </c>
      <c r="G66" s="8"/>
      <c r="H66" s="10">
        <v>25845</v>
      </c>
      <c r="I66" s="7"/>
      <c r="J66" s="7"/>
      <c r="K66" s="48">
        <v>2.7080000000000002E-4</v>
      </c>
      <c r="L66" s="43"/>
      <c r="M66" s="43"/>
      <c r="O66" s="5">
        <v>1.7409999999999999E-3</v>
      </c>
      <c r="V66" s="5">
        <v>2.7859999999999998E-3</v>
      </c>
    </row>
    <row r="67" spans="1:34" s="5" customFormat="1" ht="15" customHeight="1" x14ac:dyDescent="0.2">
      <c r="A67" s="5" t="s">
        <v>57</v>
      </c>
      <c r="B67" s="5">
        <v>2020</v>
      </c>
      <c r="C67" s="25">
        <v>33536625</v>
      </c>
      <c r="D67" s="8" t="s">
        <v>17</v>
      </c>
      <c r="E67" s="65" t="s">
        <v>60</v>
      </c>
      <c r="F67" s="5" t="s">
        <v>59</v>
      </c>
      <c r="H67" s="14">
        <v>25846</v>
      </c>
      <c r="I67" s="7"/>
      <c r="J67" s="7"/>
      <c r="K67" s="48"/>
      <c r="L67" s="43"/>
      <c r="M67" s="43"/>
      <c r="Q67" s="8"/>
      <c r="R67" s="8"/>
      <c r="S67" s="8"/>
      <c r="T67" s="8"/>
      <c r="U67" s="8"/>
      <c r="V67" s="8"/>
      <c r="W67" s="8"/>
      <c r="X67" s="8">
        <v>8.9379999999999998E-3</v>
      </c>
      <c r="Y67" s="8"/>
      <c r="Z67" s="8"/>
      <c r="AA67" s="8"/>
      <c r="AB67" s="8"/>
      <c r="AC67" s="8"/>
      <c r="AD67" s="8"/>
      <c r="AE67" s="8"/>
      <c r="AF67" s="8"/>
      <c r="AG67" s="8"/>
      <c r="AH67" s="8"/>
    </row>
    <row r="68" spans="1:34" s="5" customFormat="1" ht="15" customHeight="1" x14ac:dyDescent="0.2">
      <c r="A68" s="5" t="s">
        <v>57</v>
      </c>
      <c r="B68" s="5">
        <v>2020</v>
      </c>
      <c r="C68" s="25">
        <v>33536625</v>
      </c>
      <c r="D68" s="8" t="s">
        <v>17</v>
      </c>
      <c r="E68" s="65" t="s">
        <v>60</v>
      </c>
      <c r="F68" s="5" t="s">
        <v>59</v>
      </c>
      <c r="H68" s="14">
        <v>25847</v>
      </c>
      <c r="I68" s="7"/>
      <c r="J68" s="7"/>
      <c r="K68" s="45"/>
      <c r="L68" s="43"/>
      <c r="M68" s="43"/>
      <c r="Q68" s="5">
        <v>0</v>
      </c>
      <c r="Z68" s="5">
        <v>1.2189999999999999E-2</v>
      </c>
    </row>
    <row r="69" spans="1:34" s="5" customFormat="1" ht="15" customHeight="1" x14ac:dyDescent="0.2">
      <c r="A69" s="5" t="s">
        <v>57</v>
      </c>
      <c r="B69" s="5">
        <v>2020</v>
      </c>
      <c r="C69" s="25">
        <v>33536625</v>
      </c>
      <c r="D69" s="8" t="s">
        <v>17</v>
      </c>
      <c r="E69" s="65" t="s">
        <v>60</v>
      </c>
      <c r="F69" s="5" t="s">
        <v>59</v>
      </c>
      <c r="H69" s="14">
        <v>25848</v>
      </c>
      <c r="I69" s="7"/>
      <c r="J69" s="7"/>
      <c r="K69" s="45"/>
      <c r="L69" s="43"/>
      <c r="M69" s="43"/>
      <c r="U69" s="5">
        <v>7.7379999999999994E-5</v>
      </c>
      <c r="AF69" s="5">
        <v>1.9340000000000001E-4</v>
      </c>
    </row>
    <row r="70" spans="1:34" s="5" customFormat="1" ht="15" customHeight="1" x14ac:dyDescent="0.2">
      <c r="A70" s="5" t="s">
        <v>57</v>
      </c>
      <c r="B70" s="5">
        <v>2020</v>
      </c>
      <c r="C70" s="25">
        <v>33536625</v>
      </c>
      <c r="D70" s="8" t="s">
        <v>17</v>
      </c>
      <c r="E70" s="65" t="s">
        <v>60</v>
      </c>
      <c r="F70" s="5" t="s">
        <v>59</v>
      </c>
      <c r="H70" s="14">
        <v>25849</v>
      </c>
      <c r="I70" s="7"/>
      <c r="J70" s="7"/>
      <c r="K70" s="48"/>
      <c r="L70" s="43">
        <v>3.8690000000000003E-4</v>
      </c>
      <c r="M70" s="43"/>
      <c r="AG70" s="5">
        <v>4.6420000000000001E-4</v>
      </c>
      <c r="AH70" s="5">
        <v>0</v>
      </c>
    </row>
    <row r="71" spans="1:34" s="5" customFormat="1" ht="15" customHeight="1" x14ac:dyDescent="0.2">
      <c r="A71" s="41" t="s">
        <v>72</v>
      </c>
      <c r="B71" s="41">
        <v>2006</v>
      </c>
      <c r="C71" s="42">
        <v>164703009</v>
      </c>
      <c r="D71" s="8" t="s">
        <v>17</v>
      </c>
      <c r="E71" s="26" t="s">
        <v>71</v>
      </c>
      <c r="F71" s="8"/>
      <c r="G71" s="5" t="s">
        <v>65</v>
      </c>
      <c r="H71" s="14">
        <v>110</v>
      </c>
      <c r="I71" s="7"/>
      <c r="J71" s="7"/>
      <c r="K71" s="48"/>
      <c r="L71" s="43"/>
      <c r="M71" s="43">
        <v>0</v>
      </c>
    </row>
    <row r="72" spans="1:34" s="5" customFormat="1" ht="15" customHeight="1" x14ac:dyDescent="0.2">
      <c r="A72" s="41" t="s">
        <v>75</v>
      </c>
      <c r="B72" s="41">
        <v>2009</v>
      </c>
      <c r="C72" s="42">
        <v>19835846</v>
      </c>
      <c r="D72" s="8" t="s">
        <v>17</v>
      </c>
      <c r="E72" s="26" t="s">
        <v>74</v>
      </c>
      <c r="F72" s="8"/>
      <c r="G72" s="5" t="s">
        <v>76</v>
      </c>
      <c r="H72" s="14">
        <v>478</v>
      </c>
      <c r="I72" s="7"/>
      <c r="J72" s="7"/>
      <c r="K72" s="48"/>
      <c r="L72" s="43"/>
      <c r="M72" s="43">
        <v>4.1999999999999997E-3</v>
      </c>
    </row>
    <row r="73" spans="1:34" s="5" customFormat="1" ht="15" customHeight="1" x14ac:dyDescent="0.2">
      <c r="A73" s="41" t="s">
        <v>78</v>
      </c>
      <c r="B73" s="41">
        <v>2019</v>
      </c>
      <c r="C73" s="42">
        <v>30523288</v>
      </c>
      <c r="D73" s="8" t="s">
        <v>17</v>
      </c>
      <c r="E73" s="26" t="s">
        <v>77</v>
      </c>
      <c r="F73" s="8"/>
      <c r="G73" s="5" t="s">
        <v>99</v>
      </c>
      <c r="H73" s="14">
        <v>191</v>
      </c>
      <c r="I73" s="7"/>
      <c r="J73" s="7"/>
      <c r="K73" s="48">
        <v>0</v>
      </c>
      <c r="L73" s="44">
        <v>0</v>
      </c>
      <c r="M73" s="43">
        <v>5.1999999999999998E-3</v>
      </c>
      <c r="N73" s="5">
        <v>1.0500000000000001E-2</v>
      </c>
      <c r="X73" s="5">
        <v>1.0500000000000001E-2</v>
      </c>
      <c r="Z73" s="5">
        <v>2.0899999999999998E-2</v>
      </c>
      <c r="AB73" s="5">
        <v>0</v>
      </c>
    </row>
    <row r="74" spans="1:34" s="5" customFormat="1" ht="15" customHeight="1" x14ac:dyDescent="0.2">
      <c r="A74" s="41" t="s">
        <v>83</v>
      </c>
      <c r="B74" s="41">
        <v>2009</v>
      </c>
      <c r="C74" s="42">
        <v>19371214</v>
      </c>
      <c r="D74" s="8" t="s">
        <v>17</v>
      </c>
      <c r="E74" s="26" t="s">
        <v>82</v>
      </c>
      <c r="F74" s="8"/>
      <c r="G74" s="5" t="s">
        <v>99</v>
      </c>
      <c r="H74" s="14">
        <v>500</v>
      </c>
      <c r="I74" s="7"/>
      <c r="J74" s="7"/>
      <c r="K74" s="48"/>
      <c r="L74" s="44"/>
      <c r="M74" s="43">
        <v>4.0000000000000001E-3</v>
      </c>
      <c r="N74" s="5">
        <v>2E-3</v>
      </c>
      <c r="O74" s="5">
        <v>2E-3</v>
      </c>
      <c r="P74" s="5">
        <v>2E-3</v>
      </c>
      <c r="W74" s="5">
        <v>3.2000000000000001E-2</v>
      </c>
      <c r="X74" s="5">
        <v>4.0000000000000001E-3</v>
      </c>
      <c r="Z74" s="5">
        <v>8.0000000000000002E-3</v>
      </c>
      <c r="AC74" s="5">
        <v>2E-3</v>
      </c>
      <c r="AE74" s="5">
        <v>0.02</v>
      </c>
      <c r="AH74" s="5">
        <v>2E-3</v>
      </c>
    </row>
    <row r="75" spans="1:34" s="5" customFormat="1" ht="15" customHeight="1" x14ac:dyDescent="0.2">
      <c r="A75" s="41" t="s">
        <v>101</v>
      </c>
      <c r="B75" s="41">
        <v>2012</v>
      </c>
      <c r="C75" s="42">
        <v>22567152</v>
      </c>
      <c r="D75" s="8" t="s">
        <v>17</v>
      </c>
      <c r="E75" s="26" t="s">
        <v>100</v>
      </c>
      <c r="F75" s="8"/>
      <c r="G75" s="5" t="s">
        <v>99</v>
      </c>
      <c r="H75" s="14">
        <v>300</v>
      </c>
      <c r="I75" s="7"/>
      <c r="J75" s="7"/>
      <c r="K75" s="48"/>
      <c r="L75" s="44"/>
      <c r="M75" s="43">
        <v>0</v>
      </c>
      <c r="Z75" s="5">
        <v>0.01</v>
      </c>
    </row>
    <row r="76" spans="1:34" s="5" customFormat="1" ht="15" customHeight="1" x14ac:dyDescent="0.2">
      <c r="A76" s="41" t="s">
        <v>101</v>
      </c>
      <c r="B76" s="41">
        <v>2012</v>
      </c>
      <c r="C76" s="42">
        <v>22567152</v>
      </c>
      <c r="D76" s="8" t="s">
        <v>17</v>
      </c>
      <c r="E76" s="26" t="s">
        <v>100</v>
      </c>
      <c r="F76" s="8"/>
      <c r="G76" s="5" t="s">
        <v>81</v>
      </c>
      <c r="H76" s="10">
        <v>391</v>
      </c>
      <c r="I76" s="7"/>
      <c r="J76" s="7"/>
      <c r="K76" s="48"/>
      <c r="L76" s="43"/>
      <c r="M76" s="43">
        <v>5.1000000000000004E-3</v>
      </c>
      <c r="Z76" s="5">
        <v>1.4999999999999999E-2</v>
      </c>
    </row>
    <row r="77" spans="1:34" s="5" customFormat="1" ht="15" customHeight="1" x14ac:dyDescent="0.2">
      <c r="A77" s="41" t="s">
        <v>107</v>
      </c>
      <c r="B77" s="41">
        <v>2010</v>
      </c>
      <c r="C77" s="42">
        <v>20171168</v>
      </c>
      <c r="D77" s="8" t="s">
        <v>17</v>
      </c>
      <c r="E77" s="26" t="s">
        <v>108</v>
      </c>
      <c r="F77" s="8"/>
      <c r="G77" s="5" t="s">
        <v>99</v>
      </c>
      <c r="H77" s="14">
        <v>104</v>
      </c>
      <c r="I77" s="7"/>
      <c r="J77" s="7"/>
      <c r="K77" s="48">
        <v>0</v>
      </c>
      <c r="L77" s="43">
        <v>0</v>
      </c>
      <c r="M77" s="43">
        <v>0</v>
      </c>
      <c r="N77" s="5">
        <v>0</v>
      </c>
      <c r="Z77" s="5">
        <v>2.9000000000000001E-2</v>
      </c>
      <c r="AB77" s="5">
        <v>0</v>
      </c>
    </row>
    <row r="78" spans="1:34" s="5" customFormat="1" ht="15" customHeight="1" x14ac:dyDescent="0.2">
      <c r="A78" s="41" t="s">
        <v>107</v>
      </c>
      <c r="B78" s="41">
        <v>2010</v>
      </c>
      <c r="C78" s="42">
        <v>20171168</v>
      </c>
      <c r="D78" s="8" t="s">
        <v>17</v>
      </c>
      <c r="E78" s="26" t="s">
        <v>109</v>
      </c>
      <c r="F78" s="8"/>
      <c r="G78" s="5" t="s">
        <v>99</v>
      </c>
      <c r="H78" s="10">
        <v>93</v>
      </c>
      <c r="I78" s="7"/>
      <c r="J78" s="7"/>
      <c r="K78" s="48">
        <v>0</v>
      </c>
      <c r="L78" s="43">
        <v>0</v>
      </c>
      <c r="M78" s="43">
        <v>1.0999999999999999E-2</v>
      </c>
      <c r="N78" s="5">
        <v>1.0999999999999999E-2</v>
      </c>
      <c r="Z78" s="5">
        <v>3.2000000000000001E-2</v>
      </c>
      <c r="AB78" s="5">
        <v>1.0999999999999999E-2</v>
      </c>
    </row>
    <row r="79" spans="1:34" s="5" customFormat="1" ht="15" customHeight="1" x14ac:dyDescent="0.2">
      <c r="A79" s="41" t="s">
        <v>117</v>
      </c>
      <c r="B79" s="41">
        <v>2007</v>
      </c>
      <c r="C79" s="42">
        <v>17955603</v>
      </c>
      <c r="D79" s="8" t="s">
        <v>17</v>
      </c>
      <c r="E79" s="26" t="s">
        <v>116</v>
      </c>
      <c r="F79" s="8"/>
      <c r="G79" s="5" t="s">
        <v>106</v>
      </c>
      <c r="H79" s="10">
        <v>122</v>
      </c>
      <c r="I79" s="7"/>
      <c r="J79" s="7"/>
      <c r="K79" s="48"/>
      <c r="L79" s="43"/>
      <c r="M79" s="43">
        <v>0</v>
      </c>
    </row>
    <row r="80" spans="1:34" s="5" customFormat="1" ht="15" customHeight="1" x14ac:dyDescent="0.2">
      <c r="A80" s="41" t="s">
        <v>121</v>
      </c>
      <c r="B80" s="41">
        <v>1997</v>
      </c>
      <c r="C80" s="42">
        <v>9111378</v>
      </c>
      <c r="D80" s="8" t="s">
        <v>17</v>
      </c>
      <c r="E80" s="26" t="s">
        <v>120</v>
      </c>
      <c r="F80" s="8"/>
      <c r="G80" s="5" t="s">
        <v>122</v>
      </c>
      <c r="H80" s="14">
        <v>100</v>
      </c>
      <c r="I80" s="7"/>
      <c r="J80" s="7"/>
      <c r="K80" s="48"/>
      <c r="L80" s="43"/>
      <c r="M80" s="43">
        <v>0</v>
      </c>
    </row>
    <row r="81" spans="1:34" s="5" customFormat="1" ht="15" customHeight="1" x14ac:dyDescent="0.2">
      <c r="A81" s="41"/>
      <c r="B81" s="41"/>
      <c r="C81" s="42"/>
      <c r="D81" s="8"/>
      <c r="E81" s="26"/>
      <c r="F81" s="8"/>
      <c r="H81" s="14"/>
      <c r="I81" s="7"/>
      <c r="J81" s="7"/>
      <c r="K81" s="48"/>
      <c r="L81" s="43"/>
      <c r="M81" s="43"/>
    </row>
    <row r="82" spans="1:34" s="33" customFormat="1" ht="15" customHeight="1" x14ac:dyDescent="0.2">
      <c r="A82" s="32" t="s">
        <v>6</v>
      </c>
      <c r="B82" s="32"/>
      <c r="C82" s="32"/>
      <c r="D82" s="32"/>
      <c r="E82" s="32"/>
      <c r="F82" s="32"/>
      <c r="G82" s="32"/>
      <c r="H82" s="68"/>
      <c r="I82" s="32"/>
      <c r="J82" s="32"/>
      <c r="K82" s="52" cm="1">
        <f t="array" ref="K82">IFERROR(SUMPRODUCT(K49:K80,--(K49:K80&lt;&gt;""),$H$49:$H$80)/SUMPRODUCT($H$49:$H$80,--(K49:K80&lt;&gt;"")),"")</f>
        <v>5.7114998254910053E-4</v>
      </c>
      <c r="L82" s="52" cm="1">
        <f t="array" ref="L82">IFERROR(SUMPRODUCT(L49:L80,--(L49:L80&lt;&gt;""),$H$49:$H$80)/SUMPRODUCT($H$49:$H$80,--(L49:L80&lt;&gt;"")),"")</f>
        <v>3.4900234446876688E-4</v>
      </c>
      <c r="M82" s="52" cm="1">
        <f t="array" ref="M82">IFERROR(SUMPRODUCT(M49:M80,--(M49:M80&lt;&gt;""),$H$49:$H$80)/SUMPRODUCT($H$49:$H$80,--(M49:M80&lt;&gt;"")),"")</f>
        <v>1.1348276878992301E-3</v>
      </c>
      <c r="N82" s="52" cm="1">
        <f t="array" ref="N82">IFERROR(SUMPRODUCT(N49:N80,--(N49:N80&lt;&gt;""),$H$49:$H$80)/SUMPRODUCT($H$49:$H$80,--(N49:N80&lt;&gt;"")),"")</f>
        <v>1.7502992690012808E-3</v>
      </c>
      <c r="O82" s="52" cm="1">
        <f t="array" ref="O82">IFERROR(SUMPRODUCT(O49:O80,--(O49:O80&lt;&gt;""),$H$49:$H$80)/SUMPRODUCT($H$49:$H$80,--(O49:O80&lt;&gt;"")),"")</f>
        <v>1.4543315837733581E-3</v>
      </c>
      <c r="P82" s="52" cm="1">
        <f t="array" ref="P82">IFERROR(SUMPRODUCT(P49:P80,--(P49:P80&lt;&gt;""),$H$49:$H$80)/SUMPRODUCT($H$49:$H$80,--(P49:P80&lt;&gt;"")),"")</f>
        <v>2.5295527622300226E-3</v>
      </c>
      <c r="Q82" s="52" cm="1">
        <f t="array" ref="Q82">IFERROR(SUMPRODUCT(Q49:Q80,--(Q49:Q80&lt;&gt;""),$H$49:$H$80)/SUMPRODUCT($H$49:$H$80,--(Q49:Q80&lt;&gt;"")),"")</f>
        <v>0</v>
      </c>
      <c r="R82" s="52" cm="1">
        <f t="array" ref="R82">IFERROR(SUMPRODUCT(R49:R80,--(R49:R80&lt;&gt;""),$H$49:$H$80)/SUMPRODUCT($H$49:$H$80,--(R49:R80&lt;&gt;"")),"")</f>
        <v>0</v>
      </c>
      <c r="S82" s="52" t="str" cm="1">
        <f t="array" ref="S82">IFERROR(SUMPRODUCT(S49:S80,--(S49:S80&lt;&gt;""),$H$49:$H$80)/SUMPRODUCT($H$49:$H$80,--(S49:S80&lt;&gt;"")),"")</f>
        <v/>
      </c>
      <c r="T82" s="52" t="str" cm="1">
        <f t="array" ref="T82">IFERROR(SUMPRODUCT(T49:T80,--(T49:T80&lt;&gt;""),$H$49:$H$80)/SUMPRODUCT($H$49:$H$80,--(T49:T80&lt;&gt;"")),"")</f>
        <v/>
      </c>
      <c r="U82" s="52" cm="1">
        <f t="array" ref="U82">IFERROR(SUMPRODUCT(U49:U80,--(U49:U80&lt;&gt;""),$H$49:$H$80)/SUMPRODUCT($H$49:$H$80,--(U49:U80&lt;&gt;"")),"")</f>
        <v>6.4246378003340619E-5</v>
      </c>
      <c r="V82" s="52" cm="1">
        <f t="array" ref="V82">IFERROR(SUMPRODUCT(V49:V80,--(V49:V80&lt;&gt;""),$H$49:$H$80)/SUMPRODUCT($H$49:$H$80,--(V49:V80&lt;&gt;"")),"")</f>
        <v>3.0198044909891101E-3</v>
      </c>
      <c r="W82" s="52" cm="1">
        <f t="array" ref="W82">IFERROR(SUMPRODUCT(W49:W80,--(W49:W80&lt;&gt;""),$H$49:$H$80)/SUMPRODUCT($H$49:$H$80,--(W49:W80&lt;&gt;"")),"")</f>
        <v>4.3222801416645577E-2</v>
      </c>
      <c r="X82" s="52" cm="1">
        <f t="array" ref="X82">IFERROR(SUMPRODUCT(X49:X80,--(X49:X80&lt;&gt;""),$H$49:$H$80)/SUMPRODUCT($H$49:$H$80,--(X49:X80&lt;&gt;"")),"")</f>
        <v>1.294899327424728E-2</v>
      </c>
      <c r="Y82" s="52" t="str" cm="1">
        <f t="array" ref="Y82">IFERROR(SUMPRODUCT(Y49:Y80,--(Y49:Y80&lt;&gt;""),$H$49:$H$80)/SUMPRODUCT($H$49:$H$80,--(Y49:Y80&lt;&gt;"")),"")</f>
        <v/>
      </c>
      <c r="Z82" s="52" cm="1">
        <f t="array" ref="Z82">IFERROR(SUMPRODUCT(Z49:Z80,--(Z49:Z80&lt;&gt;""),$H$49:$H$80)/SUMPRODUCT($H$49:$H$80,--(Z49:Z80&lt;&gt;"")),"")</f>
        <v>1.3694433200856008E-2</v>
      </c>
      <c r="AA82" s="52" t="str" cm="1">
        <f t="array" ref="AA82">IFERROR(SUMPRODUCT(AA49:AA80,--(AA49:AA80&lt;&gt;""),$H$49:$H$80)/SUMPRODUCT($H$49:$H$80,--(AA49:AA80&lt;&gt;"")),"")</f>
        <v/>
      </c>
      <c r="AB82" s="52" cm="1">
        <f t="array" ref="AB82">IFERROR(SUMPRODUCT(AB49:AB80,--(AB49:AB80&lt;&gt;""),$H$49:$H$80)/SUMPRODUCT($H$49:$H$80,--(AB49:AB80&lt;&gt;"")),"")</f>
        <v>2.6365979381443297E-3</v>
      </c>
      <c r="AC82" s="52" cm="1">
        <f t="array" ref="AC82">IFERROR(SUMPRODUCT(AC49:AC80,--(AC49:AC80&lt;&gt;""),$H$49:$H$80)/SUMPRODUCT($H$49:$H$80,--(AC49:AC80&lt;&gt;"")),"")</f>
        <v>1.0754358245303308E-3</v>
      </c>
      <c r="AD82" s="52" cm="1">
        <f t="array" ref="AD82">IFERROR(SUMPRODUCT(AD49:AD80,--(AD49:AD80&lt;&gt;""),$H$49:$H$80)/SUMPRODUCT($H$49:$H$80,--(AD49:AD80&lt;&gt;"")),"")</f>
        <v>5.6569297997492857E-2</v>
      </c>
      <c r="AE82" s="52" cm="1">
        <f t="array" ref="AE82">IFERROR(SUMPRODUCT(AE49:AE80,--(AE49:AE80&lt;&gt;""),$H$49:$H$80)/SUMPRODUCT($H$49:$H$80,--(AE49:AE80&lt;&gt;"")),"")</f>
        <v>2.3302607114624507E-2</v>
      </c>
      <c r="AF82" s="52" cm="1">
        <f t="array" ref="AF82">IFERROR(SUMPRODUCT(AF49:AF80,--(AF49:AF80&lt;&gt;""),$H$49:$H$80)/SUMPRODUCT($H$49:$H$80,--(AF49:AF80&lt;&gt;"")),"")</f>
        <v>1.6057443145316719E-4</v>
      </c>
      <c r="AG82" s="52" cm="1">
        <f t="array" ref="AG82">IFERROR(SUMPRODUCT(AG49:AG80,--(AG49:AG80&lt;&gt;""),$H$49:$H$80)/SUMPRODUCT($H$49:$H$80,--(AG49:AG80&lt;&gt;"")),"")</f>
        <v>3.8541437702759132E-4</v>
      </c>
      <c r="AH82" s="52" cm="1">
        <f t="array" ref="AH82">IFERROR(SUMPRODUCT(AH49:AH80,--(AH49:AH80&lt;&gt;""),$H$49:$H$80)/SUMPRODUCT($H$49:$H$80,--(AH49:AH80&lt;&gt;"")),"")</f>
        <v>3.1612556507444756E-5</v>
      </c>
    </row>
    <row r="83" spans="1:34" s="33" customFormat="1" ht="15" customHeight="1" x14ac:dyDescent="0.2">
      <c r="A83" s="32" t="s">
        <v>7</v>
      </c>
      <c r="B83" s="32"/>
      <c r="C83" s="32"/>
      <c r="D83" s="32"/>
      <c r="E83" s="32"/>
      <c r="F83" s="32"/>
      <c r="G83" s="32"/>
      <c r="H83" s="68"/>
      <c r="I83" s="32"/>
      <c r="J83" s="32"/>
      <c r="K83" s="52">
        <f>IF(K82="","",MIN(K49:K80))</f>
        <v>0</v>
      </c>
      <c r="L83" s="52">
        <f t="shared" ref="L83:AH83" si="4">IF(L82="","",MIN(L49:L80))</f>
        <v>0</v>
      </c>
      <c r="M83" s="52">
        <f t="shared" si="4"/>
        <v>0</v>
      </c>
      <c r="N83" s="52">
        <f t="shared" si="4"/>
        <v>0</v>
      </c>
      <c r="O83" s="52">
        <f t="shared" si="4"/>
        <v>0</v>
      </c>
      <c r="P83" s="52">
        <f t="shared" si="4"/>
        <v>0</v>
      </c>
      <c r="Q83" s="52">
        <f t="shared" si="4"/>
        <v>0</v>
      </c>
      <c r="R83" s="52">
        <f t="shared" si="4"/>
        <v>0</v>
      </c>
      <c r="S83" s="52" t="str">
        <f t="shared" si="4"/>
        <v/>
      </c>
      <c r="T83" s="52" t="str">
        <f t="shared" si="4"/>
        <v/>
      </c>
      <c r="U83" s="52">
        <f t="shared" si="4"/>
        <v>0</v>
      </c>
      <c r="V83" s="52">
        <f t="shared" si="4"/>
        <v>0</v>
      </c>
      <c r="W83" s="52">
        <f t="shared" si="4"/>
        <v>2.5509999999999999E-3</v>
      </c>
      <c r="X83" s="52">
        <f t="shared" si="4"/>
        <v>4.0000000000000001E-3</v>
      </c>
      <c r="Y83" s="52" t="str">
        <f t="shared" si="4"/>
        <v/>
      </c>
      <c r="Z83" s="52">
        <f t="shared" si="4"/>
        <v>0</v>
      </c>
      <c r="AA83" s="52" t="str">
        <f t="shared" si="4"/>
        <v/>
      </c>
      <c r="AB83" s="52">
        <f t="shared" si="4"/>
        <v>0</v>
      </c>
      <c r="AC83" s="52">
        <f t="shared" si="4"/>
        <v>0</v>
      </c>
      <c r="AD83" s="52">
        <f t="shared" si="4"/>
        <v>0</v>
      </c>
      <c r="AE83" s="52">
        <f t="shared" si="4"/>
        <v>0</v>
      </c>
      <c r="AF83" s="52">
        <f t="shared" si="4"/>
        <v>0</v>
      </c>
      <c r="AG83" s="52">
        <f t="shared" si="4"/>
        <v>0</v>
      </c>
      <c r="AH83" s="52">
        <f t="shared" si="4"/>
        <v>0</v>
      </c>
    </row>
    <row r="84" spans="1:34" s="33" customFormat="1" ht="15" customHeight="1" x14ac:dyDescent="0.2">
      <c r="A84" s="32" t="s">
        <v>8</v>
      </c>
      <c r="B84" s="32"/>
      <c r="C84" s="32"/>
      <c r="D84" s="32"/>
      <c r="E84" s="32"/>
      <c r="F84" s="32"/>
      <c r="G84" s="32"/>
      <c r="H84" s="68"/>
      <c r="I84" s="32"/>
      <c r="J84" s="32"/>
      <c r="K84" s="52">
        <f>IF(K82="","",MAX(K49:K80))</f>
        <v>2.2490000000000001E-3</v>
      </c>
      <c r="L84" s="52">
        <f t="shared" ref="L84:AH84" si="5">IF(L82="","",MAX(L49:L80))</f>
        <v>3.8690000000000003E-4</v>
      </c>
      <c r="M84" s="52">
        <f t="shared" si="5"/>
        <v>1.0999999999999999E-2</v>
      </c>
      <c r="N84" s="52">
        <f t="shared" si="5"/>
        <v>1.0999999999999999E-2</v>
      </c>
      <c r="O84" s="52">
        <f t="shared" si="5"/>
        <v>2E-3</v>
      </c>
      <c r="P84" s="52">
        <f t="shared" si="5"/>
        <v>2.7859999999999998E-3</v>
      </c>
      <c r="Q84" s="52">
        <f t="shared" si="5"/>
        <v>0</v>
      </c>
      <c r="R84" s="52">
        <f t="shared" si="5"/>
        <v>0</v>
      </c>
      <c r="S84" s="52" t="str">
        <f t="shared" si="5"/>
        <v/>
      </c>
      <c r="T84" s="52" t="str">
        <f t="shared" si="5"/>
        <v/>
      </c>
      <c r="U84" s="52">
        <f t="shared" si="5"/>
        <v>7.7379999999999994E-5</v>
      </c>
      <c r="V84" s="52">
        <f t="shared" si="5"/>
        <v>4.4970000000000001E-3</v>
      </c>
      <c r="W84" s="52">
        <f t="shared" si="5"/>
        <v>4.9799999999999997E-2</v>
      </c>
      <c r="X84" s="52">
        <f t="shared" si="5"/>
        <v>0.125</v>
      </c>
      <c r="Y84" s="52" t="str">
        <f t="shared" si="5"/>
        <v/>
      </c>
      <c r="Z84" s="52">
        <f t="shared" si="5"/>
        <v>3.2000000000000001E-2</v>
      </c>
      <c r="AA84" s="52" t="str">
        <f t="shared" si="5"/>
        <v/>
      </c>
      <c r="AB84" s="52">
        <f t="shared" si="5"/>
        <v>1.0999999999999999E-2</v>
      </c>
      <c r="AC84" s="52">
        <f t="shared" si="5"/>
        <v>2E-3</v>
      </c>
      <c r="AD84" s="52">
        <f t="shared" si="5"/>
        <v>6.0740000000000002E-2</v>
      </c>
      <c r="AE84" s="52">
        <f t="shared" si="5"/>
        <v>4.3749999999999997E-2</v>
      </c>
      <c r="AF84" s="52">
        <f t="shared" si="5"/>
        <v>1.9340000000000001E-4</v>
      </c>
      <c r="AG84" s="52">
        <f t="shared" si="5"/>
        <v>4.6420000000000001E-4</v>
      </c>
      <c r="AH84" s="52">
        <f t="shared" si="5"/>
        <v>2E-3</v>
      </c>
    </row>
    <row r="85" spans="1:34" s="8" customFormat="1" ht="15" customHeight="1" x14ac:dyDescent="0.2">
      <c r="A85" s="7"/>
      <c r="B85" s="7"/>
      <c r="C85" s="7"/>
      <c r="D85" s="7"/>
      <c r="E85" s="7"/>
      <c r="F85" s="7"/>
      <c r="G85" s="7"/>
      <c r="H85" s="10"/>
      <c r="I85" s="7"/>
      <c r="J85" s="7"/>
      <c r="K85" s="44"/>
      <c r="L85" s="44"/>
      <c r="M85" s="44"/>
    </row>
    <row r="86" spans="1:34" s="5" customFormat="1" ht="15" customHeight="1" x14ac:dyDescent="0.2">
      <c r="A86" s="11"/>
      <c r="B86" s="10"/>
      <c r="C86" s="8"/>
      <c r="E86" s="66"/>
      <c r="H86" s="14"/>
      <c r="I86" s="7"/>
      <c r="J86" s="7"/>
      <c r="K86" s="43"/>
      <c r="L86" s="43"/>
      <c r="M86" s="43"/>
    </row>
    <row r="87" spans="1:34" s="20" customFormat="1" ht="15" customHeight="1" x14ac:dyDescent="0.2">
      <c r="A87" s="13"/>
      <c r="B87" s="14"/>
      <c r="C87" s="5"/>
      <c r="D87" s="5"/>
      <c r="E87" s="13"/>
      <c r="F87" s="13"/>
      <c r="G87" s="13"/>
      <c r="H87" s="14"/>
      <c r="I87" s="7"/>
      <c r="J87" s="7"/>
      <c r="K87" s="43"/>
      <c r="L87" s="49"/>
      <c r="M87" s="46"/>
    </row>
    <row r="88" spans="1:34" s="31" customFormat="1" ht="15" customHeight="1" x14ac:dyDescent="0.2">
      <c r="A88" s="30" t="s">
        <v>6</v>
      </c>
      <c r="B88" s="30"/>
      <c r="C88" s="30"/>
      <c r="D88" s="30"/>
      <c r="E88" s="30"/>
      <c r="F88" s="30"/>
      <c r="G88" s="30"/>
      <c r="H88" s="67"/>
      <c r="I88" s="30"/>
      <c r="J88" s="30"/>
      <c r="K88" s="52"/>
      <c r="L88" s="52"/>
      <c r="M88" s="52"/>
    </row>
    <row r="89" spans="1:34" s="31" customFormat="1" ht="15" customHeight="1" x14ac:dyDescent="0.2">
      <c r="A89" s="30" t="s">
        <v>7</v>
      </c>
      <c r="B89" s="30"/>
      <c r="C89" s="30"/>
      <c r="D89" s="30"/>
      <c r="E89" s="30"/>
      <c r="F89" s="30"/>
      <c r="G89" s="30"/>
      <c r="H89" s="67"/>
      <c r="I89" s="30"/>
      <c r="J89" s="30"/>
      <c r="K89" s="52"/>
      <c r="L89" s="52"/>
      <c r="M89" s="52"/>
    </row>
    <row r="90" spans="1:34" s="31" customFormat="1" ht="15" customHeight="1" x14ac:dyDescent="0.2">
      <c r="A90" s="30" t="s">
        <v>8</v>
      </c>
      <c r="B90" s="30"/>
      <c r="C90" s="30"/>
      <c r="D90" s="30"/>
      <c r="E90" s="30"/>
      <c r="F90" s="30"/>
      <c r="G90" s="30"/>
      <c r="H90" s="67"/>
      <c r="I90" s="30"/>
      <c r="J90" s="30"/>
      <c r="K90" s="52"/>
      <c r="L90" s="52"/>
      <c r="M90" s="52"/>
    </row>
    <row r="91" spans="1:34" s="8" customFormat="1" ht="15" customHeight="1" x14ac:dyDescent="0.2">
      <c r="A91" s="7"/>
      <c r="B91" s="7"/>
      <c r="C91" s="7"/>
      <c r="D91" s="7"/>
      <c r="E91" s="7"/>
      <c r="F91" s="7"/>
      <c r="G91" s="7"/>
      <c r="H91" s="10"/>
      <c r="I91" s="7"/>
      <c r="J91" s="7"/>
      <c r="K91" s="44"/>
      <c r="L91" s="44"/>
      <c r="M91" s="44"/>
    </row>
    <row r="92" spans="1:34" s="8" customFormat="1" ht="15" customHeight="1" x14ac:dyDescent="0.2">
      <c r="A92" s="5" t="s">
        <v>57</v>
      </c>
      <c r="B92" s="5">
        <v>2020</v>
      </c>
      <c r="C92" s="25">
        <v>33536625</v>
      </c>
      <c r="D92" s="8" t="s">
        <v>19</v>
      </c>
      <c r="E92" s="26" t="s">
        <v>63</v>
      </c>
      <c r="F92" s="5" t="s">
        <v>59</v>
      </c>
      <c r="G92" s="5"/>
      <c r="H92" s="14">
        <v>1414</v>
      </c>
      <c r="I92" s="7"/>
      <c r="J92" s="7"/>
      <c r="K92" s="43"/>
      <c r="L92" s="44"/>
      <c r="M92" s="44"/>
      <c r="N92" s="5"/>
      <c r="O92" s="5"/>
      <c r="P92" s="5">
        <v>0</v>
      </c>
      <c r="Q92" s="8">
        <v>0</v>
      </c>
      <c r="W92" s="8">
        <v>3.3950000000000001E-2</v>
      </c>
    </row>
    <row r="93" spans="1:34" s="5" customFormat="1" ht="15" customHeight="1" x14ac:dyDescent="0.2">
      <c r="A93" s="5" t="s">
        <v>57</v>
      </c>
      <c r="B93" s="5">
        <v>2020</v>
      </c>
      <c r="C93" s="25">
        <v>33536625</v>
      </c>
      <c r="D93" s="8" t="s">
        <v>19</v>
      </c>
      <c r="E93" s="26" t="s">
        <v>63</v>
      </c>
      <c r="F93" s="5" t="s">
        <v>59</v>
      </c>
      <c r="H93" s="14">
        <v>1415</v>
      </c>
      <c r="I93" s="7"/>
      <c r="J93" s="7"/>
      <c r="K93" s="44">
        <v>0</v>
      </c>
      <c r="L93" s="43">
        <v>0</v>
      </c>
      <c r="M93" s="43">
        <v>0</v>
      </c>
      <c r="N93" s="5">
        <v>0</v>
      </c>
      <c r="O93" s="5">
        <v>0</v>
      </c>
      <c r="R93" s="5">
        <v>0</v>
      </c>
      <c r="U93" s="5">
        <v>0</v>
      </c>
      <c r="V93" s="5">
        <v>0</v>
      </c>
      <c r="X93" s="5">
        <v>0</v>
      </c>
      <c r="Z93" s="5">
        <v>4.947E-3</v>
      </c>
      <c r="AC93" s="5">
        <v>0</v>
      </c>
      <c r="AD93" s="5">
        <v>0.2601</v>
      </c>
      <c r="AE93" s="5">
        <v>1.6250000000000001E-2</v>
      </c>
      <c r="AF93" s="5">
        <v>0</v>
      </c>
      <c r="AG93" s="5">
        <v>0</v>
      </c>
      <c r="AH93" s="5">
        <v>0</v>
      </c>
    </row>
    <row r="94" spans="1:34" s="5" customFormat="1" ht="15" customHeight="1" x14ac:dyDescent="0.2">
      <c r="A94" s="41" t="s">
        <v>67</v>
      </c>
      <c r="B94" s="41">
        <v>2008</v>
      </c>
      <c r="C94" s="42">
        <v>18560174</v>
      </c>
      <c r="D94" s="8" t="s">
        <v>19</v>
      </c>
      <c r="E94" s="26" t="s">
        <v>66</v>
      </c>
      <c r="G94" s="5" t="s">
        <v>64</v>
      </c>
      <c r="H94" s="14">
        <v>95</v>
      </c>
      <c r="I94" s="7"/>
      <c r="J94" s="7"/>
      <c r="K94" s="43"/>
      <c r="L94" s="46"/>
      <c r="M94" s="49">
        <v>0</v>
      </c>
    </row>
    <row r="95" spans="1:34" s="5" customFormat="1" ht="15" customHeight="1" x14ac:dyDescent="0.2">
      <c r="A95" s="41" t="s">
        <v>67</v>
      </c>
      <c r="B95" s="41">
        <v>2008</v>
      </c>
      <c r="C95" s="42">
        <v>18560174</v>
      </c>
      <c r="D95" s="8" t="s">
        <v>19</v>
      </c>
      <c r="E95" s="26" t="s">
        <v>66</v>
      </c>
      <c r="G95" s="5" t="s">
        <v>65</v>
      </c>
      <c r="H95" s="14">
        <v>67</v>
      </c>
      <c r="I95" s="7"/>
      <c r="J95" s="7"/>
      <c r="K95" s="43"/>
      <c r="L95" s="46"/>
      <c r="M95" s="46">
        <v>0</v>
      </c>
    </row>
    <row r="96" spans="1:34" s="5" customFormat="1" ht="15" customHeight="1" x14ac:dyDescent="0.2">
      <c r="A96" s="41" t="s">
        <v>68</v>
      </c>
      <c r="B96" s="41">
        <v>2010</v>
      </c>
      <c r="C96" s="42">
        <v>20637512</v>
      </c>
      <c r="D96" s="8" t="s">
        <v>19</v>
      </c>
      <c r="E96" s="26" t="s">
        <v>69</v>
      </c>
      <c r="F96" s="8"/>
      <c r="G96" s="5" t="s">
        <v>70</v>
      </c>
      <c r="H96" s="14">
        <v>80</v>
      </c>
      <c r="I96" s="7"/>
      <c r="J96" s="7"/>
      <c r="K96" s="48"/>
      <c r="L96" s="43"/>
      <c r="M96" s="43">
        <v>0</v>
      </c>
    </row>
    <row r="97" spans="1:34" s="5" customFormat="1" ht="15" customHeight="1" x14ac:dyDescent="0.2">
      <c r="A97" s="41" t="s">
        <v>68</v>
      </c>
      <c r="B97" s="41">
        <v>2010</v>
      </c>
      <c r="C97" s="42">
        <v>20637512</v>
      </c>
      <c r="D97" s="8" t="s">
        <v>19</v>
      </c>
      <c r="E97" s="26" t="s">
        <v>69</v>
      </c>
      <c r="G97" s="5" t="s">
        <v>65</v>
      </c>
      <c r="H97" s="14">
        <v>100</v>
      </c>
      <c r="I97" s="7"/>
      <c r="J97" s="7"/>
      <c r="K97" s="43"/>
      <c r="L97" s="46"/>
      <c r="M97" s="46">
        <v>0</v>
      </c>
    </row>
    <row r="98" spans="1:34" s="5" customFormat="1" ht="15" customHeight="1" x14ac:dyDescent="0.2">
      <c r="A98" s="41" t="s">
        <v>80</v>
      </c>
      <c r="B98" s="41">
        <v>2014</v>
      </c>
      <c r="C98" s="42">
        <v>25755848</v>
      </c>
      <c r="D98" s="8" t="s">
        <v>19</v>
      </c>
      <c r="E98" s="26" t="s">
        <v>79</v>
      </c>
      <c r="G98" s="5" t="s">
        <v>81</v>
      </c>
      <c r="H98" s="14">
        <v>97</v>
      </c>
      <c r="I98" s="7"/>
      <c r="J98" s="7"/>
      <c r="K98" s="43"/>
      <c r="L98" s="46"/>
      <c r="M98" s="46">
        <v>1.03E-2</v>
      </c>
    </row>
    <row r="99" spans="1:34" s="8" customFormat="1" ht="15" customHeight="1" x14ac:dyDescent="0.2">
      <c r="A99" s="41" t="s">
        <v>80</v>
      </c>
      <c r="B99" s="41">
        <v>2014</v>
      </c>
      <c r="C99" s="42">
        <v>25755848</v>
      </c>
      <c r="D99" s="8" t="s">
        <v>19</v>
      </c>
      <c r="E99" s="26" t="s">
        <v>79</v>
      </c>
      <c r="F99" s="5"/>
      <c r="G99" s="5" t="s">
        <v>65</v>
      </c>
      <c r="H99" s="14">
        <v>300</v>
      </c>
      <c r="I99" s="7"/>
      <c r="J99" s="7"/>
      <c r="K99" s="43"/>
      <c r="L99" s="43"/>
      <c r="M99" s="43">
        <v>0</v>
      </c>
      <c r="N99" s="5"/>
      <c r="O99" s="5"/>
      <c r="P99" s="5"/>
    </row>
    <row r="100" spans="1:34" s="8" customFormat="1" ht="15" customHeight="1" x14ac:dyDescent="0.2">
      <c r="A100" s="41" t="s">
        <v>88</v>
      </c>
      <c r="B100" s="41">
        <v>2003</v>
      </c>
      <c r="C100" s="42">
        <v>12655418</v>
      </c>
      <c r="D100" s="8" t="s">
        <v>19</v>
      </c>
      <c r="E100" s="26" t="s">
        <v>66</v>
      </c>
      <c r="F100" s="5"/>
      <c r="G100" s="5" t="s">
        <v>86</v>
      </c>
      <c r="H100" s="14">
        <v>168</v>
      </c>
      <c r="I100" s="7"/>
      <c r="J100" s="7"/>
      <c r="K100" s="43"/>
      <c r="L100" s="46"/>
      <c r="M100" s="46">
        <v>1.7860000000000001E-2</v>
      </c>
      <c r="N100" s="5"/>
      <c r="O100" s="5"/>
      <c r="P100" s="5"/>
    </row>
    <row r="101" spans="1:34" s="20" customFormat="1" ht="15" customHeight="1" x14ac:dyDescent="0.2">
      <c r="A101" s="41" t="s">
        <v>89</v>
      </c>
      <c r="B101" s="41">
        <v>2006</v>
      </c>
      <c r="C101" s="42">
        <v>16406239</v>
      </c>
      <c r="D101" s="8" t="s">
        <v>19</v>
      </c>
      <c r="E101" s="26" t="s">
        <v>87</v>
      </c>
      <c r="F101" s="5"/>
      <c r="G101" s="5" t="s">
        <v>76</v>
      </c>
      <c r="H101" s="14">
        <v>100</v>
      </c>
      <c r="I101" s="7"/>
      <c r="J101" s="7"/>
      <c r="K101" s="43"/>
      <c r="L101" s="46"/>
      <c r="M101" s="46">
        <v>0.01</v>
      </c>
      <c r="N101" s="5"/>
      <c r="O101" s="5"/>
      <c r="P101" s="5"/>
      <c r="W101" s="20">
        <v>0.03</v>
      </c>
      <c r="AD101" s="20">
        <v>0</v>
      </c>
    </row>
    <row r="102" spans="1:34" s="20" customFormat="1" ht="15" customHeight="1" x14ac:dyDescent="0.2">
      <c r="A102" s="41" t="s">
        <v>89</v>
      </c>
      <c r="B102" s="41">
        <v>2006</v>
      </c>
      <c r="C102" s="42">
        <v>16406239</v>
      </c>
      <c r="D102" s="8" t="s">
        <v>19</v>
      </c>
      <c r="E102" s="26" t="s">
        <v>87</v>
      </c>
      <c r="F102" s="8"/>
      <c r="G102" s="5" t="s">
        <v>65</v>
      </c>
      <c r="H102" s="14">
        <v>100</v>
      </c>
      <c r="I102" s="7"/>
      <c r="J102" s="7"/>
      <c r="K102" s="44"/>
      <c r="L102" s="43"/>
      <c r="M102" s="43">
        <v>0</v>
      </c>
      <c r="N102" s="5"/>
      <c r="O102" s="5"/>
      <c r="P102" s="5"/>
      <c r="W102" s="20">
        <v>0.04</v>
      </c>
      <c r="AD102" s="20">
        <v>0.01</v>
      </c>
    </row>
    <row r="103" spans="1:34" s="20" customFormat="1" ht="15" customHeight="1" x14ac:dyDescent="0.2">
      <c r="A103" s="41" t="s">
        <v>103</v>
      </c>
      <c r="B103" s="41">
        <v>2012</v>
      </c>
      <c r="C103" s="42">
        <v>22077646</v>
      </c>
      <c r="D103" s="8" t="s">
        <v>19</v>
      </c>
      <c r="E103" s="26" t="s">
        <v>102</v>
      </c>
      <c r="F103" s="5"/>
      <c r="G103" s="5" t="s">
        <v>76</v>
      </c>
      <c r="H103" s="14">
        <v>1000</v>
      </c>
      <c r="I103" s="7"/>
      <c r="J103" s="7"/>
      <c r="K103" s="43"/>
      <c r="L103" s="44">
        <v>0</v>
      </c>
      <c r="M103" s="44">
        <v>0</v>
      </c>
      <c r="N103" s="5"/>
      <c r="O103" s="5"/>
      <c r="P103" s="5"/>
    </row>
    <row r="104" spans="1:34" s="20" customFormat="1" ht="15" customHeight="1" x14ac:dyDescent="0.2">
      <c r="A104" s="41"/>
      <c r="B104" s="41"/>
      <c r="C104" s="42"/>
      <c r="D104" s="8"/>
      <c r="E104" s="26"/>
      <c r="F104" s="5"/>
      <c r="G104" s="5"/>
      <c r="H104" s="14"/>
      <c r="I104" s="7"/>
      <c r="J104" s="7"/>
      <c r="K104" s="43"/>
      <c r="L104" s="46"/>
      <c r="M104" s="46"/>
      <c r="N104" s="5"/>
      <c r="O104" s="5"/>
      <c r="P104" s="5"/>
    </row>
    <row r="105" spans="1:34" s="34" customFormat="1" ht="15" customHeight="1" x14ac:dyDescent="0.2">
      <c r="A105" s="30" t="s">
        <v>6</v>
      </c>
      <c r="B105" s="30"/>
      <c r="C105" s="30"/>
      <c r="D105" s="30"/>
      <c r="E105" s="30"/>
      <c r="F105" s="30"/>
      <c r="G105" s="30"/>
      <c r="H105" s="67"/>
      <c r="I105" s="30"/>
      <c r="J105" s="30"/>
      <c r="K105" s="52" cm="1">
        <f t="array" ref="K105">IFERROR(SUMPRODUCT(K92:K103,--(K92:K103&lt;&gt;""),$H$92:$H$103)/SUMPRODUCT($H$92:$H$103,--(K92:K103&lt;&gt;"")),"")</f>
        <v>0</v>
      </c>
      <c r="L105" s="52" cm="1">
        <f t="array" ref="L105">IFERROR(SUMPRODUCT(L92:L103,--(L92:L103&lt;&gt;""),$H$92:$H$103)/SUMPRODUCT($H$92:$H$103,--(L92:L103&lt;&gt;"")),"")</f>
        <v>0</v>
      </c>
      <c r="M105" s="52" cm="1">
        <f t="array" ref="M105">IFERROR(SUMPRODUCT(M92:M103,--(M92:M103&lt;&gt;""),$H$92:$H$103)/SUMPRODUCT($H$92:$H$103,--(M92:M103&lt;&gt;"")),"")</f>
        <v>1.4195286768881317E-3</v>
      </c>
      <c r="N105" s="52" cm="1">
        <f t="array" ref="N105">IFERROR(SUMPRODUCT(N92:N103,--(N92:N103&lt;&gt;""),$H$92:$H$103)/SUMPRODUCT($H$92:$H$103,--(N92:N103&lt;&gt;"")),"")</f>
        <v>0</v>
      </c>
      <c r="O105" s="52" cm="1">
        <f t="array" ref="O105">IFERROR(SUMPRODUCT(O92:O103,--(O92:O103&lt;&gt;""),$H$92:$H$103)/SUMPRODUCT($H$92:$H$103,--(O92:O103&lt;&gt;"")),"")</f>
        <v>0</v>
      </c>
      <c r="P105" s="52" cm="1">
        <f t="array" ref="P105">IFERROR(SUMPRODUCT(P92:P103,--(P92:P103&lt;&gt;""),$H$92:$H$103)/SUMPRODUCT($H$92:$H$103,--(P92:P103&lt;&gt;"")),"")</f>
        <v>0</v>
      </c>
      <c r="Q105" s="52" cm="1">
        <f t="array" ref="Q105">IFERROR(SUMPRODUCT(Q92:Q103,--(Q92:Q103&lt;&gt;""),$H$92:$H$103)/SUMPRODUCT($H$92:$H$103,--(Q92:Q103&lt;&gt;"")),"")</f>
        <v>0</v>
      </c>
      <c r="R105" s="52" cm="1">
        <f t="array" ref="R105">IFERROR(SUMPRODUCT(R92:R103,--(R92:R103&lt;&gt;""),$H$92:$H$103)/SUMPRODUCT($H$92:$H$103,--(R92:R103&lt;&gt;"")),"")</f>
        <v>0</v>
      </c>
      <c r="S105" s="52" t="str" cm="1">
        <f t="array" ref="S105">IFERROR(SUMPRODUCT(S92:S103,--(S92:S103&lt;&gt;""),$H$92:$H$103)/SUMPRODUCT($H$92:$H$103,--(S92:S103&lt;&gt;"")),"")</f>
        <v/>
      </c>
      <c r="T105" s="52" t="str" cm="1">
        <f t="array" ref="T105">IFERROR(SUMPRODUCT(T92:T103,--(T92:T103&lt;&gt;""),$H$92:$H$103)/SUMPRODUCT($H$92:$H$103,--(T92:T103&lt;&gt;"")),"")</f>
        <v/>
      </c>
      <c r="U105" s="52" cm="1">
        <f t="array" ref="U105">IFERROR(SUMPRODUCT(U92:U103,--(U92:U103&lt;&gt;""),$H$92:$H$103)/SUMPRODUCT($H$92:$H$103,--(U92:U103&lt;&gt;"")),"")</f>
        <v>0</v>
      </c>
      <c r="V105" s="52" cm="1">
        <f t="array" ref="V105">IFERROR(SUMPRODUCT(V92:V103,--(V92:V103&lt;&gt;""),$H$92:$H$103)/SUMPRODUCT($H$92:$H$103,--(V92:V103&lt;&gt;"")),"")</f>
        <v>0</v>
      </c>
      <c r="W105" s="52" cm="1">
        <f t="array" ref="W105">IFERROR(SUMPRODUCT(W92:W103,--(W92:W103&lt;&gt;""),$H$92:$H$103)/SUMPRODUCT($H$92:$H$103,--(W92:W103&lt;&gt;"")),"")</f>
        <v>3.408011152416357E-2</v>
      </c>
      <c r="X105" s="52" cm="1">
        <f t="array" ref="X105">IFERROR(SUMPRODUCT(X92:X103,--(X92:X103&lt;&gt;""),$H$92:$H$103)/SUMPRODUCT($H$92:$H$103,--(X92:X103&lt;&gt;"")),"")</f>
        <v>0</v>
      </c>
      <c r="Y105" s="52" t="str" cm="1">
        <f t="array" ref="Y105">IFERROR(SUMPRODUCT(Y92:Y103,--(Y92:Y103&lt;&gt;""),$H$92:$H$103)/SUMPRODUCT($H$92:$H$103,--(Y92:Y103&lt;&gt;"")),"")</f>
        <v/>
      </c>
      <c r="Z105" s="52" cm="1">
        <f t="array" ref="Z105">IFERROR(SUMPRODUCT(Z92:Z103,--(Z92:Z103&lt;&gt;""),$H$92:$H$103)/SUMPRODUCT($H$92:$H$103,--(Z92:Z103&lt;&gt;"")),"")</f>
        <v>4.947E-3</v>
      </c>
      <c r="AA105" s="52" t="str" cm="1">
        <f t="array" ref="AA105">IFERROR(SUMPRODUCT(AA92:AA103,--(AA92:AA103&lt;&gt;""),$H$92:$H$103)/SUMPRODUCT($H$92:$H$103,--(AA92:AA103&lt;&gt;"")),"")</f>
        <v/>
      </c>
      <c r="AB105" s="52" t="str" cm="1">
        <f t="array" ref="AB105">IFERROR(SUMPRODUCT(AB92:AB103,--(AB92:AB103&lt;&gt;""),$H$92:$H$103)/SUMPRODUCT($H$92:$H$103,--(AB92:AB103&lt;&gt;"")),"")</f>
        <v/>
      </c>
      <c r="AC105" s="52" cm="1">
        <f t="array" ref="AC105">IFERROR(SUMPRODUCT(AC92:AC103,--(AC92:AC103&lt;&gt;""),$H$92:$H$103)/SUMPRODUCT($H$92:$H$103,--(AC92:AC103&lt;&gt;"")),"")</f>
        <v>0</v>
      </c>
      <c r="AD105" s="52" cm="1">
        <f t="array" ref="AD105">IFERROR(SUMPRODUCT(AD92:AD103,--(AD92:AD103&lt;&gt;""),$H$92:$H$103)/SUMPRODUCT($H$92:$H$103,--(AD92:AD103&lt;&gt;"")),"")</f>
        <v>0.22850866873065015</v>
      </c>
      <c r="AE105" s="52" cm="1">
        <f t="array" ref="AE105">IFERROR(SUMPRODUCT(AE92:AE103,--(AE92:AE103&lt;&gt;""),$H$92:$H$103)/SUMPRODUCT($H$92:$H$103,--(AE92:AE103&lt;&gt;"")),"")</f>
        <v>1.6250000000000001E-2</v>
      </c>
      <c r="AF105" s="52" cm="1">
        <f t="array" ref="AF105">IFERROR(SUMPRODUCT(AF92:AF103,--(AF92:AF103&lt;&gt;""),$H$92:$H$103)/SUMPRODUCT($H$92:$H$103,--(AF92:AF103&lt;&gt;"")),"")</f>
        <v>0</v>
      </c>
      <c r="AG105" s="52" cm="1">
        <f t="array" ref="AG105">IFERROR(SUMPRODUCT(AG92:AG103,--(AG92:AG103&lt;&gt;""),$H$92:$H$103)/SUMPRODUCT($H$92:$H$103,--(AG92:AG103&lt;&gt;"")),"")</f>
        <v>0</v>
      </c>
      <c r="AH105" s="52" cm="1">
        <f t="array" ref="AH105">IFERROR(SUMPRODUCT(AH92:AH103,--(AH92:AH103&lt;&gt;""),$H$92:$H$103)/SUMPRODUCT($H$92:$H$103,--(AH92:AH103&lt;&gt;"")),"")</f>
        <v>0</v>
      </c>
    </row>
    <row r="106" spans="1:34" s="34" customFormat="1" ht="15" customHeight="1" x14ac:dyDescent="0.2">
      <c r="A106" s="30" t="s">
        <v>7</v>
      </c>
      <c r="B106" s="30"/>
      <c r="C106" s="30"/>
      <c r="D106" s="30"/>
      <c r="E106" s="30"/>
      <c r="F106" s="30"/>
      <c r="G106" s="30"/>
      <c r="H106" s="67"/>
      <c r="I106" s="30"/>
      <c r="J106" s="30"/>
      <c r="K106" s="52">
        <f>IF(K105="","",MIN(K92:K103))</f>
        <v>0</v>
      </c>
      <c r="L106" s="52">
        <f t="shared" ref="L106:AH106" si="6">IF(L105="","",MIN(L92:L103))</f>
        <v>0</v>
      </c>
      <c r="M106" s="52">
        <f t="shared" si="6"/>
        <v>0</v>
      </c>
      <c r="N106" s="52">
        <f t="shared" si="6"/>
        <v>0</v>
      </c>
      <c r="O106" s="52">
        <f t="shared" si="6"/>
        <v>0</v>
      </c>
      <c r="P106" s="52">
        <f t="shared" si="6"/>
        <v>0</v>
      </c>
      <c r="Q106" s="52">
        <f t="shared" si="6"/>
        <v>0</v>
      </c>
      <c r="R106" s="52">
        <f t="shared" si="6"/>
        <v>0</v>
      </c>
      <c r="S106" s="52" t="str">
        <f t="shared" si="6"/>
        <v/>
      </c>
      <c r="T106" s="52" t="str">
        <f t="shared" si="6"/>
        <v/>
      </c>
      <c r="U106" s="52">
        <f t="shared" si="6"/>
        <v>0</v>
      </c>
      <c r="V106" s="52">
        <f t="shared" si="6"/>
        <v>0</v>
      </c>
      <c r="W106" s="52">
        <f t="shared" si="6"/>
        <v>0.03</v>
      </c>
      <c r="X106" s="52">
        <f t="shared" si="6"/>
        <v>0</v>
      </c>
      <c r="Y106" s="52" t="str">
        <f t="shared" si="6"/>
        <v/>
      </c>
      <c r="Z106" s="52">
        <f t="shared" si="6"/>
        <v>4.947E-3</v>
      </c>
      <c r="AA106" s="52" t="str">
        <f t="shared" si="6"/>
        <v/>
      </c>
      <c r="AB106" s="52" t="str">
        <f t="shared" si="6"/>
        <v/>
      </c>
      <c r="AC106" s="52">
        <f t="shared" si="6"/>
        <v>0</v>
      </c>
      <c r="AD106" s="52">
        <f t="shared" si="6"/>
        <v>0</v>
      </c>
      <c r="AE106" s="52">
        <f t="shared" si="6"/>
        <v>1.6250000000000001E-2</v>
      </c>
      <c r="AF106" s="52">
        <f t="shared" si="6"/>
        <v>0</v>
      </c>
      <c r="AG106" s="52">
        <f t="shared" si="6"/>
        <v>0</v>
      </c>
      <c r="AH106" s="52">
        <f t="shared" si="6"/>
        <v>0</v>
      </c>
    </row>
    <row r="107" spans="1:34" s="34" customFormat="1" ht="15" customHeight="1" x14ac:dyDescent="0.2">
      <c r="A107" s="30" t="s">
        <v>8</v>
      </c>
      <c r="B107" s="30"/>
      <c r="C107" s="30"/>
      <c r="D107" s="30"/>
      <c r="E107" s="30"/>
      <c r="F107" s="30"/>
      <c r="G107" s="30"/>
      <c r="H107" s="67"/>
      <c r="I107" s="30"/>
      <c r="J107" s="30"/>
      <c r="K107" s="52">
        <f>IF(K105="","",MAX(K92:K103))</f>
        <v>0</v>
      </c>
      <c r="L107" s="52">
        <f t="shared" ref="L107:AH107" si="7">IF(L105="","",MAX(L92:L103))</f>
        <v>0</v>
      </c>
      <c r="M107" s="52">
        <f t="shared" si="7"/>
        <v>1.7860000000000001E-2</v>
      </c>
      <c r="N107" s="52">
        <f t="shared" si="7"/>
        <v>0</v>
      </c>
      <c r="O107" s="52">
        <f t="shared" si="7"/>
        <v>0</v>
      </c>
      <c r="P107" s="52">
        <f t="shared" si="7"/>
        <v>0</v>
      </c>
      <c r="Q107" s="52">
        <f t="shared" si="7"/>
        <v>0</v>
      </c>
      <c r="R107" s="52">
        <f t="shared" si="7"/>
        <v>0</v>
      </c>
      <c r="S107" s="52" t="str">
        <f t="shared" si="7"/>
        <v/>
      </c>
      <c r="T107" s="52" t="str">
        <f t="shared" si="7"/>
        <v/>
      </c>
      <c r="U107" s="52">
        <f t="shared" si="7"/>
        <v>0</v>
      </c>
      <c r="V107" s="52">
        <f t="shared" si="7"/>
        <v>0</v>
      </c>
      <c r="W107" s="52">
        <f t="shared" si="7"/>
        <v>0.04</v>
      </c>
      <c r="X107" s="52">
        <f t="shared" si="7"/>
        <v>0</v>
      </c>
      <c r="Y107" s="52" t="str">
        <f t="shared" si="7"/>
        <v/>
      </c>
      <c r="Z107" s="52">
        <f t="shared" si="7"/>
        <v>4.947E-3</v>
      </c>
      <c r="AA107" s="52" t="str">
        <f t="shared" si="7"/>
        <v/>
      </c>
      <c r="AB107" s="52" t="str">
        <f t="shared" si="7"/>
        <v/>
      </c>
      <c r="AC107" s="52">
        <f t="shared" si="7"/>
        <v>0</v>
      </c>
      <c r="AD107" s="52">
        <f t="shared" si="7"/>
        <v>0.2601</v>
      </c>
      <c r="AE107" s="52">
        <f t="shared" si="7"/>
        <v>1.6250000000000001E-2</v>
      </c>
      <c r="AF107" s="52">
        <f t="shared" si="7"/>
        <v>0</v>
      </c>
      <c r="AG107" s="52">
        <f t="shared" si="7"/>
        <v>0</v>
      </c>
      <c r="AH107" s="52">
        <f t="shared" si="7"/>
        <v>0</v>
      </c>
    </row>
    <row r="108" spans="1:34" s="21" customFormat="1" ht="15" customHeight="1" x14ac:dyDescent="0.2">
      <c r="A108" s="7"/>
      <c r="B108" s="7"/>
      <c r="C108" s="7"/>
      <c r="D108" s="7"/>
      <c r="E108" s="7"/>
      <c r="F108" s="7"/>
      <c r="G108" s="7"/>
      <c r="H108" s="10"/>
      <c r="I108" s="7"/>
      <c r="J108" s="7"/>
      <c r="K108" s="44"/>
      <c r="L108" s="46"/>
      <c r="M108" s="46"/>
    </row>
    <row r="109" spans="1:34" s="8" customFormat="1" ht="15" customHeight="1" x14ac:dyDescent="0.2">
      <c r="A109" s="41"/>
      <c r="B109" s="41"/>
      <c r="C109" s="42"/>
      <c r="D109" s="5"/>
      <c r="E109" s="26"/>
      <c r="F109" s="21"/>
      <c r="G109" s="5"/>
      <c r="H109" s="14"/>
      <c r="I109" s="21"/>
      <c r="J109" s="21"/>
      <c r="K109" s="46"/>
      <c r="L109" s="46"/>
      <c r="M109" s="46"/>
      <c r="N109" s="5"/>
      <c r="O109" s="5"/>
      <c r="P109" s="5"/>
    </row>
    <row r="110" spans="1:34" s="20" customFormat="1" ht="15" customHeight="1" x14ac:dyDescent="0.2">
      <c r="A110" s="13"/>
      <c r="B110" s="14"/>
      <c r="C110" s="5"/>
      <c r="D110" s="13"/>
      <c r="E110" s="13"/>
      <c r="F110" s="13"/>
      <c r="G110" s="13"/>
      <c r="H110" s="14"/>
      <c r="I110" s="7"/>
      <c r="J110" s="7"/>
      <c r="K110" s="43"/>
      <c r="L110" s="49"/>
      <c r="M110" s="46"/>
    </row>
    <row r="111" spans="1:34" s="35" customFormat="1" ht="15" customHeight="1" x14ac:dyDescent="0.2">
      <c r="A111" s="30" t="s">
        <v>6</v>
      </c>
      <c r="B111" s="30"/>
      <c r="C111" s="30"/>
      <c r="D111" s="30"/>
      <c r="E111" s="30"/>
      <c r="F111" s="30"/>
      <c r="G111" s="30"/>
      <c r="H111" s="67"/>
      <c r="I111" s="30"/>
      <c r="J111" s="30"/>
      <c r="K111" s="52"/>
      <c r="L111" s="52"/>
      <c r="M111" s="52"/>
    </row>
    <row r="112" spans="1:34" s="31" customFormat="1" ht="15" customHeight="1" x14ac:dyDescent="0.2">
      <c r="A112" s="30" t="s">
        <v>7</v>
      </c>
      <c r="B112" s="30"/>
      <c r="C112" s="30"/>
      <c r="D112" s="30"/>
      <c r="E112" s="30"/>
      <c r="F112" s="30"/>
      <c r="G112" s="30"/>
      <c r="H112" s="67"/>
      <c r="I112" s="30"/>
      <c r="J112" s="30"/>
      <c r="K112" s="52"/>
      <c r="L112" s="52"/>
      <c r="M112" s="52"/>
    </row>
    <row r="113" spans="1:34" s="31" customFormat="1" ht="15" customHeight="1" x14ac:dyDescent="0.2">
      <c r="A113" s="30" t="s">
        <v>8</v>
      </c>
      <c r="B113" s="30"/>
      <c r="C113" s="30"/>
      <c r="D113" s="30"/>
      <c r="E113" s="30"/>
      <c r="F113" s="30"/>
      <c r="G113" s="30"/>
      <c r="H113" s="67"/>
      <c r="I113" s="30"/>
      <c r="J113" s="30"/>
      <c r="K113" s="52"/>
      <c r="L113" s="52"/>
      <c r="M113" s="52"/>
    </row>
    <row r="114" spans="1:34" s="8" customFormat="1" ht="15" customHeight="1" x14ac:dyDescent="0.2">
      <c r="A114" s="5"/>
      <c r="B114" s="14"/>
      <c r="C114" s="5"/>
      <c r="D114" s="7"/>
      <c r="E114" s="7"/>
      <c r="F114" s="7"/>
      <c r="G114" s="7"/>
      <c r="H114" s="10"/>
      <c r="I114" s="7"/>
      <c r="J114" s="7"/>
      <c r="K114" s="44"/>
      <c r="L114" s="44"/>
      <c r="M114" s="44"/>
    </row>
    <row r="115" spans="1:34" s="5" customFormat="1" ht="15" customHeight="1" x14ac:dyDescent="0.2">
      <c r="A115" s="41" t="s">
        <v>72</v>
      </c>
      <c r="B115" s="41">
        <v>2006</v>
      </c>
      <c r="C115" s="42">
        <v>164703009</v>
      </c>
      <c r="D115" s="41" t="s">
        <v>21</v>
      </c>
      <c r="E115" s="26" t="s">
        <v>73</v>
      </c>
      <c r="G115" s="5" t="s">
        <v>65</v>
      </c>
      <c r="H115" s="14">
        <v>190</v>
      </c>
      <c r="I115" s="7"/>
      <c r="J115" s="7"/>
      <c r="K115" s="45"/>
      <c r="L115" s="43"/>
      <c r="M115" s="43">
        <v>0</v>
      </c>
    </row>
    <row r="116" spans="1:34" s="5" customFormat="1" ht="15" customHeight="1" x14ac:dyDescent="0.2">
      <c r="A116" s="41" t="s">
        <v>85</v>
      </c>
      <c r="B116" s="41">
        <v>2009</v>
      </c>
      <c r="C116" s="42">
        <v>19144107</v>
      </c>
      <c r="D116" s="41" t="s">
        <v>21</v>
      </c>
      <c r="E116" s="26" t="s">
        <v>84</v>
      </c>
      <c r="G116" s="5" t="s">
        <v>65</v>
      </c>
      <c r="H116" s="14">
        <v>106</v>
      </c>
      <c r="I116" s="7"/>
      <c r="J116" s="7"/>
      <c r="K116" s="45">
        <v>0</v>
      </c>
      <c r="L116" s="43">
        <v>0</v>
      </c>
      <c r="M116" s="43">
        <v>8.9999999999999993E-3</v>
      </c>
      <c r="N116" s="5">
        <v>0</v>
      </c>
      <c r="AB116" s="5">
        <v>6.6000000000000003E-2</v>
      </c>
    </row>
    <row r="117" spans="1:34" s="5" customFormat="1" ht="15" customHeight="1" x14ac:dyDescent="0.2">
      <c r="A117" s="41" t="s">
        <v>105</v>
      </c>
      <c r="B117" s="41">
        <v>2011</v>
      </c>
      <c r="C117" s="42">
        <v>21392827</v>
      </c>
      <c r="D117" s="41" t="s">
        <v>21</v>
      </c>
      <c r="E117" s="26" t="s">
        <v>104</v>
      </c>
      <c r="F117" s="15"/>
      <c r="G117" s="5" t="s">
        <v>106</v>
      </c>
      <c r="H117" s="14">
        <v>182</v>
      </c>
      <c r="I117" s="7"/>
      <c r="J117" s="7"/>
      <c r="K117" s="45"/>
      <c r="L117" s="43"/>
      <c r="M117" s="43">
        <v>0</v>
      </c>
    </row>
    <row r="118" spans="1:34" s="5" customFormat="1" ht="15" customHeight="1" x14ac:dyDescent="0.2">
      <c r="A118" s="41" t="s">
        <v>105</v>
      </c>
      <c r="B118" s="41">
        <v>2011</v>
      </c>
      <c r="C118" s="42">
        <v>21392827</v>
      </c>
      <c r="D118" s="41" t="s">
        <v>21</v>
      </c>
      <c r="E118" s="26" t="s">
        <v>104</v>
      </c>
      <c r="G118" s="5" t="s">
        <v>65</v>
      </c>
      <c r="H118" s="14">
        <v>63</v>
      </c>
      <c r="I118" s="7"/>
      <c r="J118" s="7"/>
      <c r="K118" s="45"/>
      <c r="L118" s="43"/>
      <c r="M118" s="43">
        <v>0</v>
      </c>
    </row>
    <row r="119" spans="1:34" s="5" customFormat="1" ht="15" customHeight="1" x14ac:dyDescent="0.2">
      <c r="A119" s="41" t="s">
        <v>107</v>
      </c>
      <c r="B119" s="41">
        <v>2010</v>
      </c>
      <c r="C119" s="42">
        <v>20171168</v>
      </c>
      <c r="D119" s="41" t="s">
        <v>21</v>
      </c>
      <c r="E119" s="26" t="s">
        <v>84</v>
      </c>
      <c r="G119" s="5" t="s">
        <v>99</v>
      </c>
      <c r="H119" s="14">
        <v>112</v>
      </c>
      <c r="I119" s="7"/>
      <c r="J119" s="7"/>
      <c r="K119" s="43">
        <v>0</v>
      </c>
      <c r="L119" s="43">
        <v>0</v>
      </c>
      <c r="M119" s="43">
        <v>8.9999999999999993E-3</v>
      </c>
      <c r="N119" s="5">
        <v>0</v>
      </c>
      <c r="Z119" s="5">
        <v>0</v>
      </c>
      <c r="AB119" s="5">
        <v>7.0999999999999994E-2</v>
      </c>
    </row>
    <row r="120" spans="1:34" s="5" customFormat="1" ht="15" customHeight="1" x14ac:dyDescent="0.2">
      <c r="A120" s="41"/>
      <c r="B120" s="41"/>
      <c r="C120" s="42"/>
      <c r="D120" s="41"/>
      <c r="E120" s="26"/>
      <c r="H120" s="14"/>
      <c r="I120" s="7"/>
      <c r="J120" s="7"/>
      <c r="K120" s="45"/>
      <c r="L120" s="43"/>
      <c r="M120" s="43"/>
    </row>
    <row r="121" spans="1:34" s="35" customFormat="1" ht="15" customHeight="1" x14ac:dyDescent="0.2">
      <c r="A121" s="30" t="s">
        <v>6</v>
      </c>
      <c r="B121" s="30"/>
      <c r="C121" s="30"/>
      <c r="D121" s="30"/>
      <c r="E121" s="30"/>
      <c r="F121" s="30"/>
      <c r="G121" s="30"/>
      <c r="H121" s="67"/>
      <c r="I121" s="30"/>
      <c r="J121" s="30"/>
      <c r="K121" s="52" cm="1">
        <f t="array" ref="K121">IFERROR(SUMPRODUCT(K115:K119,--(K115:K119&lt;&gt;""),$H$115:$H$119)/SUMPRODUCT($H$115:$H$119,--(K115:K119&lt;&gt;"")),"")</f>
        <v>0</v>
      </c>
      <c r="L121" s="52" cm="1">
        <f t="array" ref="L121">IFERROR(SUMPRODUCT(L115:L119,--(L115:L119&lt;&gt;""),$H$115:$H$119)/SUMPRODUCT($H$115:$H$119,--(L115:L119&lt;&gt;"")),"")</f>
        <v>0</v>
      </c>
      <c r="M121" s="52" cm="1">
        <f t="array" ref="M121">IFERROR(SUMPRODUCT(M115:M119,--(M115:M119&lt;&gt;""),$H$115:$H$119)/SUMPRODUCT($H$115:$H$119,--(M115:M119&lt;&gt;"")),"")</f>
        <v>3.0045941807044412E-3</v>
      </c>
      <c r="N121" s="52" cm="1">
        <f t="array" ref="N121">IFERROR(SUMPRODUCT(N115:N119,--(N115:N119&lt;&gt;""),$H$115:$H$119)/SUMPRODUCT($H$115:$H$119,--(N115:N119&lt;&gt;"")),"")</f>
        <v>0</v>
      </c>
      <c r="O121" s="52" t="str" cm="1">
        <f t="array" ref="O121">IFERROR(SUMPRODUCT(O115:O119,--(O115:O119&lt;&gt;""),$H$115:$H$119)/SUMPRODUCT($H$115:$H$119,--(O115:O119&lt;&gt;"")),"")</f>
        <v/>
      </c>
      <c r="P121" s="52" t="str" cm="1">
        <f t="array" ref="P121">IFERROR(SUMPRODUCT(P115:P119,--(P115:P119&lt;&gt;""),$H$115:$H$119)/SUMPRODUCT($H$115:$H$119,--(P115:P119&lt;&gt;"")),"")</f>
        <v/>
      </c>
      <c r="Q121" s="52" t="str" cm="1">
        <f t="array" ref="Q121">IFERROR(SUMPRODUCT(Q115:Q119,--(Q115:Q119&lt;&gt;""),$H$115:$H$119)/SUMPRODUCT($H$115:$H$119,--(Q115:Q119&lt;&gt;"")),"")</f>
        <v/>
      </c>
      <c r="R121" s="52" t="str" cm="1">
        <f t="array" ref="R121">IFERROR(SUMPRODUCT(R115:R119,--(R115:R119&lt;&gt;""),$H$115:$H$119)/SUMPRODUCT($H$115:$H$119,--(R115:R119&lt;&gt;"")),"")</f>
        <v/>
      </c>
      <c r="S121" s="52" t="str" cm="1">
        <f t="array" ref="S121">IFERROR(SUMPRODUCT(S115:S119,--(S115:S119&lt;&gt;""),$H$115:$H$119)/SUMPRODUCT($H$115:$H$119,--(S115:S119&lt;&gt;"")),"")</f>
        <v/>
      </c>
      <c r="T121" s="52" t="str" cm="1">
        <f t="array" ref="T121">IFERROR(SUMPRODUCT(T115:T119,--(T115:T119&lt;&gt;""),$H$115:$H$119)/SUMPRODUCT($H$115:$H$119,--(T115:T119&lt;&gt;"")),"")</f>
        <v/>
      </c>
      <c r="U121" s="52" t="str" cm="1">
        <f t="array" ref="U121">IFERROR(SUMPRODUCT(U115:U119,--(U115:U119&lt;&gt;""),$H$115:$H$119)/SUMPRODUCT($H$115:$H$119,--(U115:U119&lt;&gt;"")),"")</f>
        <v/>
      </c>
      <c r="V121" s="52" t="str" cm="1">
        <f t="array" ref="V121">IFERROR(SUMPRODUCT(V115:V119,--(V115:V119&lt;&gt;""),$H$115:$H$119)/SUMPRODUCT($H$115:$H$119,--(V115:V119&lt;&gt;"")),"")</f>
        <v/>
      </c>
      <c r="W121" s="52" t="str" cm="1">
        <f t="array" ref="W121">IFERROR(SUMPRODUCT(W115:W119,--(W115:W119&lt;&gt;""),$H$115:$H$119)/SUMPRODUCT($H$115:$H$119,--(W115:W119&lt;&gt;"")),"")</f>
        <v/>
      </c>
      <c r="X121" s="52" t="str" cm="1">
        <f t="array" ref="X121">IFERROR(SUMPRODUCT(X115:X119,--(X115:X119&lt;&gt;""),$H$115:$H$119)/SUMPRODUCT($H$115:$H$119,--(X115:X119&lt;&gt;"")),"")</f>
        <v/>
      </c>
      <c r="Y121" s="52" t="str" cm="1">
        <f t="array" ref="Y121">IFERROR(SUMPRODUCT(Y115:Y119,--(Y115:Y119&lt;&gt;""),$H$115:$H$119)/SUMPRODUCT($H$115:$H$119,--(Y115:Y119&lt;&gt;"")),"")</f>
        <v/>
      </c>
      <c r="Z121" s="52" cm="1">
        <f t="array" ref="Z121">IFERROR(SUMPRODUCT(Z115:Z119,--(Z115:Z119&lt;&gt;""),$H$115:$H$119)/SUMPRODUCT($H$115:$H$119,--(Z115:Z119&lt;&gt;"")),"")</f>
        <v>0</v>
      </c>
      <c r="AA121" s="52" t="str" cm="1">
        <f t="array" ref="AA121">IFERROR(SUMPRODUCT(AA115:AA119,--(AA115:AA119&lt;&gt;""),$H$115:$H$119)/SUMPRODUCT($H$115:$H$119,--(AA115:AA119&lt;&gt;"")),"")</f>
        <v/>
      </c>
      <c r="AB121" s="52" cm="1">
        <f t="array" ref="AB121">IFERROR(SUMPRODUCT(AB115:AB119,--(AB115:AB119&lt;&gt;""),$H$115:$H$119)/SUMPRODUCT($H$115:$H$119,--(AB115:AB119&lt;&gt;"")),"")</f>
        <v>6.8568807339449547E-2</v>
      </c>
      <c r="AC121" s="52" t="str" cm="1">
        <f t="array" ref="AC121">IFERROR(SUMPRODUCT(AC115:AC119,--(AC115:AC119&lt;&gt;""),$H$115:$H$119)/SUMPRODUCT($H$115:$H$119,--(AC115:AC119&lt;&gt;"")),"")</f>
        <v/>
      </c>
      <c r="AD121" s="52" t="str" cm="1">
        <f t="array" ref="AD121">IFERROR(SUMPRODUCT(AD115:AD119,--(AD115:AD119&lt;&gt;""),$H$115:$H$119)/SUMPRODUCT($H$115:$H$119,--(AD115:AD119&lt;&gt;"")),"")</f>
        <v/>
      </c>
      <c r="AE121" s="52" t="str" cm="1">
        <f t="array" ref="AE121">IFERROR(SUMPRODUCT(AE115:AE119,--(AE115:AE119&lt;&gt;""),$H$115:$H$119)/SUMPRODUCT($H$115:$H$119,--(AE115:AE119&lt;&gt;"")),"")</f>
        <v/>
      </c>
      <c r="AF121" s="52" t="str" cm="1">
        <f t="array" ref="AF121">IFERROR(SUMPRODUCT(AF115:AF119,--(AF115:AF119&lt;&gt;""),$H$115:$H$119)/SUMPRODUCT($H$115:$H$119,--(AF115:AF119&lt;&gt;"")),"")</f>
        <v/>
      </c>
      <c r="AG121" s="52" t="str" cm="1">
        <f t="array" ref="AG121">IFERROR(SUMPRODUCT(AG115:AG119,--(AG115:AG119&lt;&gt;""),$H$115:$H$119)/SUMPRODUCT($H$115:$H$119,--(AG115:AG119&lt;&gt;"")),"")</f>
        <v/>
      </c>
      <c r="AH121" s="52" t="str" cm="1">
        <f t="array" ref="AH121">IFERROR(SUMPRODUCT(AH115:AH119,--(AH115:AH119&lt;&gt;""),$H$115:$H$119)/SUMPRODUCT($H$115:$H$119,--(AH115:AH119&lt;&gt;"")),"")</f>
        <v/>
      </c>
    </row>
    <row r="122" spans="1:34" s="31" customFormat="1" ht="15" customHeight="1" x14ac:dyDescent="0.2">
      <c r="A122" s="30" t="s">
        <v>7</v>
      </c>
      <c r="B122" s="30"/>
      <c r="C122" s="30"/>
      <c r="D122" s="30"/>
      <c r="E122" s="30"/>
      <c r="F122" s="30"/>
      <c r="G122" s="30"/>
      <c r="H122" s="67"/>
      <c r="I122" s="30"/>
      <c r="J122" s="30"/>
      <c r="K122" s="52">
        <f>IF(K121="","",MIN(K115:K119))</f>
        <v>0</v>
      </c>
      <c r="L122" s="52">
        <f t="shared" ref="L122:AH122" si="8">IF(L121="","",MIN(L115:L119))</f>
        <v>0</v>
      </c>
      <c r="M122" s="52">
        <f t="shared" si="8"/>
        <v>0</v>
      </c>
      <c r="N122" s="52">
        <f t="shared" si="8"/>
        <v>0</v>
      </c>
      <c r="O122" s="52" t="str">
        <f t="shared" si="8"/>
        <v/>
      </c>
      <c r="P122" s="52" t="str">
        <f t="shared" si="8"/>
        <v/>
      </c>
      <c r="Q122" s="52" t="str">
        <f t="shared" si="8"/>
        <v/>
      </c>
      <c r="R122" s="52" t="str">
        <f t="shared" si="8"/>
        <v/>
      </c>
      <c r="S122" s="52" t="str">
        <f t="shared" si="8"/>
        <v/>
      </c>
      <c r="T122" s="52" t="str">
        <f t="shared" si="8"/>
        <v/>
      </c>
      <c r="U122" s="52" t="str">
        <f t="shared" si="8"/>
        <v/>
      </c>
      <c r="V122" s="52" t="str">
        <f t="shared" si="8"/>
        <v/>
      </c>
      <c r="W122" s="52" t="str">
        <f t="shared" si="8"/>
        <v/>
      </c>
      <c r="X122" s="52" t="str">
        <f t="shared" si="8"/>
        <v/>
      </c>
      <c r="Y122" s="52" t="str">
        <f t="shared" si="8"/>
        <v/>
      </c>
      <c r="Z122" s="52">
        <f t="shared" si="8"/>
        <v>0</v>
      </c>
      <c r="AA122" s="52" t="str">
        <f t="shared" si="8"/>
        <v/>
      </c>
      <c r="AB122" s="52">
        <f t="shared" si="8"/>
        <v>6.6000000000000003E-2</v>
      </c>
      <c r="AC122" s="52" t="str">
        <f t="shared" si="8"/>
        <v/>
      </c>
      <c r="AD122" s="52" t="str">
        <f t="shared" si="8"/>
        <v/>
      </c>
      <c r="AE122" s="52" t="str">
        <f t="shared" si="8"/>
        <v/>
      </c>
      <c r="AF122" s="52" t="str">
        <f t="shared" si="8"/>
        <v/>
      </c>
      <c r="AG122" s="52" t="str">
        <f t="shared" si="8"/>
        <v/>
      </c>
      <c r="AH122" s="52" t="str">
        <f t="shared" si="8"/>
        <v/>
      </c>
    </row>
    <row r="123" spans="1:34" s="31" customFormat="1" ht="15" customHeight="1" x14ac:dyDescent="0.2">
      <c r="A123" s="30" t="s">
        <v>8</v>
      </c>
      <c r="B123" s="30"/>
      <c r="C123" s="30"/>
      <c r="D123" s="30"/>
      <c r="E123" s="30"/>
      <c r="F123" s="30"/>
      <c r="G123" s="30"/>
      <c r="H123" s="67"/>
      <c r="I123" s="30"/>
      <c r="J123" s="30"/>
      <c r="K123" s="52">
        <f>IF(K121="","",MAX(K115:K119))</f>
        <v>0</v>
      </c>
      <c r="L123" s="52">
        <f t="shared" ref="L123:AH123" si="9">IF(L121="","",MAX(L115:L119))</f>
        <v>0</v>
      </c>
      <c r="M123" s="52">
        <f t="shared" si="9"/>
        <v>8.9999999999999993E-3</v>
      </c>
      <c r="N123" s="52">
        <f t="shared" si="9"/>
        <v>0</v>
      </c>
      <c r="O123" s="52" t="str">
        <f t="shared" si="9"/>
        <v/>
      </c>
      <c r="P123" s="52" t="str">
        <f t="shared" si="9"/>
        <v/>
      </c>
      <c r="Q123" s="52" t="str">
        <f t="shared" si="9"/>
        <v/>
      </c>
      <c r="R123" s="52" t="str">
        <f t="shared" si="9"/>
        <v/>
      </c>
      <c r="S123" s="52" t="str">
        <f t="shared" si="9"/>
        <v/>
      </c>
      <c r="T123" s="52" t="str">
        <f t="shared" si="9"/>
        <v/>
      </c>
      <c r="U123" s="52" t="str">
        <f t="shared" si="9"/>
        <v/>
      </c>
      <c r="V123" s="52" t="str">
        <f t="shared" si="9"/>
        <v/>
      </c>
      <c r="W123" s="52" t="str">
        <f t="shared" si="9"/>
        <v/>
      </c>
      <c r="X123" s="52" t="str">
        <f t="shared" si="9"/>
        <v/>
      </c>
      <c r="Y123" s="52" t="str">
        <f t="shared" si="9"/>
        <v/>
      </c>
      <c r="Z123" s="52">
        <f t="shared" si="9"/>
        <v>0</v>
      </c>
      <c r="AA123" s="52" t="str">
        <f t="shared" si="9"/>
        <v/>
      </c>
      <c r="AB123" s="52">
        <f t="shared" si="9"/>
        <v>7.0999999999999994E-2</v>
      </c>
      <c r="AC123" s="52" t="str">
        <f t="shared" si="9"/>
        <v/>
      </c>
      <c r="AD123" s="52" t="str">
        <f t="shared" si="9"/>
        <v/>
      </c>
      <c r="AE123" s="52" t="str">
        <f t="shared" si="9"/>
        <v/>
      </c>
      <c r="AF123" s="52" t="str">
        <f t="shared" si="9"/>
        <v/>
      </c>
      <c r="AG123" s="52" t="str">
        <f t="shared" si="9"/>
        <v/>
      </c>
      <c r="AH123" s="52" t="str">
        <f t="shared" si="9"/>
        <v/>
      </c>
    </row>
    <row r="124" spans="1:34" s="5" customFormat="1" ht="15" customHeight="1" x14ac:dyDescent="0.2">
      <c r="B124" s="14"/>
      <c r="H124" s="14"/>
      <c r="I124" s="9"/>
      <c r="J124" s="9"/>
      <c r="K124" s="43"/>
      <c r="L124" s="43"/>
      <c r="M124" s="44"/>
    </row>
    <row r="125" spans="1:34" s="5" customFormat="1" ht="15" customHeight="1" x14ac:dyDescent="0.2">
      <c r="B125" s="14"/>
      <c r="H125" s="14"/>
      <c r="I125" s="9"/>
      <c r="J125" s="9"/>
      <c r="K125" s="43"/>
      <c r="L125" s="43"/>
      <c r="M125" s="44"/>
    </row>
    <row r="126" spans="1:34" s="5" customFormat="1" ht="15" customHeight="1" x14ac:dyDescent="0.2">
      <c r="B126" s="14"/>
      <c r="H126" s="14"/>
      <c r="I126" s="9"/>
      <c r="J126" s="9"/>
      <c r="K126" s="43"/>
      <c r="L126" s="43"/>
      <c r="M126" s="44"/>
    </row>
    <row r="127" spans="1:34" s="5" customFormat="1" ht="15" customHeight="1" x14ac:dyDescent="0.2">
      <c r="A127" s="24"/>
      <c r="B127" s="14"/>
      <c r="H127" s="14"/>
      <c r="I127" s="9"/>
      <c r="J127" s="9"/>
      <c r="K127" s="43"/>
      <c r="L127" s="43"/>
      <c r="M127" s="44"/>
    </row>
    <row r="128" spans="1:34" s="5" customFormat="1" ht="15" customHeight="1" x14ac:dyDescent="0.2">
      <c r="A128" s="24"/>
      <c r="B128" s="14"/>
      <c r="H128" s="14"/>
      <c r="I128" s="9"/>
      <c r="J128" s="9"/>
      <c r="K128" s="43"/>
      <c r="L128" s="43"/>
      <c r="M128" s="44"/>
    </row>
    <row r="129" spans="1:13" s="5" customFormat="1" ht="15" customHeight="1" x14ac:dyDescent="0.2">
      <c r="A129" s="24"/>
      <c r="B129" s="14"/>
      <c r="H129" s="14"/>
      <c r="I129" s="9"/>
      <c r="J129" s="9"/>
      <c r="K129" s="43"/>
      <c r="L129" s="43"/>
      <c r="M129" s="44"/>
    </row>
    <row r="130" spans="1:13" s="5" customFormat="1" ht="15" customHeight="1" x14ac:dyDescent="0.2">
      <c r="B130" s="14"/>
      <c r="H130" s="14"/>
      <c r="I130" s="9"/>
      <c r="J130" s="9"/>
      <c r="K130" s="43"/>
      <c r="L130" s="43"/>
      <c r="M130" s="44"/>
    </row>
    <row r="131" spans="1:13" s="5" customFormat="1" ht="15" customHeight="1" x14ac:dyDescent="0.2">
      <c r="B131" s="14"/>
      <c r="H131" s="14"/>
      <c r="I131" s="9"/>
      <c r="J131" s="9"/>
      <c r="K131" s="43"/>
      <c r="L131" s="43"/>
      <c r="M131" s="44"/>
    </row>
    <row r="132" spans="1:13" s="5" customFormat="1" ht="15" customHeight="1" x14ac:dyDescent="0.2">
      <c r="B132" s="14"/>
      <c r="H132" s="14"/>
      <c r="I132" s="9"/>
      <c r="J132" s="9"/>
      <c r="K132" s="43"/>
      <c r="L132" s="43"/>
      <c r="M132" s="44"/>
    </row>
    <row r="133" spans="1:13" s="5" customFormat="1" ht="15" customHeight="1" x14ac:dyDescent="0.2">
      <c r="B133" s="14"/>
      <c r="H133" s="14"/>
      <c r="I133" s="9"/>
      <c r="J133" s="9"/>
      <c r="K133" s="43"/>
      <c r="L133" s="43"/>
      <c r="M133" s="44"/>
    </row>
    <row r="134" spans="1:13" s="5" customFormat="1" ht="15" customHeight="1" x14ac:dyDescent="0.2">
      <c r="B134" s="14"/>
      <c r="H134" s="14"/>
      <c r="I134" s="9"/>
      <c r="J134" s="9"/>
      <c r="K134" s="43"/>
      <c r="L134" s="43"/>
      <c r="M134" s="44"/>
    </row>
    <row r="135" spans="1:13" s="5" customFormat="1" ht="15" customHeight="1" x14ac:dyDescent="0.2">
      <c r="B135" s="14"/>
      <c r="H135" s="14"/>
      <c r="I135" s="9"/>
      <c r="J135" s="9"/>
      <c r="K135" s="43"/>
      <c r="L135" s="43"/>
      <c r="M135" s="44"/>
    </row>
    <row r="136" spans="1:13" s="5" customFormat="1" ht="15" customHeight="1" x14ac:dyDescent="0.2">
      <c r="B136" s="14"/>
      <c r="H136" s="14"/>
      <c r="I136" s="9"/>
      <c r="J136" s="9"/>
      <c r="K136" s="43"/>
      <c r="L136" s="43"/>
      <c r="M136" s="44"/>
    </row>
    <row r="137" spans="1:13" s="5" customFormat="1" ht="15" customHeight="1" x14ac:dyDescent="0.2">
      <c r="B137" s="14"/>
      <c r="H137" s="14"/>
      <c r="I137" s="9"/>
      <c r="J137" s="9"/>
      <c r="K137" s="43"/>
      <c r="L137" s="43"/>
      <c r="M137" s="44"/>
    </row>
    <row r="138" spans="1:13" s="5" customFormat="1" ht="15" customHeight="1" x14ac:dyDescent="0.2">
      <c r="B138" s="14"/>
      <c r="H138" s="14"/>
      <c r="I138" s="9"/>
      <c r="J138" s="9"/>
      <c r="K138" s="43"/>
      <c r="L138" s="43"/>
      <c r="M138" s="44"/>
    </row>
    <row r="139" spans="1:13" s="5" customFormat="1" ht="15" customHeight="1" x14ac:dyDescent="0.2">
      <c r="B139" s="14"/>
      <c r="H139" s="14"/>
      <c r="I139" s="9"/>
      <c r="J139" s="9"/>
      <c r="K139" s="43"/>
      <c r="L139" s="43"/>
      <c r="M139" s="44"/>
    </row>
    <row r="140" spans="1:13" s="5" customFormat="1" ht="15" customHeight="1" x14ac:dyDescent="0.2">
      <c r="B140" s="14"/>
      <c r="H140" s="14"/>
      <c r="I140" s="9"/>
      <c r="J140" s="9"/>
      <c r="K140" s="43"/>
      <c r="L140" s="43"/>
      <c r="M140" s="44"/>
    </row>
    <row r="141" spans="1:13" s="5" customFormat="1" ht="15" customHeight="1" x14ac:dyDescent="0.2">
      <c r="B141" s="14"/>
      <c r="H141" s="14"/>
      <c r="I141" s="9"/>
      <c r="J141" s="9"/>
      <c r="K141" s="43"/>
      <c r="L141" s="43"/>
      <c r="M141" s="44"/>
    </row>
    <row r="145" spans="1:13" s="26" customFormat="1" x14ac:dyDescent="0.2">
      <c r="A145" s="12"/>
      <c r="B145" s="27"/>
      <c r="H145" s="14"/>
      <c r="I145" s="9"/>
      <c r="J145" s="9"/>
      <c r="K145" s="50"/>
      <c r="L145" s="50"/>
      <c r="M145" s="44"/>
    </row>
    <row r="146" spans="1:13" s="26" customFormat="1" x14ac:dyDescent="0.2">
      <c r="A146" s="12"/>
      <c r="B146" s="27"/>
      <c r="H146" s="14"/>
      <c r="I146" s="9"/>
      <c r="J146" s="9"/>
      <c r="K146" s="50"/>
      <c r="L146" s="50"/>
      <c r="M146" s="44"/>
    </row>
    <row r="147" spans="1:13" s="26" customFormat="1" x14ac:dyDescent="0.2">
      <c r="A147" s="12"/>
      <c r="B147" s="27"/>
      <c r="H147" s="14"/>
      <c r="I147" s="9"/>
      <c r="J147" s="9"/>
      <c r="K147" s="50"/>
      <c r="L147" s="50"/>
      <c r="M147" s="44"/>
    </row>
    <row r="149" spans="1:13" s="26" customFormat="1" x14ac:dyDescent="0.2">
      <c r="A149" s="12"/>
      <c r="B149" s="27"/>
      <c r="H149" s="14"/>
      <c r="I149" s="9"/>
      <c r="J149" s="9"/>
      <c r="K149" s="50"/>
      <c r="L149" s="50"/>
      <c r="M149" s="44"/>
    </row>
    <row r="150" spans="1:13" s="26" customFormat="1" x14ac:dyDescent="0.2">
      <c r="A150" s="12"/>
      <c r="B150" s="27"/>
      <c r="H150" s="14"/>
      <c r="I150" s="9"/>
      <c r="J150" s="9"/>
      <c r="K150" s="50"/>
      <c r="L150" s="50"/>
      <c r="M150" s="44"/>
    </row>
    <row r="151" spans="1:13" s="26" customFormat="1" x14ac:dyDescent="0.2">
      <c r="A151" s="12"/>
      <c r="B151" s="27"/>
      <c r="H151" s="14"/>
      <c r="I151" s="9"/>
      <c r="J151" s="9"/>
      <c r="K151" s="50"/>
      <c r="L151" s="50"/>
      <c r="M151" s="44"/>
    </row>
    <row r="152" spans="1:13" s="26" customFormat="1" x14ac:dyDescent="0.2">
      <c r="A152" s="12"/>
      <c r="B152" s="27"/>
      <c r="H152" s="14"/>
      <c r="I152" s="9"/>
      <c r="J152" s="9"/>
      <c r="K152" s="50"/>
      <c r="L152" s="50"/>
      <c r="M152" s="44"/>
    </row>
    <row r="153" spans="1:13" s="26" customFormat="1" x14ac:dyDescent="0.2">
      <c r="A153" s="12"/>
      <c r="B153" s="27"/>
      <c r="H153" s="14"/>
      <c r="I153" s="9"/>
      <c r="J153" s="9"/>
      <c r="K153" s="50"/>
      <c r="L153" s="50"/>
      <c r="M153" s="44"/>
    </row>
    <row r="154" spans="1:13" s="26" customFormat="1" x14ac:dyDescent="0.2">
      <c r="A154" s="12"/>
      <c r="B154" s="27"/>
      <c r="H154" s="14"/>
      <c r="I154" s="9"/>
      <c r="J154" s="9"/>
      <c r="K154" s="50"/>
      <c r="L154" s="50"/>
      <c r="M154" s="44"/>
    </row>
    <row r="155" spans="1:13" s="26" customFormat="1" x14ac:dyDescent="0.2">
      <c r="A155" s="12"/>
      <c r="B155" s="27"/>
      <c r="H155" s="14"/>
      <c r="I155" s="9"/>
      <c r="J155" s="9"/>
      <c r="K155" s="50"/>
      <c r="L155" s="50"/>
      <c r="M155" s="44"/>
    </row>
    <row r="156" spans="1:13" s="26" customFormat="1" x14ac:dyDescent="0.2">
      <c r="A156" s="12"/>
      <c r="B156" s="27"/>
      <c r="H156" s="14"/>
      <c r="I156" s="9"/>
      <c r="J156" s="9"/>
      <c r="K156" s="50"/>
      <c r="L156" s="50"/>
      <c r="M156" s="44"/>
    </row>
    <row r="157" spans="1:13" s="26" customFormat="1" x14ac:dyDescent="0.2">
      <c r="A157" s="12"/>
      <c r="B157" s="27"/>
      <c r="H157" s="14"/>
      <c r="I157" s="9"/>
      <c r="J157" s="9"/>
      <c r="K157" s="50"/>
      <c r="L157" s="50"/>
      <c r="M157" s="44"/>
    </row>
    <row r="158" spans="1:13" s="26" customFormat="1" x14ac:dyDescent="0.2">
      <c r="A158" s="12"/>
      <c r="B158" s="27"/>
      <c r="H158" s="14"/>
      <c r="I158" s="9"/>
      <c r="J158" s="9"/>
      <c r="K158" s="50"/>
      <c r="L158" s="50"/>
      <c r="M158" s="44"/>
    </row>
    <row r="159" spans="1:13" s="26" customFormat="1" x14ac:dyDescent="0.2">
      <c r="A159" s="12"/>
      <c r="B159" s="27"/>
      <c r="H159" s="14"/>
      <c r="I159" s="9"/>
      <c r="J159" s="9"/>
      <c r="K159" s="50"/>
      <c r="L159" s="50"/>
      <c r="M159" s="44"/>
    </row>
    <row r="160" spans="1:13" s="26" customFormat="1" x14ac:dyDescent="0.2">
      <c r="A160" s="12"/>
      <c r="B160" s="27"/>
      <c r="H160" s="14"/>
      <c r="I160" s="9"/>
      <c r="J160" s="9"/>
      <c r="K160" s="50"/>
      <c r="L160" s="50"/>
      <c r="M160" s="44"/>
    </row>
    <row r="161" spans="1:13" s="26" customFormat="1" x14ac:dyDescent="0.2">
      <c r="A161" s="12"/>
      <c r="B161" s="27"/>
      <c r="H161" s="14"/>
      <c r="I161" s="9"/>
      <c r="J161" s="9"/>
      <c r="K161" s="50"/>
      <c r="L161" s="50"/>
      <c r="M161" s="44"/>
    </row>
    <row r="162" spans="1:13" s="26" customFormat="1" x14ac:dyDescent="0.2">
      <c r="A162" s="12"/>
      <c r="B162" s="27"/>
      <c r="H162" s="14"/>
      <c r="I162" s="9"/>
      <c r="J162" s="9"/>
      <c r="K162" s="50"/>
      <c r="L162" s="50"/>
      <c r="M162" s="44"/>
    </row>
    <row r="163" spans="1:13" s="26" customFormat="1" x14ac:dyDescent="0.2">
      <c r="A163" s="12"/>
      <c r="B163" s="27"/>
      <c r="H163" s="14"/>
      <c r="I163" s="9"/>
      <c r="J163" s="9"/>
      <c r="K163" s="50"/>
      <c r="L163" s="50"/>
      <c r="M163" s="44"/>
    </row>
    <row r="164" spans="1:13" s="26" customFormat="1" x14ac:dyDescent="0.2">
      <c r="A164" s="12"/>
      <c r="B164" s="27"/>
      <c r="H164" s="14"/>
      <c r="I164" s="9"/>
      <c r="J164" s="9"/>
      <c r="K164" s="50"/>
      <c r="L164" s="50"/>
      <c r="M164" s="44"/>
    </row>
    <row r="165" spans="1:13" s="26" customFormat="1" x14ac:dyDescent="0.2">
      <c r="A165" s="12"/>
      <c r="B165" s="27"/>
      <c r="H165" s="14"/>
      <c r="I165" s="9"/>
      <c r="J165" s="9"/>
      <c r="K165" s="50"/>
      <c r="L165" s="50"/>
      <c r="M165" s="44"/>
    </row>
    <row r="166" spans="1:13" s="26" customFormat="1" x14ac:dyDescent="0.2">
      <c r="A166" s="12"/>
      <c r="B166" s="27"/>
      <c r="H166" s="14"/>
      <c r="I166" s="9"/>
      <c r="J166" s="9"/>
      <c r="K166" s="50"/>
      <c r="L166" s="50"/>
      <c r="M166" s="44"/>
    </row>
    <row r="167" spans="1:13" s="26" customFormat="1" x14ac:dyDescent="0.2">
      <c r="A167" s="12"/>
      <c r="B167" s="27"/>
      <c r="H167" s="14"/>
      <c r="I167" s="9"/>
      <c r="J167" s="9"/>
      <c r="K167" s="50"/>
      <c r="L167" s="50"/>
      <c r="M167" s="44"/>
    </row>
    <row r="168" spans="1:13" s="26" customFormat="1" x14ac:dyDescent="0.2">
      <c r="A168" s="12"/>
      <c r="B168" s="27"/>
      <c r="H168" s="14"/>
      <c r="I168" s="9"/>
      <c r="J168" s="9"/>
      <c r="K168" s="50"/>
      <c r="L168" s="50"/>
      <c r="M168" s="44"/>
    </row>
  </sheetData>
  <sortState xmlns:xlrd2="http://schemas.microsoft.com/office/spreadsheetml/2017/richdata2" ref="A24:AH27">
    <sortCondition ref="H24:H27"/>
  </sortState>
  <phoneticPr fontId="3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election activeCell="A6" sqref="A6"/>
    </sheetView>
  </sheetViews>
  <sheetFormatPr baseColWidth="10" defaultColWidth="11.5" defaultRowHeight="15" x14ac:dyDescent="0.2"/>
  <cols>
    <col min="1" max="1" width="93.83203125" customWidth="1"/>
  </cols>
  <sheetData>
    <row r="1" spans="1:1" x14ac:dyDescent="0.2">
      <c r="A1" s="56" t="s">
        <v>23</v>
      </c>
    </row>
    <row r="2" spans="1:1" x14ac:dyDescent="0.2">
      <c r="A2" s="1"/>
    </row>
    <row r="3" spans="1:1" ht="136" x14ac:dyDescent="0.2">
      <c r="A3" s="57" t="s">
        <v>129</v>
      </c>
    </row>
    <row r="4" spans="1:1" s="1" customFormat="1" ht="17" x14ac:dyDescent="0.2">
      <c r="A4" s="60" t="s">
        <v>24</v>
      </c>
    </row>
    <row r="5" spans="1:1" s="1" customFormat="1" ht="16" x14ac:dyDescent="0.2">
      <c r="A5" s="61"/>
    </row>
    <row r="6" spans="1:1" s="1" customFormat="1" ht="153" x14ac:dyDescent="0.2">
      <c r="A6" s="59" t="s">
        <v>25</v>
      </c>
    </row>
    <row r="7" spans="1:1" x14ac:dyDescent="0.2">
      <c r="A7" s="58"/>
    </row>
    <row r="8" spans="1:1" ht="119" x14ac:dyDescent="0.2">
      <c r="A8" s="59" t="s">
        <v>26</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44DB1-C7CC-2441-A967-AB85943B0420}">
  <dimension ref="A1:A4"/>
  <sheetViews>
    <sheetView workbookViewId="0">
      <selection activeCell="A2" sqref="A2:A4"/>
    </sheetView>
  </sheetViews>
  <sheetFormatPr baseColWidth="10" defaultRowHeight="15" x14ac:dyDescent="0.2"/>
  <cols>
    <col min="1" max="1" width="91.1640625" bestFit="1" customWidth="1"/>
  </cols>
  <sheetData>
    <row r="1" spans="1:1" x14ac:dyDescent="0.2">
      <c r="A1" s="56" t="s">
        <v>27</v>
      </c>
    </row>
    <row r="2" spans="1:1" ht="16" x14ac:dyDescent="0.2">
      <c r="A2" s="28" t="s">
        <v>9</v>
      </c>
    </row>
    <row r="3" spans="1:1" ht="19" x14ac:dyDescent="0.2">
      <c r="A3" s="29" t="s">
        <v>10</v>
      </c>
    </row>
    <row r="4" spans="1:1" ht="19" x14ac:dyDescent="0.2">
      <c r="A4" s="54"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election activeCell="B2" sqref="B2"/>
    </sheetView>
  </sheetViews>
  <sheetFormatPr baseColWidth="10" defaultColWidth="8.83203125" defaultRowHeight="15" x14ac:dyDescent="0.2"/>
  <cols>
    <col min="1" max="1" width="12.5" style="3" customWidth="1"/>
    <col min="2" max="2" width="88.5" style="3" customWidth="1"/>
    <col min="3" max="16384" width="8.83203125" style="1"/>
  </cols>
  <sheetData>
    <row r="1" spans="1:2" x14ac:dyDescent="0.2">
      <c r="A1" s="62" t="s">
        <v>28</v>
      </c>
      <c r="B1" s="62" t="s">
        <v>29</v>
      </c>
    </row>
    <row r="2" spans="1:2" x14ac:dyDescent="0.2">
      <c r="A2" s="2">
        <v>44258</v>
      </c>
      <c r="B2" s="3" t="s">
        <v>30</v>
      </c>
    </row>
    <row r="3" spans="1:2" x14ac:dyDescent="0.2">
      <c r="A3" s="2"/>
    </row>
    <row r="4" spans="1:2" x14ac:dyDescent="0.2">
      <c r="A4" s="2"/>
    </row>
    <row r="5" spans="1:2" x14ac:dyDescent="0.2">
      <c r="A5" s="2"/>
    </row>
    <row r="6" spans="1:2" x14ac:dyDescent="0.2">
      <c r="A6" s="2"/>
    </row>
    <row r="7" spans="1:2" x14ac:dyDescent="0.2">
      <c r="A7" s="2"/>
    </row>
    <row r="8" spans="1:2" x14ac:dyDescent="0.2">
      <c r="A8" s="2"/>
    </row>
    <row r="10" spans="1:2" x14ac:dyDescent="0.2">
      <c r="A10" s="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Allele frequency</vt:lpstr>
      <vt:lpstr>References</vt:lpstr>
      <vt:lpstr>Methods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Wenjian</dc:creator>
  <cp:lastModifiedBy>rachel@pharmgkb.org</cp:lastModifiedBy>
  <dcterms:created xsi:type="dcterms:W3CDTF">2016-05-26T21:15:34Z</dcterms:created>
  <dcterms:modified xsi:type="dcterms:W3CDTF">2021-05-18T16:35:46Z</dcterms:modified>
</cp:coreProperties>
</file>