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santiago/Documents/GitHub/WhartonLab/RussoPaper/"/>
    </mc:Choice>
  </mc:AlternateContent>
  <xr:revisionPtr revIDLastSave="0" documentId="8_{0B1ADD13-E7C3-5346-8B22-F1DC420950A4}" xr6:coauthVersionLast="47" xr6:coauthVersionMax="47" xr10:uidLastSave="{00000000-0000-0000-0000-000000000000}"/>
  <bookViews>
    <workbookView xWindow="10700" yWindow="500" windowWidth="28800" windowHeight="16300" activeTab="1" xr2:uid="{3903124E-8111-4448-A18C-DA85E7170E71}"/>
  </bookViews>
  <sheets>
    <sheet name="Template" sheetId="1" r:id="rId1"/>
    <sheet name="Data" sheetId="2" r:id="rId2"/>
    <sheet name="Female male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52" i="2" l="1"/>
  <c r="BA252" i="2" s="1"/>
  <c r="AY252" i="2"/>
  <c r="AX252" i="2"/>
  <c r="AW252" i="2"/>
  <c r="AV252" i="2"/>
  <c r="AU252" i="2"/>
  <c r="AY264" i="2" s="1"/>
  <c r="AZ302" i="2"/>
  <c r="BA302" i="2" s="1"/>
  <c r="AY302" i="2"/>
  <c r="AX302" i="2"/>
  <c r="AW302" i="2"/>
  <c r="AV302" i="2"/>
  <c r="AU302" i="2"/>
  <c r="AZ284" i="2"/>
  <c r="BA284" i="2" s="1"/>
  <c r="AY284" i="2"/>
  <c r="AX284" i="2"/>
  <c r="AW284" i="2"/>
  <c r="AV284" i="2"/>
  <c r="AU284" i="2"/>
  <c r="AZ264" i="2"/>
  <c r="AX264" i="2"/>
  <c r="AW264" i="2"/>
  <c r="AV264" i="2"/>
  <c r="AU264" i="2"/>
  <c r="AZ42" i="2"/>
  <c r="BA42" i="2" s="1"/>
  <c r="AY42" i="2"/>
  <c r="AX42" i="2"/>
  <c r="AW42" i="2"/>
  <c r="AV42" i="2"/>
  <c r="AU42" i="2"/>
  <c r="AZ24" i="2"/>
  <c r="BA24" i="2" s="1"/>
  <c r="AY24" i="2"/>
  <c r="AX24" i="2"/>
  <c r="AW24" i="2"/>
  <c r="AV24" i="2"/>
  <c r="AU24" i="2"/>
  <c r="AZ61" i="2"/>
  <c r="BA61" i="2" s="1"/>
  <c r="AY61" i="2"/>
  <c r="AX61" i="2"/>
  <c r="AW61" i="2"/>
  <c r="AV61" i="2"/>
  <c r="AU61" i="2"/>
  <c r="AZ99" i="2"/>
  <c r="BA99" i="2" s="1"/>
  <c r="AY99" i="2"/>
  <c r="AX99" i="2"/>
  <c r="AW99" i="2"/>
  <c r="AV99" i="2"/>
  <c r="AU99" i="2"/>
  <c r="AZ81" i="2"/>
  <c r="BA81" i="2" s="1"/>
  <c r="AY81" i="2"/>
  <c r="AX81" i="2"/>
  <c r="AW81" i="2"/>
  <c r="AV81" i="2"/>
  <c r="AU81" i="2"/>
  <c r="AZ136" i="2"/>
  <c r="BA136" i="2" s="1"/>
  <c r="AY136" i="2"/>
  <c r="AX136" i="2"/>
  <c r="AW136" i="2"/>
  <c r="AV136" i="2"/>
  <c r="AU136" i="2"/>
  <c r="AZ118" i="2"/>
  <c r="AY118" i="2"/>
  <c r="BA118" i="2" s="1"/>
  <c r="AX118" i="2"/>
  <c r="AW118" i="2"/>
  <c r="AV118" i="2"/>
  <c r="AU118" i="2"/>
  <c r="AZ155" i="2"/>
  <c r="BA155" i="2" s="1"/>
  <c r="AY155" i="2"/>
  <c r="AX155" i="2"/>
  <c r="AW155" i="2"/>
  <c r="AV155" i="2"/>
  <c r="AU155" i="2"/>
  <c r="BA232" i="2"/>
  <c r="AZ232" i="2"/>
  <c r="AY232" i="2"/>
  <c r="AU228" i="2"/>
  <c r="AZ225" i="2" s="1"/>
  <c r="AX232" i="2"/>
  <c r="AW232" i="2"/>
  <c r="AV232" i="2"/>
  <c r="AV212" i="2"/>
  <c r="AW212" i="2"/>
  <c r="AX212" i="2"/>
  <c r="AU212" i="2"/>
  <c r="AZ197" i="2"/>
  <c r="AZ208" i="2"/>
  <c r="AZ207" i="2"/>
  <c r="AZ206" i="2"/>
  <c r="AZ205" i="2"/>
  <c r="AZ204" i="2"/>
  <c r="I246" i="3"/>
  <c r="I245" i="3"/>
  <c r="I244" i="3"/>
  <c r="I243" i="3"/>
  <c r="I238" i="3"/>
  <c r="I237" i="3"/>
  <c r="I236" i="3"/>
  <c r="I247" i="3" s="1"/>
  <c r="I235" i="3"/>
  <c r="I226" i="3"/>
  <c r="I225" i="3"/>
  <c r="I224" i="3"/>
  <c r="I223" i="3"/>
  <c r="I218" i="3"/>
  <c r="I217" i="3"/>
  <c r="I216" i="3"/>
  <c r="I227" i="3" s="1"/>
  <c r="I215" i="3"/>
  <c r="I206" i="3"/>
  <c r="I205" i="3"/>
  <c r="I204" i="3"/>
  <c r="I203" i="3"/>
  <c r="I198" i="3"/>
  <c r="I197" i="3"/>
  <c r="I196" i="3"/>
  <c r="I207" i="3" s="1"/>
  <c r="I195" i="3"/>
  <c r="I187" i="3"/>
  <c r="I186" i="3"/>
  <c r="I185" i="3"/>
  <c r="I184" i="3"/>
  <c r="I179" i="3"/>
  <c r="I178" i="3"/>
  <c r="I177" i="3"/>
  <c r="I188" i="3" s="1"/>
  <c r="I176" i="3"/>
  <c r="I169" i="3"/>
  <c r="I168" i="3"/>
  <c r="I167" i="3"/>
  <c r="I166" i="3"/>
  <c r="I161" i="3"/>
  <c r="I160" i="3"/>
  <c r="I159" i="3"/>
  <c r="I170" i="3" s="1"/>
  <c r="I158" i="3"/>
  <c r="I149" i="3"/>
  <c r="I148" i="3"/>
  <c r="I147" i="3"/>
  <c r="I146" i="3"/>
  <c r="I141" i="3"/>
  <c r="I140" i="3"/>
  <c r="I139" i="3"/>
  <c r="I150" i="3" s="1"/>
  <c r="I138" i="3"/>
  <c r="I130" i="3"/>
  <c r="I129" i="3"/>
  <c r="I128" i="3"/>
  <c r="I127" i="3"/>
  <c r="I122" i="3"/>
  <c r="I121" i="3"/>
  <c r="I120" i="3"/>
  <c r="I131" i="3" s="1"/>
  <c r="I119" i="3"/>
  <c r="I112" i="3"/>
  <c r="I111" i="3"/>
  <c r="I110" i="3"/>
  <c r="I109" i="3"/>
  <c r="I104" i="3"/>
  <c r="I103" i="3"/>
  <c r="I102" i="3"/>
  <c r="I113" i="3" s="1"/>
  <c r="I101" i="3"/>
  <c r="I93" i="3"/>
  <c r="I92" i="3"/>
  <c r="I91" i="3"/>
  <c r="I90" i="3"/>
  <c r="I85" i="3"/>
  <c r="I84" i="3"/>
  <c r="I83" i="3"/>
  <c r="I94" i="3" s="1"/>
  <c r="I82" i="3"/>
  <c r="I75" i="3"/>
  <c r="I74" i="3"/>
  <c r="I73" i="3"/>
  <c r="I72" i="3"/>
  <c r="I67" i="3"/>
  <c r="I66" i="3"/>
  <c r="I65" i="3"/>
  <c r="I76" i="3" s="1"/>
  <c r="I64" i="3"/>
  <c r="I56" i="3"/>
  <c r="I55" i="3"/>
  <c r="I54" i="3"/>
  <c r="I53" i="3"/>
  <c r="I52" i="3"/>
  <c r="I47" i="3"/>
  <c r="I46" i="3"/>
  <c r="I45" i="3"/>
  <c r="I44" i="3"/>
  <c r="M324" i="3"/>
  <c r="K324" i="3"/>
  <c r="Q324" i="3" s="1"/>
  <c r="M323" i="3"/>
  <c r="K323" i="3"/>
  <c r="Q323" i="3" s="1"/>
  <c r="M322" i="3"/>
  <c r="K322" i="3"/>
  <c r="Q322" i="3" s="1"/>
  <c r="Q321" i="3"/>
  <c r="M320" i="3"/>
  <c r="K320" i="3"/>
  <c r="Q319" i="3"/>
  <c r="M319" i="3"/>
  <c r="K319" i="3"/>
  <c r="M318" i="3"/>
  <c r="K318" i="3"/>
  <c r="Q318" i="3" s="1"/>
  <c r="N317" i="3"/>
  <c r="M317" i="3"/>
  <c r="L317" i="3"/>
  <c r="K317" i="3"/>
  <c r="P316" i="3"/>
  <c r="K316" i="3"/>
  <c r="M306" i="3"/>
  <c r="L306" i="3"/>
  <c r="K306" i="3"/>
  <c r="Q306" i="3" s="1"/>
  <c r="M305" i="3"/>
  <c r="L305" i="3"/>
  <c r="K305" i="3"/>
  <c r="M304" i="3"/>
  <c r="L304" i="3"/>
  <c r="K304" i="3"/>
  <c r="Q303" i="3"/>
  <c r="M302" i="3"/>
  <c r="L302" i="3"/>
  <c r="K302" i="3"/>
  <c r="Q302" i="3" s="1"/>
  <c r="M301" i="3"/>
  <c r="Q301" i="3" s="1"/>
  <c r="L301" i="3"/>
  <c r="K301" i="3"/>
  <c r="M300" i="3"/>
  <c r="L300" i="3"/>
  <c r="K300" i="3"/>
  <c r="Q300" i="3" s="1"/>
  <c r="N299" i="3"/>
  <c r="M299" i="3"/>
  <c r="L299" i="3"/>
  <c r="K299" i="3"/>
  <c r="P298" i="3"/>
  <c r="K298" i="3"/>
  <c r="N287" i="3"/>
  <c r="M287" i="3"/>
  <c r="K287" i="3"/>
  <c r="N286" i="3"/>
  <c r="M286" i="3"/>
  <c r="K286" i="3"/>
  <c r="N285" i="3"/>
  <c r="M285" i="3"/>
  <c r="K285" i="3"/>
  <c r="Q284" i="3"/>
  <c r="N283" i="3"/>
  <c r="M283" i="3"/>
  <c r="K283" i="3"/>
  <c r="N282" i="3"/>
  <c r="M282" i="3"/>
  <c r="K282" i="3"/>
  <c r="Q282" i="3" s="1"/>
  <c r="N281" i="3"/>
  <c r="M281" i="3"/>
  <c r="K281" i="3"/>
  <c r="Q281" i="3" s="1"/>
  <c r="N280" i="3"/>
  <c r="M280" i="3"/>
  <c r="L280" i="3"/>
  <c r="K280" i="3"/>
  <c r="P279" i="3"/>
  <c r="K279" i="3"/>
  <c r="K269" i="3"/>
  <c r="Q269" i="3" s="1"/>
  <c r="K268" i="3"/>
  <c r="Q268" i="3" s="1"/>
  <c r="K267" i="3"/>
  <c r="Q267" i="3" s="1"/>
  <c r="Q266" i="3"/>
  <c r="K265" i="3"/>
  <c r="Q265" i="3" s="1"/>
  <c r="K264" i="3"/>
  <c r="Q264" i="3" s="1"/>
  <c r="Q263" i="3"/>
  <c r="K263" i="3"/>
  <c r="N262" i="3"/>
  <c r="M262" i="3"/>
  <c r="L262" i="3"/>
  <c r="K262" i="3"/>
  <c r="P261" i="3"/>
  <c r="K261" i="3"/>
  <c r="N178" i="3"/>
  <c r="M178" i="3"/>
  <c r="L178" i="3"/>
  <c r="K178" i="3"/>
  <c r="Q178" i="3" s="1"/>
  <c r="N177" i="3"/>
  <c r="M177" i="3"/>
  <c r="Q177" i="3" s="1"/>
  <c r="L177" i="3"/>
  <c r="K177" i="3"/>
  <c r="N176" i="3"/>
  <c r="M176" i="3"/>
  <c r="L176" i="3"/>
  <c r="K176" i="3"/>
  <c r="Q175" i="3"/>
  <c r="N174" i="3"/>
  <c r="M174" i="3"/>
  <c r="L174" i="3"/>
  <c r="K174" i="3"/>
  <c r="N173" i="3"/>
  <c r="M173" i="3"/>
  <c r="L173" i="3"/>
  <c r="K173" i="3"/>
  <c r="N172" i="3"/>
  <c r="M172" i="3"/>
  <c r="L172" i="3"/>
  <c r="K172" i="3"/>
  <c r="Q172" i="3" s="1"/>
  <c r="N171" i="3"/>
  <c r="M171" i="3"/>
  <c r="L171" i="3"/>
  <c r="K171" i="3"/>
  <c r="P170" i="3"/>
  <c r="K170" i="3"/>
  <c r="N160" i="3"/>
  <c r="M160" i="3"/>
  <c r="L160" i="3"/>
  <c r="K160" i="3"/>
  <c r="Q160" i="3" s="1"/>
  <c r="N159" i="3"/>
  <c r="M159" i="3"/>
  <c r="L159" i="3"/>
  <c r="K159" i="3"/>
  <c r="N158" i="3"/>
  <c r="M158" i="3"/>
  <c r="L158" i="3"/>
  <c r="K158" i="3"/>
  <c r="Q157" i="3"/>
  <c r="N156" i="3"/>
  <c r="M156" i="3"/>
  <c r="L156" i="3"/>
  <c r="K156" i="3"/>
  <c r="N155" i="3"/>
  <c r="M155" i="3"/>
  <c r="L155" i="3"/>
  <c r="K155" i="3"/>
  <c r="N154" i="3"/>
  <c r="M154" i="3"/>
  <c r="L154" i="3"/>
  <c r="K154" i="3"/>
  <c r="N153" i="3"/>
  <c r="M153" i="3"/>
  <c r="L153" i="3"/>
  <c r="K153" i="3"/>
  <c r="P152" i="3"/>
  <c r="K152" i="3"/>
  <c r="L121" i="3"/>
  <c r="K121" i="3"/>
  <c r="Q121" i="3" s="1"/>
  <c r="L120" i="3"/>
  <c r="K120" i="3"/>
  <c r="Q120" i="3" s="1"/>
  <c r="L119" i="3"/>
  <c r="K119" i="3"/>
  <c r="Q119" i="3" s="1"/>
  <c r="Q118" i="3"/>
  <c r="L117" i="3"/>
  <c r="K117" i="3"/>
  <c r="L116" i="3"/>
  <c r="K116" i="3"/>
  <c r="Q116" i="3" s="1"/>
  <c r="L115" i="3"/>
  <c r="K115" i="3"/>
  <c r="Q115" i="3" s="1"/>
  <c r="N114" i="3"/>
  <c r="M114" i="3"/>
  <c r="L114" i="3"/>
  <c r="K114" i="3"/>
  <c r="P113" i="3"/>
  <c r="K113" i="3"/>
  <c r="N103" i="3"/>
  <c r="M103" i="3"/>
  <c r="L103" i="3"/>
  <c r="K103" i="3"/>
  <c r="Q103" i="3" s="1"/>
  <c r="N102" i="3"/>
  <c r="M102" i="3"/>
  <c r="L102" i="3"/>
  <c r="K102" i="3"/>
  <c r="Q102" i="3" s="1"/>
  <c r="N101" i="3"/>
  <c r="M101" i="3"/>
  <c r="L101" i="3"/>
  <c r="K101" i="3"/>
  <c r="Q100" i="3"/>
  <c r="N99" i="3"/>
  <c r="M99" i="3"/>
  <c r="L99" i="3"/>
  <c r="K99" i="3"/>
  <c r="Q99" i="3" s="1"/>
  <c r="N98" i="3"/>
  <c r="M98" i="3"/>
  <c r="L98" i="3"/>
  <c r="K98" i="3"/>
  <c r="N97" i="3"/>
  <c r="M97" i="3"/>
  <c r="L97" i="3"/>
  <c r="K97" i="3"/>
  <c r="N96" i="3"/>
  <c r="M96" i="3"/>
  <c r="L96" i="3"/>
  <c r="K96" i="3"/>
  <c r="P95" i="3"/>
  <c r="K95" i="3"/>
  <c r="K84" i="3"/>
  <c r="Q84" i="3" s="1"/>
  <c r="K83" i="3"/>
  <c r="Q83" i="3" s="1"/>
  <c r="K82" i="3"/>
  <c r="Q82" i="3" s="1"/>
  <c r="Q81" i="3"/>
  <c r="K80" i="3"/>
  <c r="Q80" i="3" s="1"/>
  <c r="Q79" i="3"/>
  <c r="K79" i="3"/>
  <c r="K78" i="3"/>
  <c r="Q78" i="3" s="1"/>
  <c r="N77" i="3"/>
  <c r="M77" i="3"/>
  <c r="L77" i="3"/>
  <c r="K77" i="3"/>
  <c r="P76" i="3"/>
  <c r="K76" i="3"/>
  <c r="N66" i="3"/>
  <c r="M66" i="3"/>
  <c r="L66" i="3"/>
  <c r="K66" i="3"/>
  <c r="Q66" i="3" s="1"/>
  <c r="N65" i="3"/>
  <c r="M65" i="3"/>
  <c r="L65" i="3"/>
  <c r="K65" i="3"/>
  <c r="Q65" i="3" s="1"/>
  <c r="N64" i="3"/>
  <c r="M64" i="3"/>
  <c r="L64" i="3"/>
  <c r="K64" i="3"/>
  <c r="Q64" i="3" s="1"/>
  <c r="Q63" i="3"/>
  <c r="N62" i="3"/>
  <c r="M62" i="3"/>
  <c r="L62" i="3"/>
  <c r="K62" i="3"/>
  <c r="N61" i="3"/>
  <c r="M61" i="3"/>
  <c r="L61" i="3"/>
  <c r="K61" i="3"/>
  <c r="Q61" i="3" s="1"/>
  <c r="N60" i="3"/>
  <c r="M60" i="3"/>
  <c r="L60" i="3"/>
  <c r="K60" i="3"/>
  <c r="Q60" i="3" s="1"/>
  <c r="N59" i="3"/>
  <c r="M59" i="3"/>
  <c r="L59" i="3"/>
  <c r="K59" i="3"/>
  <c r="P58" i="3"/>
  <c r="K58" i="3"/>
  <c r="N27" i="3"/>
  <c r="M27" i="3"/>
  <c r="K27" i="3"/>
  <c r="Q27" i="3" s="1"/>
  <c r="N26" i="3"/>
  <c r="M26" i="3"/>
  <c r="K26" i="3"/>
  <c r="Q26" i="3" s="1"/>
  <c r="N25" i="3"/>
  <c r="M25" i="3"/>
  <c r="K25" i="3"/>
  <c r="Q24" i="3"/>
  <c r="N23" i="3"/>
  <c r="M23" i="3"/>
  <c r="K23" i="3"/>
  <c r="N22" i="3"/>
  <c r="M22" i="3"/>
  <c r="K22" i="3"/>
  <c r="N21" i="3"/>
  <c r="M21" i="3"/>
  <c r="K21" i="3"/>
  <c r="Q21" i="3" s="1"/>
  <c r="N20" i="3"/>
  <c r="M20" i="3"/>
  <c r="L20" i="3"/>
  <c r="K20" i="3"/>
  <c r="P19" i="3"/>
  <c r="K19" i="3"/>
  <c r="Q4" i="3"/>
  <c r="Q6" i="3"/>
  <c r="Q9" i="3"/>
  <c r="P1" i="3"/>
  <c r="L9" i="3"/>
  <c r="M9" i="3"/>
  <c r="K9" i="3"/>
  <c r="L8" i="3"/>
  <c r="M8" i="3"/>
  <c r="K8" i="3"/>
  <c r="Q8" i="3" s="1"/>
  <c r="L7" i="3"/>
  <c r="M7" i="3"/>
  <c r="K7" i="3"/>
  <c r="Q7" i="3" s="1"/>
  <c r="L5" i="3"/>
  <c r="Q5" i="3" s="1"/>
  <c r="M5" i="3"/>
  <c r="K5" i="3"/>
  <c r="L4" i="3"/>
  <c r="M4" i="3"/>
  <c r="K4" i="3"/>
  <c r="L3" i="3"/>
  <c r="M3" i="3"/>
  <c r="K3" i="3"/>
  <c r="Q3" i="3" s="1"/>
  <c r="N2" i="3"/>
  <c r="M2" i="3"/>
  <c r="L2" i="3"/>
  <c r="K2" i="3"/>
  <c r="K1" i="3"/>
  <c r="AX339" i="2"/>
  <c r="AW339" i="2"/>
  <c r="AV339" i="2"/>
  <c r="AU339" i="2"/>
  <c r="AX321" i="2"/>
  <c r="AW321" i="2"/>
  <c r="AV321" i="2"/>
  <c r="AU321" i="2"/>
  <c r="AZ260" i="2"/>
  <c r="AZ259" i="2"/>
  <c r="AZ258" i="2"/>
  <c r="AZ257" i="2"/>
  <c r="AZ248" i="2"/>
  <c r="AZ247" i="2"/>
  <c r="AZ246" i="2"/>
  <c r="AZ245" i="2"/>
  <c r="AZ244" i="2"/>
  <c r="AZ240" i="2"/>
  <c r="AZ239" i="2"/>
  <c r="AZ238" i="2"/>
  <c r="AZ237" i="2"/>
  <c r="AZ57" i="2"/>
  <c r="AZ56" i="2"/>
  <c r="AZ55" i="2"/>
  <c r="AZ54" i="2"/>
  <c r="AZ53" i="2"/>
  <c r="AZ49" i="2"/>
  <c r="AZ48" i="2"/>
  <c r="AZ47" i="2"/>
  <c r="AZ46" i="2"/>
  <c r="AZ151" i="2"/>
  <c r="AZ150" i="2"/>
  <c r="AZ149" i="2"/>
  <c r="AZ148" i="2"/>
  <c r="AZ147" i="2"/>
  <c r="AZ143" i="2"/>
  <c r="AZ142" i="2"/>
  <c r="AZ141" i="2"/>
  <c r="AZ140" i="2"/>
  <c r="AZ200" i="2"/>
  <c r="AZ199" i="2"/>
  <c r="AZ198" i="2"/>
  <c r="AZ228" i="2"/>
  <c r="AZ227" i="2"/>
  <c r="AZ226" i="2"/>
  <c r="AZ220" i="2"/>
  <c r="AZ219" i="2"/>
  <c r="AZ218" i="2"/>
  <c r="AZ217" i="2"/>
  <c r="AX193" i="2"/>
  <c r="AW193" i="2"/>
  <c r="AV193" i="2"/>
  <c r="AU193" i="2"/>
  <c r="AX175" i="2"/>
  <c r="AW175" i="2"/>
  <c r="AV175" i="2"/>
  <c r="AU175" i="2"/>
  <c r="AZ16" i="2"/>
  <c r="AZ8" i="2"/>
  <c r="BA264" i="2" l="1"/>
  <c r="AU232" i="2"/>
  <c r="AZ224" i="2"/>
  <c r="Q97" i="3"/>
  <c r="Q304" i="3"/>
  <c r="Q154" i="3"/>
  <c r="Q25" i="3"/>
  <c r="Q117" i="3"/>
  <c r="Q283" i="3"/>
  <c r="Q320" i="3"/>
  <c r="Q305" i="3"/>
  <c r="Q173" i="3"/>
  <c r="Q285" i="3"/>
  <c r="Q174" i="3"/>
  <c r="Q156" i="3"/>
  <c r="Q159" i="3"/>
  <c r="Q286" i="3"/>
  <c r="Q98" i="3"/>
  <c r="Q155" i="3"/>
  <c r="Q62" i="3"/>
  <c r="Q22" i="3"/>
  <c r="Q101" i="3"/>
  <c r="Q287" i="3"/>
  <c r="Q176" i="3"/>
  <c r="Q23" i="3"/>
  <c r="Q158" i="3"/>
  <c r="AQ338" i="2"/>
  <c r="AX338" i="2" s="1"/>
  <c r="AF338" i="2"/>
  <c r="AW338" i="2" s="1"/>
  <c r="U338" i="2"/>
  <c r="AV338" i="2" s="1"/>
  <c r="J338" i="2"/>
  <c r="AU338" i="2" s="1"/>
  <c r="AQ337" i="2"/>
  <c r="AX337" i="2" s="1"/>
  <c r="AF337" i="2"/>
  <c r="AW337" i="2" s="1"/>
  <c r="U337" i="2"/>
  <c r="AV337" i="2" s="1"/>
  <c r="J337" i="2"/>
  <c r="AU337" i="2" s="1"/>
  <c r="AQ336" i="2"/>
  <c r="AX336" i="2" s="1"/>
  <c r="AF336" i="2"/>
  <c r="AW336" i="2" s="1"/>
  <c r="U336" i="2"/>
  <c r="AV336" i="2" s="1"/>
  <c r="J336" i="2"/>
  <c r="AU336" i="2" s="1"/>
  <c r="AQ335" i="2"/>
  <c r="AF335" i="2"/>
  <c r="U335" i="2"/>
  <c r="J335" i="2"/>
  <c r="AQ334" i="2"/>
  <c r="AX334" i="2" s="1"/>
  <c r="AF334" i="2"/>
  <c r="AW334" i="2" s="1"/>
  <c r="U334" i="2"/>
  <c r="AV334" i="2" s="1"/>
  <c r="J334" i="2"/>
  <c r="AU334" i="2" s="1"/>
  <c r="AQ333" i="2"/>
  <c r="AX333" i="2" s="1"/>
  <c r="AF333" i="2"/>
  <c r="AW333" i="2" s="1"/>
  <c r="U333" i="2"/>
  <c r="AV333" i="2" s="1"/>
  <c r="J333" i="2"/>
  <c r="AU333" i="2" s="1"/>
  <c r="AQ332" i="2"/>
  <c r="AX332" i="2" s="1"/>
  <c r="AF332" i="2"/>
  <c r="AW332" i="2" s="1"/>
  <c r="U332" i="2"/>
  <c r="AV332" i="2" s="1"/>
  <c r="J332" i="2"/>
  <c r="AU332" i="2" s="1"/>
  <c r="AQ331" i="2"/>
  <c r="AF331" i="2"/>
  <c r="U331" i="2"/>
  <c r="J331" i="2"/>
  <c r="AQ330" i="2"/>
  <c r="AX330" i="2" s="1"/>
  <c r="AF330" i="2"/>
  <c r="AW330" i="2" s="1"/>
  <c r="U330" i="2"/>
  <c r="AV330" i="2" s="1"/>
  <c r="J330" i="2"/>
  <c r="AU330" i="2" s="1"/>
  <c r="AQ329" i="2"/>
  <c r="AX329" i="2" s="1"/>
  <c r="AF329" i="2"/>
  <c r="AW329" i="2" s="1"/>
  <c r="U329" i="2"/>
  <c r="AV329" i="2" s="1"/>
  <c r="J329" i="2"/>
  <c r="AU329" i="2" s="1"/>
  <c r="AQ328" i="2"/>
  <c r="AX328" i="2" s="1"/>
  <c r="AF328" i="2"/>
  <c r="AW328" i="2" s="1"/>
  <c r="U328" i="2"/>
  <c r="AV328" i="2" s="1"/>
  <c r="J328" i="2"/>
  <c r="AU328" i="2" s="1"/>
  <c r="AQ327" i="2"/>
  <c r="AF327" i="2"/>
  <c r="U327" i="2"/>
  <c r="J327" i="2"/>
  <c r="AQ326" i="2"/>
  <c r="AX326" i="2" s="1"/>
  <c r="AF326" i="2"/>
  <c r="AW326" i="2" s="1"/>
  <c r="U326" i="2"/>
  <c r="AV326" i="2" s="1"/>
  <c r="J326" i="2"/>
  <c r="AU326" i="2" s="1"/>
  <c r="AQ325" i="2"/>
  <c r="AX325" i="2" s="1"/>
  <c r="AF325" i="2"/>
  <c r="AW325" i="2" s="1"/>
  <c r="U325" i="2"/>
  <c r="AV325" i="2" s="1"/>
  <c r="J325" i="2"/>
  <c r="AU325" i="2" s="1"/>
  <c r="AQ324" i="2"/>
  <c r="AX324" i="2" s="1"/>
  <c r="AF324" i="2"/>
  <c r="AW324" i="2" s="1"/>
  <c r="U324" i="2"/>
  <c r="AV324" i="2" s="1"/>
  <c r="J324" i="2"/>
  <c r="AU324" i="2" s="1"/>
  <c r="AQ323" i="2"/>
  <c r="AF323" i="2"/>
  <c r="U323" i="2"/>
  <c r="J323" i="2"/>
  <c r="AQ320" i="2"/>
  <c r="AX320" i="2" s="1"/>
  <c r="AF320" i="2"/>
  <c r="AW320" i="2" s="1"/>
  <c r="U320" i="2"/>
  <c r="AV320" i="2" s="1"/>
  <c r="J320" i="2"/>
  <c r="AU320" i="2" s="1"/>
  <c r="AQ319" i="2"/>
  <c r="AX319" i="2" s="1"/>
  <c r="AF319" i="2"/>
  <c r="AW319" i="2" s="1"/>
  <c r="U319" i="2"/>
  <c r="AV319" i="2" s="1"/>
  <c r="J319" i="2"/>
  <c r="AU319" i="2" s="1"/>
  <c r="AQ318" i="2"/>
  <c r="AX318" i="2" s="1"/>
  <c r="AF318" i="2"/>
  <c r="AW318" i="2" s="1"/>
  <c r="U318" i="2"/>
  <c r="AV318" i="2" s="1"/>
  <c r="J318" i="2"/>
  <c r="AU318" i="2" s="1"/>
  <c r="AQ317" i="2"/>
  <c r="AF317" i="2"/>
  <c r="U317" i="2"/>
  <c r="J317" i="2"/>
  <c r="AQ316" i="2"/>
  <c r="AX316" i="2" s="1"/>
  <c r="AF316" i="2"/>
  <c r="AW316" i="2" s="1"/>
  <c r="U316" i="2"/>
  <c r="AV316" i="2" s="1"/>
  <c r="J316" i="2"/>
  <c r="AU316" i="2" s="1"/>
  <c r="AQ315" i="2"/>
  <c r="AX315" i="2" s="1"/>
  <c r="AF315" i="2"/>
  <c r="AW315" i="2" s="1"/>
  <c r="U315" i="2"/>
  <c r="AV315" i="2" s="1"/>
  <c r="J315" i="2"/>
  <c r="AU315" i="2" s="1"/>
  <c r="AQ314" i="2"/>
  <c r="AX314" i="2" s="1"/>
  <c r="AF314" i="2"/>
  <c r="AW314" i="2" s="1"/>
  <c r="U314" i="2"/>
  <c r="AV314" i="2" s="1"/>
  <c r="J314" i="2"/>
  <c r="AU314" i="2" s="1"/>
  <c r="AQ313" i="2"/>
  <c r="AF313" i="2"/>
  <c r="U313" i="2"/>
  <c r="J313" i="2"/>
  <c r="AQ312" i="2"/>
  <c r="AX312" i="2" s="1"/>
  <c r="AF312" i="2"/>
  <c r="AW312" i="2" s="1"/>
  <c r="U312" i="2"/>
  <c r="AV312" i="2" s="1"/>
  <c r="J312" i="2"/>
  <c r="AU312" i="2" s="1"/>
  <c r="AQ311" i="2"/>
  <c r="AX311" i="2" s="1"/>
  <c r="AF311" i="2"/>
  <c r="AW311" i="2" s="1"/>
  <c r="U311" i="2"/>
  <c r="AV311" i="2" s="1"/>
  <c r="J311" i="2"/>
  <c r="AU311" i="2" s="1"/>
  <c r="AQ310" i="2"/>
  <c r="AX310" i="2" s="1"/>
  <c r="AF310" i="2"/>
  <c r="AW310" i="2" s="1"/>
  <c r="U310" i="2"/>
  <c r="AV310" i="2" s="1"/>
  <c r="J310" i="2"/>
  <c r="AU310" i="2" s="1"/>
  <c r="AQ309" i="2"/>
  <c r="AF309" i="2"/>
  <c r="U309" i="2"/>
  <c r="J309" i="2"/>
  <c r="AQ308" i="2"/>
  <c r="AX308" i="2" s="1"/>
  <c r="AF308" i="2"/>
  <c r="AW308" i="2" s="1"/>
  <c r="U308" i="2"/>
  <c r="AV308" i="2" s="1"/>
  <c r="J308" i="2"/>
  <c r="AU308" i="2" s="1"/>
  <c r="AQ307" i="2"/>
  <c r="AX307" i="2" s="1"/>
  <c r="AF307" i="2"/>
  <c r="AW307" i="2" s="1"/>
  <c r="U307" i="2"/>
  <c r="AV307" i="2" s="1"/>
  <c r="J307" i="2"/>
  <c r="AU307" i="2" s="1"/>
  <c r="AQ306" i="2"/>
  <c r="AX306" i="2" s="1"/>
  <c r="AF306" i="2"/>
  <c r="AW306" i="2" s="1"/>
  <c r="U306" i="2"/>
  <c r="AV306" i="2" s="1"/>
  <c r="J306" i="2"/>
  <c r="AU306" i="2" s="1"/>
  <c r="AQ305" i="2"/>
  <c r="AF305" i="2"/>
  <c r="U305" i="2"/>
  <c r="J305" i="2"/>
  <c r="AS303" i="2"/>
  <c r="BB303" i="2" s="1"/>
  <c r="BI303" i="2" s="1"/>
  <c r="AH303" i="2"/>
  <c r="W303" i="2"/>
  <c r="L303" i="2"/>
  <c r="AQ301" i="2"/>
  <c r="AX301" i="2" s="1"/>
  <c r="AF301" i="2"/>
  <c r="AW301" i="2" s="1"/>
  <c r="U301" i="2"/>
  <c r="AV301" i="2" s="1"/>
  <c r="J301" i="2"/>
  <c r="AU301" i="2" s="1"/>
  <c r="AQ300" i="2"/>
  <c r="AX300" i="2" s="1"/>
  <c r="AF300" i="2"/>
  <c r="AW300" i="2" s="1"/>
  <c r="U300" i="2"/>
  <c r="AV300" i="2" s="1"/>
  <c r="J300" i="2"/>
  <c r="AU300" i="2" s="1"/>
  <c r="AQ299" i="2"/>
  <c r="AX299" i="2" s="1"/>
  <c r="AF299" i="2"/>
  <c r="AW299" i="2" s="1"/>
  <c r="U299" i="2"/>
  <c r="AV299" i="2" s="1"/>
  <c r="J299" i="2"/>
  <c r="AU299" i="2" s="1"/>
  <c r="AQ298" i="2"/>
  <c r="AF298" i="2"/>
  <c r="U298" i="2"/>
  <c r="J298" i="2"/>
  <c r="AQ297" i="2"/>
  <c r="AX297" i="2" s="1"/>
  <c r="AF297" i="2"/>
  <c r="AW297" i="2" s="1"/>
  <c r="U297" i="2"/>
  <c r="AV297" i="2" s="1"/>
  <c r="J297" i="2"/>
  <c r="AU297" i="2" s="1"/>
  <c r="AQ296" i="2"/>
  <c r="AX296" i="2" s="1"/>
  <c r="AF296" i="2"/>
  <c r="AW296" i="2" s="1"/>
  <c r="U296" i="2"/>
  <c r="AV296" i="2" s="1"/>
  <c r="J296" i="2"/>
  <c r="AU296" i="2" s="1"/>
  <c r="AQ295" i="2"/>
  <c r="AX295" i="2" s="1"/>
  <c r="AF295" i="2"/>
  <c r="AW295" i="2" s="1"/>
  <c r="U295" i="2"/>
  <c r="AV295" i="2" s="1"/>
  <c r="J295" i="2"/>
  <c r="AU295" i="2" s="1"/>
  <c r="AQ294" i="2"/>
  <c r="AF294" i="2"/>
  <c r="U294" i="2"/>
  <c r="J294" i="2"/>
  <c r="AQ293" i="2"/>
  <c r="AX293" i="2" s="1"/>
  <c r="AF293" i="2"/>
  <c r="AW293" i="2" s="1"/>
  <c r="U293" i="2"/>
  <c r="AV293" i="2" s="1"/>
  <c r="J293" i="2"/>
  <c r="AU293" i="2" s="1"/>
  <c r="AQ292" i="2"/>
  <c r="AX292" i="2" s="1"/>
  <c r="AF292" i="2"/>
  <c r="AW292" i="2" s="1"/>
  <c r="U292" i="2"/>
  <c r="AV292" i="2" s="1"/>
  <c r="J292" i="2"/>
  <c r="AU292" i="2" s="1"/>
  <c r="AQ291" i="2"/>
  <c r="AX291" i="2" s="1"/>
  <c r="AF291" i="2"/>
  <c r="AW291" i="2" s="1"/>
  <c r="U291" i="2"/>
  <c r="AV291" i="2" s="1"/>
  <c r="J291" i="2"/>
  <c r="AU291" i="2" s="1"/>
  <c r="AQ290" i="2"/>
  <c r="AF290" i="2"/>
  <c r="U290" i="2"/>
  <c r="J290" i="2"/>
  <c r="AQ289" i="2"/>
  <c r="AX289" i="2" s="1"/>
  <c r="AF289" i="2"/>
  <c r="AW289" i="2" s="1"/>
  <c r="U289" i="2"/>
  <c r="AV289" i="2" s="1"/>
  <c r="J289" i="2"/>
  <c r="AU289" i="2" s="1"/>
  <c r="AQ288" i="2"/>
  <c r="AX288" i="2" s="1"/>
  <c r="AF288" i="2"/>
  <c r="AW288" i="2" s="1"/>
  <c r="U288" i="2"/>
  <c r="AV288" i="2" s="1"/>
  <c r="J288" i="2"/>
  <c r="AU288" i="2" s="1"/>
  <c r="AQ287" i="2"/>
  <c r="AX287" i="2" s="1"/>
  <c r="AF287" i="2"/>
  <c r="AW287" i="2" s="1"/>
  <c r="U287" i="2"/>
  <c r="AV287" i="2" s="1"/>
  <c r="J287" i="2"/>
  <c r="AU287" i="2" s="1"/>
  <c r="AQ286" i="2"/>
  <c r="AF286" i="2"/>
  <c r="U286" i="2"/>
  <c r="J286" i="2"/>
  <c r="AQ283" i="2"/>
  <c r="AX283" i="2" s="1"/>
  <c r="AF283" i="2"/>
  <c r="AW283" i="2" s="1"/>
  <c r="U283" i="2"/>
  <c r="AV283" i="2" s="1"/>
  <c r="J283" i="2"/>
  <c r="AU283" i="2" s="1"/>
  <c r="AQ282" i="2"/>
  <c r="AX282" i="2" s="1"/>
  <c r="AF282" i="2"/>
  <c r="AW282" i="2" s="1"/>
  <c r="U282" i="2"/>
  <c r="AV282" i="2" s="1"/>
  <c r="J282" i="2"/>
  <c r="AU282" i="2" s="1"/>
  <c r="AQ281" i="2"/>
  <c r="AX281" i="2" s="1"/>
  <c r="AF281" i="2"/>
  <c r="AW281" i="2" s="1"/>
  <c r="U281" i="2"/>
  <c r="AV281" i="2" s="1"/>
  <c r="J281" i="2"/>
  <c r="AU281" i="2" s="1"/>
  <c r="AQ280" i="2"/>
  <c r="AF280" i="2"/>
  <c r="U280" i="2"/>
  <c r="J280" i="2"/>
  <c r="AQ279" i="2"/>
  <c r="AX279" i="2" s="1"/>
  <c r="AF279" i="2"/>
  <c r="AW279" i="2" s="1"/>
  <c r="U279" i="2"/>
  <c r="AV279" i="2" s="1"/>
  <c r="J279" i="2"/>
  <c r="AU279" i="2" s="1"/>
  <c r="AQ278" i="2"/>
  <c r="AX278" i="2" s="1"/>
  <c r="AF278" i="2"/>
  <c r="AW278" i="2" s="1"/>
  <c r="U278" i="2"/>
  <c r="AV278" i="2" s="1"/>
  <c r="J278" i="2"/>
  <c r="AU278" i="2" s="1"/>
  <c r="AQ277" i="2"/>
  <c r="AX277" i="2" s="1"/>
  <c r="AF277" i="2"/>
  <c r="AW277" i="2" s="1"/>
  <c r="U277" i="2"/>
  <c r="AV277" i="2" s="1"/>
  <c r="J277" i="2"/>
  <c r="AU277" i="2" s="1"/>
  <c r="AQ276" i="2"/>
  <c r="AF276" i="2"/>
  <c r="U276" i="2"/>
  <c r="J276" i="2"/>
  <c r="AQ275" i="2"/>
  <c r="AX275" i="2" s="1"/>
  <c r="AF275" i="2"/>
  <c r="AW275" i="2" s="1"/>
  <c r="U275" i="2"/>
  <c r="AV275" i="2" s="1"/>
  <c r="J275" i="2"/>
  <c r="AU275" i="2" s="1"/>
  <c r="AQ274" i="2"/>
  <c r="AX274" i="2" s="1"/>
  <c r="AF274" i="2"/>
  <c r="AW274" i="2" s="1"/>
  <c r="U274" i="2"/>
  <c r="AV274" i="2" s="1"/>
  <c r="J274" i="2"/>
  <c r="AU274" i="2" s="1"/>
  <c r="AQ273" i="2"/>
  <c r="AX273" i="2" s="1"/>
  <c r="AF273" i="2"/>
  <c r="AW273" i="2" s="1"/>
  <c r="U273" i="2"/>
  <c r="AV273" i="2" s="1"/>
  <c r="J273" i="2"/>
  <c r="AU273" i="2" s="1"/>
  <c r="AQ272" i="2"/>
  <c r="AF272" i="2"/>
  <c r="U272" i="2"/>
  <c r="J272" i="2"/>
  <c r="AQ271" i="2"/>
  <c r="AX271" i="2" s="1"/>
  <c r="AF271" i="2"/>
  <c r="AW271" i="2" s="1"/>
  <c r="U271" i="2"/>
  <c r="AV271" i="2" s="1"/>
  <c r="J271" i="2"/>
  <c r="AU271" i="2" s="1"/>
  <c r="AQ270" i="2"/>
  <c r="AX270" i="2" s="1"/>
  <c r="AF270" i="2"/>
  <c r="AW270" i="2" s="1"/>
  <c r="U270" i="2"/>
  <c r="AV270" i="2" s="1"/>
  <c r="J270" i="2"/>
  <c r="AU270" i="2" s="1"/>
  <c r="AQ269" i="2"/>
  <c r="AX269" i="2" s="1"/>
  <c r="AF269" i="2"/>
  <c r="AW269" i="2" s="1"/>
  <c r="U269" i="2"/>
  <c r="AV269" i="2" s="1"/>
  <c r="J269" i="2"/>
  <c r="AU269" i="2" s="1"/>
  <c r="AQ268" i="2"/>
  <c r="AF268" i="2"/>
  <c r="U268" i="2"/>
  <c r="J268" i="2"/>
  <c r="AS266" i="2"/>
  <c r="BB266" i="2" s="1"/>
  <c r="BI266" i="2" s="1"/>
  <c r="AH266" i="2"/>
  <c r="W266" i="2"/>
  <c r="L266" i="2"/>
  <c r="AQ263" i="2"/>
  <c r="AX263" i="2" s="1"/>
  <c r="AF263" i="2"/>
  <c r="AW263" i="2" s="1"/>
  <c r="U263" i="2"/>
  <c r="AV263" i="2" s="1"/>
  <c r="J263" i="2"/>
  <c r="AU263" i="2" s="1"/>
  <c r="AQ262" i="2"/>
  <c r="AX262" i="2" s="1"/>
  <c r="AF262" i="2"/>
  <c r="AW262" i="2" s="1"/>
  <c r="U262" i="2"/>
  <c r="AV262" i="2" s="1"/>
  <c r="J262" i="2"/>
  <c r="AU262" i="2" s="1"/>
  <c r="AQ261" i="2"/>
  <c r="AX261" i="2" s="1"/>
  <c r="AF261" i="2"/>
  <c r="AW261" i="2" s="1"/>
  <c r="U261" i="2"/>
  <c r="AV261" i="2" s="1"/>
  <c r="J261" i="2"/>
  <c r="AU261" i="2" s="1"/>
  <c r="AQ260" i="2"/>
  <c r="AF260" i="2"/>
  <c r="U260" i="2"/>
  <c r="J260" i="2"/>
  <c r="AQ259" i="2"/>
  <c r="AX259" i="2" s="1"/>
  <c r="AF259" i="2"/>
  <c r="AW259" i="2" s="1"/>
  <c r="U259" i="2"/>
  <c r="AV259" i="2" s="1"/>
  <c r="J259" i="2"/>
  <c r="AU259" i="2" s="1"/>
  <c r="AQ258" i="2"/>
  <c r="AX258" i="2" s="1"/>
  <c r="AF258" i="2"/>
  <c r="AW258" i="2" s="1"/>
  <c r="U258" i="2"/>
  <c r="AV258" i="2" s="1"/>
  <c r="J258" i="2"/>
  <c r="AU258" i="2" s="1"/>
  <c r="AQ257" i="2"/>
  <c r="AX257" i="2" s="1"/>
  <c r="AF257" i="2"/>
  <c r="AW257" i="2" s="1"/>
  <c r="U257" i="2"/>
  <c r="AV257" i="2" s="1"/>
  <c r="J257" i="2"/>
  <c r="AU257" i="2" s="1"/>
  <c r="AQ256" i="2"/>
  <c r="AF256" i="2"/>
  <c r="U256" i="2"/>
  <c r="J256" i="2"/>
  <c r="AS254" i="2"/>
  <c r="BB254" i="2" s="1"/>
  <c r="BI254" i="2" s="1"/>
  <c r="AH254" i="2"/>
  <c r="W254" i="2"/>
  <c r="L254" i="2"/>
  <c r="AQ251" i="2"/>
  <c r="AX251" i="2" s="1"/>
  <c r="AF251" i="2"/>
  <c r="AW251" i="2" s="1"/>
  <c r="U251" i="2"/>
  <c r="AV251" i="2" s="1"/>
  <c r="J251" i="2"/>
  <c r="AU251" i="2" s="1"/>
  <c r="AQ250" i="2"/>
  <c r="AX250" i="2" s="1"/>
  <c r="AF250" i="2"/>
  <c r="AW250" i="2" s="1"/>
  <c r="U250" i="2"/>
  <c r="AV250" i="2" s="1"/>
  <c r="J250" i="2"/>
  <c r="AU250" i="2" s="1"/>
  <c r="AQ249" i="2"/>
  <c r="AX249" i="2" s="1"/>
  <c r="AF249" i="2"/>
  <c r="AW249" i="2" s="1"/>
  <c r="U249" i="2"/>
  <c r="AV249" i="2" s="1"/>
  <c r="J249" i="2"/>
  <c r="AU249" i="2" s="1"/>
  <c r="AQ248" i="2"/>
  <c r="AF248" i="2"/>
  <c r="U248" i="2"/>
  <c r="J248" i="2"/>
  <c r="AQ247" i="2"/>
  <c r="AX247" i="2" s="1"/>
  <c r="AF247" i="2"/>
  <c r="AW247" i="2" s="1"/>
  <c r="U247" i="2"/>
  <c r="AV247" i="2" s="1"/>
  <c r="J247" i="2"/>
  <c r="AU247" i="2" s="1"/>
  <c r="AQ246" i="2"/>
  <c r="AX246" i="2" s="1"/>
  <c r="AF246" i="2"/>
  <c r="AW246" i="2" s="1"/>
  <c r="U246" i="2"/>
  <c r="AV246" i="2" s="1"/>
  <c r="J246" i="2"/>
  <c r="AU246" i="2" s="1"/>
  <c r="AQ245" i="2"/>
  <c r="AX245" i="2" s="1"/>
  <c r="AF245" i="2"/>
  <c r="AW245" i="2" s="1"/>
  <c r="U245" i="2"/>
  <c r="AV245" i="2" s="1"/>
  <c r="J245" i="2"/>
  <c r="AU245" i="2" s="1"/>
  <c r="AQ244" i="2"/>
  <c r="AF244" i="2"/>
  <c r="U244" i="2"/>
  <c r="J244" i="2"/>
  <c r="AQ243" i="2"/>
  <c r="AX243" i="2" s="1"/>
  <c r="AF243" i="2"/>
  <c r="AW243" i="2" s="1"/>
  <c r="U243" i="2"/>
  <c r="AV243" i="2" s="1"/>
  <c r="J243" i="2"/>
  <c r="AU243" i="2" s="1"/>
  <c r="AQ242" i="2"/>
  <c r="AX242" i="2" s="1"/>
  <c r="AF242" i="2"/>
  <c r="AW242" i="2" s="1"/>
  <c r="U242" i="2"/>
  <c r="AV242" i="2" s="1"/>
  <c r="J242" i="2"/>
  <c r="AU242" i="2" s="1"/>
  <c r="AQ241" i="2"/>
  <c r="AX241" i="2" s="1"/>
  <c r="AF241" i="2"/>
  <c r="AW241" i="2" s="1"/>
  <c r="U241" i="2"/>
  <c r="AV241" i="2" s="1"/>
  <c r="J241" i="2"/>
  <c r="AU241" i="2" s="1"/>
  <c r="AQ240" i="2"/>
  <c r="AF240" i="2"/>
  <c r="U240" i="2"/>
  <c r="J240" i="2"/>
  <c r="AQ239" i="2"/>
  <c r="AX239" i="2" s="1"/>
  <c r="AF239" i="2"/>
  <c r="AW239" i="2" s="1"/>
  <c r="U239" i="2"/>
  <c r="AV239" i="2" s="1"/>
  <c r="J239" i="2"/>
  <c r="AU239" i="2" s="1"/>
  <c r="AQ238" i="2"/>
  <c r="AX238" i="2" s="1"/>
  <c r="AF238" i="2"/>
  <c r="AW238" i="2" s="1"/>
  <c r="U238" i="2"/>
  <c r="AV238" i="2" s="1"/>
  <c r="J238" i="2"/>
  <c r="AU238" i="2" s="1"/>
  <c r="AQ237" i="2"/>
  <c r="AX237" i="2" s="1"/>
  <c r="AF237" i="2"/>
  <c r="AW237" i="2" s="1"/>
  <c r="U237" i="2"/>
  <c r="AV237" i="2" s="1"/>
  <c r="J237" i="2"/>
  <c r="AU237" i="2" s="1"/>
  <c r="AQ236" i="2"/>
  <c r="AF236" i="2"/>
  <c r="U236" i="2"/>
  <c r="J236" i="2"/>
  <c r="AS234" i="2"/>
  <c r="BB234" i="2" s="1"/>
  <c r="BI234" i="2" s="1"/>
  <c r="AH234" i="2"/>
  <c r="W234" i="2"/>
  <c r="L234" i="2"/>
  <c r="AQ231" i="2"/>
  <c r="AX231" i="2" s="1"/>
  <c r="AF231" i="2"/>
  <c r="AW231" i="2" s="1"/>
  <c r="U231" i="2"/>
  <c r="AV231" i="2" s="1"/>
  <c r="J231" i="2"/>
  <c r="AU231" i="2" s="1"/>
  <c r="AQ230" i="2"/>
  <c r="AX230" i="2" s="1"/>
  <c r="AF230" i="2"/>
  <c r="AW230" i="2" s="1"/>
  <c r="U230" i="2"/>
  <c r="AV230" i="2" s="1"/>
  <c r="J230" i="2"/>
  <c r="AU230" i="2" s="1"/>
  <c r="AQ229" i="2"/>
  <c r="AX229" i="2" s="1"/>
  <c r="AF229" i="2"/>
  <c r="AW229" i="2" s="1"/>
  <c r="U229" i="2"/>
  <c r="AV229" i="2" s="1"/>
  <c r="J229" i="2"/>
  <c r="AU229" i="2" s="1"/>
  <c r="AQ228" i="2"/>
  <c r="AF228" i="2"/>
  <c r="U228" i="2"/>
  <c r="J228" i="2"/>
  <c r="AQ227" i="2"/>
  <c r="AX227" i="2" s="1"/>
  <c r="AF227" i="2"/>
  <c r="AW227" i="2" s="1"/>
  <c r="U227" i="2"/>
  <c r="AV227" i="2" s="1"/>
  <c r="J227" i="2"/>
  <c r="AU227" i="2" s="1"/>
  <c r="AQ226" i="2"/>
  <c r="AX226" i="2" s="1"/>
  <c r="AF226" i="2"/>
  <c r="AW226" i="2" s="1"/>
  <c r="U226" i="2"/>
  <c r="AV226" i="2" s="1"/>
  <c r="J226" i="2"/>
  <c r="AU226" i="2" s="1"/>
  <c r="AQ225" i="2"/>
  <c r="AX225" i="2" s="1"/>
  <c r="AF225" i="2"/>
  <c r="AW225" i="2" s="1"/>
  <c r="U225" i="2"/>
  <c r="AV225" i="2" s="1"/>
  <c r="J225" i="2"/>
  <c r="AU225" i="2" s="1"/>
  <c r="AQ224" i="2"/>
  <c r="AF224" i="2"/>
  <c r="U224" i="2"/>
  <c r="J224" i="2"/>
  <c r="AQ223" i="2"/>
  <c r="AX223" i="2" s="1"/>
  <c r="AF223" i="2"/>
  <c r="AW223" i="2" s="1"/>
  <c r="U223" i="2"/>
  <c r="AV223" i="2" s="1"/>
  <c r="J223" i="2"/>
  <c r="AU223" i="2" s="1"/>
  <c r="AQ222" i="2"/>
  <c r="AX222" i="2" s="1"/>
  <c r="AF222" i="2"/>
  <c r="AW222" i="2" s="1"/>
  <c r="U222" i="2"/>
  <c r="AV222" i="2" s="1"/>
  <c r="J222" i="2"/>
  <c r="AU222" i="2" s="1"/>
  <c r="AQ221" i="2"/>
  <c r="AX221" i="2" s="1"/>
  <c r="AF221" i="2"/>
  <c r="AW221" i="2" s="1"/>
  <c r="U221" i="2"/>
  <c r="AV221" i="2" s="1"/>
  <c r="J221" i="2"/>
  <c r="AU221" i="2" s="1"/>
  <c r="AQ220" i="2"/>
  <c r="AF220" i="2"/>
  <c r="U220" i="2"/>
  <c r="J220" i="2"/>
  <c r="AQ219" i="2"/>
  <c r="AX219" i="2" s="1"/>
  <c r="AF219" i="2"/>
  <c r="AW219" i="2" s="1"/>
  <c r="U219" i="2"/>
  <c r="AV219" i="2" s="1"/>
  <c r="J219" i="2"/>
  <c r="AU219" i="2" s="1"/>
  <c r="AQ218" i="2"/>
  <c r="AX218" i="2" s="1"/>
  <c r="AF218" i="2"/>
  <c r="AW218" i="2" s="1"/>
  <c r="U218" i="2"/>
  <c r="AV218" i="2" s="1"/>
  <c r="J218" i="2"/>
  <c r="AU218" i="2" s="1"/>
  <c r="AQ217" i="2"/>
  <c r="AX217" i="2" s="1"/>
  <c r="AF217" i="2"/>
  <c r="AW217" i="2" s="1"/>
  <c r="U217" i="2"/>
  <c r="AV217" i="2" s="1"/>
  <c r="J217" i="2"/>
  <c r="AU217" i="2" s="1"/>
  <c r="AQ216" i="2"/>
  <c r="AF216" i="2"/>
  <c r="U216" i="2"/>
  <c r="J216" i="2"/>
  <c r="AS214" i="2"/>
  <c r="BB214" i="2" s="1"/>
  <c r="BI214" i="2" s="1"/>
  <c r="AH214" i="2"/>
  <c r="W214" i="2"/>
  <c r="L214" i="2"/>
  <c r="AQ211" i="2"/>
  <c r="AX211" i="2" s="1"/>
  <c r="AF211" i="2"/>
  <c r="AW211" i="2" s="1"/>
  <c r="U211" i="2"/>
  <c r="AV211" i="2" s="1"/>
  <c r="J211" i="2"/>
  <c r="AU211" i="2" s="1"/>
  <c r="AQ210" i="2"/>
  <c r="AX210" i="2" s="1"/>
  <c r="AF210" i="2"/>
  <c r="AW210" i="2" s="1"/>
  <c r="U210" i="2"/>
  <c r="AV210" i="2" s="1"/>
  <c r="J210" i="2"/>
  <c r="AU210" i="2" s="1"/>
  <c r="AQ209" i="2"/>
  <c r="AX209" i="2" s="1"/>
  <c r="AF209" i="2"/>
  <c r="AW209" i="2" s="1"/>
  <c r="U209" i="2"/>
  <c r="AV209" i="2" s="1"/>
  <c r="J209" i="2"/>
  <c r="AU209" i="2" s="1"/>
  <c r="AQ208" i="2"/>
  <c r="AF208" i="2"/>
  <c r="U208" i="2"/>
  <c r="J208" i="2"/>
  <c r="AQ207" i="2"/>
  <c r="AX207" i="2" s="1"/>
  <c r="AF207" i="2"/>
  <c r="AW207" i="2" s="1"/>
  <c r="U207" i="2"/>
  <c r="AV207" i="2" s="1"/>
  <c r="J207" i="2"/>
  <c r="AU207" i="2" s="1"/>
  <c r="AQ206" i="2"/>
  <c r="AX206" i="2" s="1"/>
  <c r="AF206" i="2"/>
  <c r="AW206" i="2" s="1"/>
  <c r="U206" i="2"/>
  <c r="AV206" i="2" s="1"/>
  <c r="J206" i="2"/>
  <c r="AU206" i="2" s="1"/>
  <c r="AQ205" i="2"/>
  <c r="AX205" i="2" s="1"/>
  <c r="AF205" i="2"/>
  <c r="AW205" i="2" s="1"/>
  <c r="U205" i="2"/>
  <c r="AV205" i="2" s="1"/>
  <c r="J205" i="2"/>
  <c r="AU205" i="2" s="1"/>
  <c r="AQ204" i="2"/>
  <c r="AF204" i="2"/>
  <c r="U204" i="2"/>
  <c r="J204" i="2"/>
  <c r="AQ203" i="2"/>
  <c r="AX203" i="2" s="1"/>
  <c r="AF203" i="2"/>
  <c r="AW203" i="2" s="1"/>
  <c r="U203" i="2"/>
  <c r="AV203" i="2" s="1"/>
  <c r="J203" i="2"/>
  <c r="AU203" i="2" s="1"/>
  <c r="AQ202" i="2"/>
  <c r="AX202" i="2" s="1"/>
  <c r="AF202" i="2"/>
  <c r="AW202" i="2" s="1"/>
  <c r="U202" i="2"/>
  <c r="AV202" i="2" s="1"/>
  <c r="J202" i="2"/>
  <c r="AU202" i="2" s="1"/>
  <c r="AQ201" i="2"/>
  <c r="AX201" i="2" s="1"/>
  <c r="AF201" i="2"/>
  <c r="AW201" i="2" s="1"/>
  <c r="U201" i="2"/>
  <c r="AV201" i="2" s="1"/>
  <c r="J201" i="2"/>
  <c r="AU201" i="2" s="1"/>
  <c r="AQ200" i="2"/>
  <c r="AF200" i="2"/>
  <c r="U200" i="2"/>
  <c r="J200" i="2"/>
  <c r="AQ199" i="2"/>
  <c r="AX199" i="2" s="1"/>
  <c r="AF199" i="2"/>
  <c r="AW199" i="2" s="1"/>
  <c r="U199" i="2"/>
  <c r="AV199" i="2" s="1"/>
  <c r="J199" i="2"/>
  <c r="AU199" i="2" s="1"/>
  <c r="AQ198" i="2"/>
  <c r="AX198" i="2" s="1"/>
  <c r="AF198" i="2"/>
  <c r="AW198" i="2" s="1"/>
  <c r="U198" i="2"/>
  <c r="AV198" i="2" s="1"/>
  <c r="J198" i="2"/>
  <c r="AU198" i="2" s="1"/>
  <c r="AQ197" i="2"/>
  <c r="AX197" i="2" s="1"/>
  <c r="AF197" i="2"/>
  <c r="AW197" i="2" s="1"/>
  <c r="U197" i="2"/>
  <c r="AV197" i="2" s="1"/>
  <c r="J197" i="2"/>
  <c r="AU197" i="2" s="1"/>
  <c r="AQ196" i="2"/>
  <c r="AF196" i="2"/>
  <c r="U196" i="2"/>
  <c r="J196" i="2"/>
  <c r="AS194" i="2"/>
  <c r="BB194" i="2" s="1"/>
  <c r="BI194" i="2" s="1"/>
  <c r="AH194" i="2"/>
  <c r="W194" i="2"/>
  <c r="L194" i="2"/>
  <c r="AQ192" i="2"/>
  <c r="AX192" i="2" s="1"/>
  <c r="AF192" i="2"/>
  <c r="AW192" i="2" s="1"/>
  <c r="U192" i="2"/>
  <c r="AV192" i="2" s="1"/>
  <c r="J192" i="2"/>
  <c r="AU192" i="2" s="1"/>
  <c r="AQ191" i="2"/>
  <c r="AX191" i="2" s="1"/>
  <c r="AF191" i="2"/>
  <c r="AW191" i="2" s="1"/>
  <c r="U191" i="2"/>
  <c r="AV191" i="2" s="1"/>
  <c r="J191" i="2"/>
  <c r="AU191" i="2" s="1"/>
  <c r="AQ190" i="2"/>
  <c r="AX190" i="2" s="1"/>
  <c r="AF190" i="2"/>
  <c r="AW190" i="2" s="1"/>
  <c r="U190" i="2"/>
  <c r="AV190" i="2" s="1"/>
  <c r="J190" i="2"/>
  <c r="AU190" i="2" s="1"/>
  <c r="AQ189" i="2"/>
  <c r="AF189" i="2"/>
  <c r="U189" i="2"/>
  <c r="J189" i="2"/>
  <c r="AQ188" i="2"/>
  <c r="AX188" i="2" s="1"/>
  <c r="AF188" i="2"/>
  <c r="AW188" i="2" s="1"/>
  <c r="U188" i="2"/>
  <c r="AV188" i="2" s="1"/>
  <c r="J188" i="2"/>
  <c r="AU188" i="2" s="1"/>
  <c r="AQ187" i="2"/>
  <c r="AX187" i="2" s="1"/>
  <c r="AF187" i="2"/>
  <c r="AW187" i="2" s="1"/>
  <c r="U187" i="2"/>
  <c r="AV187" i="2" s="1"/>
  <c r="J187" i="2"/>
  <c r="AU187" i="2" s="1"/>
  <c r="AQ186" i="2"/>
  <c r="AX186" i="2" s="1"/>
  <c r="AF186" i="2"/>
  <c r="AW186" i="2" s="1"/>
  <c r="U186" i="2"/>
  <c r="AV186" i="2" s="1"/>
  <c r="J186" i="2"/>
  <c r="AU186" i="2" s="1"/>
  <c r="AQ185" i="2"/>
  <c r="AF185" i="2"/>
  <c r="U185" i="2"/>
  <c r="J185" i="2"/>
  <c r="AQ184" i="2"/>
  <c r="AX184" i="2" s="1"/>
  <c r="AF184" i="2"/>
  <c r="AW184" i="2" s="1"/>
  <c r="U184" i="2"/>
  <c r="AV184" i="2" s="1"/>
  <c r="J184" i="2"/>
  <c r="AU184" i="2" s="1"/>
  <c r="AQ183" i="2"/>
  <c r="AX183" i="2" s="1"/>
  <c r="AF183" i="2"/>
  <c r="AW183" i="2" s="1"/>
  <c r="U183" i="2"/>
  <c r="AV183" i="2" s="1"/>
  <c r="J183" i="2"/>
  <c r="AU183" i="2" s="1"/>
  <c r="AQ182" i="2"/>
  <c r="AX182" i="2" s="1"/>
  <c r="AF182" i="2"/>
  <c r="AW182" i="2" s="1"/>
  <c r="U182" i="2"/>
  <c r="AV182" i="2" s="1"/>
  <c r="J182" i="2"/>
  <c r="AU182" i="2" s="1"/>
  <c r="AQ181" i="2"/>
  <c r="AF181" i="2"/>
  <c r="U181" i="2"/>
  <c r="J181" i="2"/>
  <c r="AQ180" i="2"/>
  <c r="AX180" i="2" s="1"/>
  <c r="AF180" i="2"/>
  <c r="AW180" i="2" s="1"/>
  <c r="U180" i="2"/>
  <c r="AV180" i="2" s="1"/>
  <c r="J180" i="2"/>
  <c r="AU180" i="2" s="1"/>
  <c r="AQ179" i="2"/>
  <c r="AX179" i="2" s="1"/>
  <c r="AF179" i="2"/>
  <c r="AW179" i="2" s="1"/>
  <c r="U179" i="2"/>
  <c r="AV179" i="2" s="1"/>
  <c r="J179" i="2"/>
  <c r="AU179" i="2" s="1"/>
  <c r="AQ178" i="2"/>
  <c r="AX178" i="2" s="1"/>
  <c r="AF178" i="2"/>
  <c r="AW178" i="2" s="1"/>
  <c r="U178" i="2"/>
  <c r="AV178" i="2" s="1"/>
  <c r="J178" i="2"/>
  <c r="AU178" i="2" s="1"/>
  <c r="AQ177" i="2"/>
  <c r="AF177" i="2"/>
  <c r="U177" i="2"/>
  <c r="J177" i="2"/>
  <c r="AQ174" i="2"/>
  <c r="AX174" i="2" s="1"/>
  <c r="AF174" i="2"/>
  <c r="AW174" i="2" s="1"/>
  <c r="U174" i="2"/>
  <c r="AV174" i="2" s="1"/>
  <c r="J174" i="2"/>
  <c r="AU174" i="2" s="1"/>
  <c r="AQ173" i="2"/>
  <c r="AX173" i="2" s="1"/>
  <c r="AF173" i="2"/>
  <c r="AW173" i="2" s="1"/>
  <c r="U173" i="2"/>
  <c r="AV173" i="2" s="1"/>
  <c r="J173" i="2"/>
  <c r="AU173" i="2" s="1"/>
  <c r="AQ172" i="2"/>
  <c r="AX172" i="2" s="1"/>
  <c r="AF172" i="2"/>
  <c r="AW172" i="2" s="1"/>
  <c r="U172" i="2"/>
  <c r="AV172" i="2" s="1"/>
  <c r="J172" i="2"/>
  <c r="AU172" i="2" s="1"/>
  <c r="AQ171" i="2"/>
  <c r="AF171" i="2"/>
  <c r="U171" i="2"/>
  <c r="J171" i="2"/>
  <c r="AQ170" i="2"/>
  <c r="AX170" i="2" s="1"/>
  <c r="AF170" i="2"/>
  <c r="AW170" i="2" s="1"/>
  <c r="U170" i="2"/>
  <c r="AV170" i="2" s="1"/>
  <c r="J170" i="2"/>
  <c r="AU170" i="2" s="1"/>
  <c r="AQ169" i="2"/>
  <c r="AX169" i="2" s="1"/>
  <c r="AF169" i="2"/>
  <c r="AW169" i="2" s="1"/>
  <c r="U169" i="2"/>
  <c r="AV169" i="2" s="1"/>
  <c r="J169" i="2"/>
  <c r="AU169" i="2" s="1"/>
  <c r="AQ168" i="2"/>
  <c r="AX168" i="2" s="1"/>
  <c r="AF168" i="2"/>
  <c r="AW168" i="2" s="1"/>
  <c r="U168" i="2"/>
  <c r="AV168" i="2" s="1"/>
  <c r="J168" i="2"/>
  <c r="AU168" i="2" s="1"/>
  <c r="AQ167" i="2"/>
  <c r="AF167" i="2"/>
  <c r="U167" i="2"/>
  <c r="J167" i="2"/>
  <c r="AQ166" i="2"/>
  <c r="AX166" i="2" s="1"/>
  <c r="AF166" i="2"/>
  <c r="AW166" i="2" s="1"/>
  <c r="U166" i="2"/>
  <c r="AV166" i="2" s="1"/>
  <c r="J166" i="2"/>
  <c r="AU166" i="2" s="1"/>
  <c r="AQ165" i="2"/>
  <c r="AX165" i="2" s="1"/>
  <c r="AF165" i="2"/>
  <c r="AW165" i="2" s="1"/>
  <c r="U165" i="2"/>
  <c r="AV165" i="2" s="1"/>
  <c r="J165" i="2"/>
  <c r="AU165" i="2" s="1"/>
  <c r="AQ164" i="2"/>
  <c r="AX164" i="2" s="1"/>
  <c r="AF164" i="2"/>
  <c r="AW164" i="2" s="1"/>
  <c r="U164" i="2"/>
  <c r="AV164" i="2" s="1"/>
  <c r="J164" i="2"/>
  <c r="AU164" i="2" s="1"/>
  <c r="AQ163" i="2"/>
  <c r="AF163" i="2"/>
  <c r="U163" i="2"/>
  <c r="J163" i="2"/>
  <c r="AQ162" i="2"/>
  <c r="AX162" i="2" s="1"/>
  <c r="AF162" i="2"/>
  <c r="AW162" i="2" s="1"/>
  <c r="U162" i="2"/>
  <c r="AV162" i="2" s="1"/>
  <c r="J162" i="2"/>
  <c r="AU162" i="2" s="1"/>
  <c r="AQ161" i="2"/>
  <c r="AX161" i="2" s="1"/>
  <c r="AF161" i="2"/>
  <c r="AW161" i="2" s="1"/>
  <c r="U161" i="2"/>
  <c r="AV161" i="2" s="1"/>
  <c r="J161" i="2"/>
  <c r="AU161" i="2" s="1"/>
  <c r="AQ160" i="2"/>
  <c r="AX160" i="2" s="1"/>
  <c r="AF160" i="2"/>
  <c r="AW160" i="2" s="1"/>
  <c r="U160" i="2"/>
  <c r="AV160" i="2" s="1"/>
  <c r="J160" i="2"/>
  <c r="AU160" i="2" s="1"/>
  <c r="AQ159" i="2"/>
  <c r="AF159" i="2"/>
  <c r="U159" i="2"/>
  <c r="J159" i="2"/>
  <c r="AS157" i="2"/>
  <c r="BB157" i="2" s="1"/>
  <c r="BI157" i="2" s="1"/>
  <c r="AH157" i="2"/>
  <c r="W157" i="2"/>
  <c r="L157" i="2"/>
  <c r="AQ154" i="2"/>
  <c r="AX154" i="2" s="1"/>
  <c r="AF154" i="2"/>
  <c r="AW154" i="2" s="1"/>
  <c r="U154" i="2"/>
  <c r="AV154" i="2" s="1"/>
  <c r="J154" i="2"/>
  <c r="AU154" i="2" s="1"/>
  <c r="AQ153" i="2"/>
  <c r="AX153" i="2" s="1"/>
  <c r="AF153" i="2"/>
  <c r="AW153" i="2" s="1"/>
  <c r="U153" i="2"/>
  <c r="AV153" i="2" s="1"/>
  <c r="J153" i="2"/>
  <c r="AU153" i="2" s="1"/>
  <c r="AQ152" i="2"/>
  <c r="AX152" i="2" s="1"/>
  <c r="AF152" i="2"/>
  <c r="AW152" i="2" s="1"/>
  <c r="U152" i="2"/>
  <c r="AV152" i="2" s="1"/>
  <c r="J152" i="2"/>
  <c r="AU152" i="2" s="1"/>
  <c r="AQ151" i="2"/>
  <c r="AF151" i="2"/>
  <c r="U151" i="2"/>
  <c r="J151" i="2"/>
  <c r="AQ150" i="2"/>
  <c r="AX150" i="2" s="1"/>
  <c r="AF150" i="2"/>
  <c r="AW150" i="2" s="1"/>
  <c r="U150" i="2"/>
  <c r="AV150" i="2" s="1"/>
  <c r="J150" i="2"/>
  <c r="AU150" i="2" s="1"/>
  <c r="AQ149" i="2"/>
  <c r="AX149" i="2" s="1"/>
  <c r="AF149" i="2"/>
  <c r="AW149" i="2" s="1"/>
  <c r="U149" i="2"/>
  <c r="AV149" i="2" s="1"/>
  <c r="J149" i="2"/>
  <c r="AU149" i="2" s="1"/>
  <c r="AQ148" i="2"/>
  <c r="AX148" i="2" s="1"/>
  <c r="AF148" i="2"/>
  <c r="AW148" i="2" s="1"/>
  <c r="U148" i="2"/>
  <c r="AV148" i="2" s="1"/>
  <c r="J148" i="2"/>
  <c r="AU148" i="2" s="1"/>
  <c r="AQ147" i="2"/>
  <c r="AF147" i="2"/>
  <c r="U147" i="2"/>
  <c r="J147" i="2"/>
  <c r="AQ146" i="2"/>
  <c r="AX146" i="2" s="1"/>
  <c r="AF146" i="2"/>
  <c r="AW146" i="2" s="1"/>
  <c r="U146" i="2"/>
  <c r="AV146" i="2" s="1"/>
  <c r="J146" i="2"/>
  <c r="AU146" i="2" s="1"/>
  <c r="AQ145" i="2"/>
  <c r="AX145" i="2" s="1"/>
  <c r="AF145" i="2"/>
  <c r="AW145" i="2" s="1"/>
  <c r="U145" i="2"/>
  <c r="AV145" i="2" s="1"/>
  <c r="J145" i="2"/>
  <c r="AU145" i="2" s="1"/>
  <c r="AQ144" i="2"/>
  <c r="AX144" i="2" s="1"/>
  <c r="AF144" i="2"/>
  <c r="AW144" i="2" s="1"/>
  <c r="U144" i="2"/>
  <c r="AV144" i="2" s="1"/>
  <c r="J144" i="2"/>
  <c r="AU144" i="2" s="1"/>
  <c r="AQ143" i="2"/>
  <c r="AF143" i="2"/>
  <c r="U143" i="2"/>
  <c r="J143" i="2"/>
  <c r="AQ142" i="2"/>
  <c r="AX142" i="2" s="1"/>
  <c r="AF142" i="2"/>
  <c r="AW142" i="2" s="1"/>
  <c r="U142" i="2"/>
  <c r="AV142" i="2" s="1"/>
  <c r="J142" i="2"/>
  <c r="AU142" i="2" s="1"/>
  <c r="AQ141" i="2"/>
  <c r="AX141" i="2" s="1"/>
  <c r="AF141" i="2"/>
  <c r="AW141" i="2" s="1"/>
  <c r="U141" i="2"/>
  <c r="AV141" i="2" s="1"/>
  <c r="J141" i="2"/>
  <c r="AU141" i="2" s="1"/>
  <c r="AQ140" i="2"/>
  <c r="AX140" i="2" s="1"/>
  <c r="AF140" i="2"/>
  <c r="AW140" i="2" s="1"/>
  <c r="U140" i="2"/>
  <c r="AV140" i="2" s="1"/>
  <c r="J140" i="2"/>
  <c r="AU140" i="2" s="1"/>
  <c r="AQ139" i="2"/>
  <c r="AF139" i="2"/>
  <c r="U139" i="2"/>
  <c r="J139" i="2"/>
  <c r="AS137" i="2"/>
  <c r="BB137" i="2" s="1"/>
  <c r="BI137" i="2" s="1"/>
  <c r="AH137" i="2"/>
  <c r="W137" i="2"/>
  <c r="L137" i="2"/>
  <c r="AQ135" i="2"/>
  <c r="AX135" i="2" s="1"/>
  <c r="AF135" i="2"/>
  <c r="AW135" i="2" s="1"/>
  <c r="U135" i="2"/>
  <c r="AV135" i="2" s="1"/>
  <c r="J135" i="2"/>
  <c r="AU135" i="2" s="1"/>
  <c r="AQ134" i="2"/>
  <c r="AX134" i="2" s="1"/>
  <c r="AF134" i="2"/>
  <c r="AW134" i="2" s="1"/>
  <c r="U134" i="2"/>
  <c r="AV134" i="2" s="1"/>
  <c r="J134" i="2"/>
  <c r="AU134" i="2" s="1"/>
  <c r="AQ133" i="2"/>
  <c r="AX133" i="2" s="1"/>
  <c r="AF133" i="2"/>
  <c r="AW133" i="2" s="1"/>
  <c r="U133" i="2"/>
  <c r="AV133" i="2" s="1"/>
  <c r="J133" i="2"/>
  <c r="AU133" i="2" s="1"/>
  <c r="AQ132" i="2"/>
  <c r="AF132" i="2"/>
  <c r="U132" i="2"/>
  <c r="J132" i="2"/>
  <c r="AQ131" i="2"/>
  <c r="AX131" i="2" s="1"/>
  <c r="AF131" i="2"/>
  <c r="AW131" i="2" s="1"/>
  <c r="U131" i="2"/>
  <c r="AV131" i="2" s="1"/>
  <c r="J131" i="2"/>
  <c r="AU131" i="2" s="1"/>
  <c r="AQ130" i="2"/>
  <c r="AX130" i="2" s="1"/>
  <c r="AF130" i="2"/>
  <c r="AW130" i="2" s="1"/>
  <c r="U130" i="2"/>
  <c r="AV130" i="2" s="1"/>
  <c r="J130" i="2"/>
  <c r="AU130" i="2" s="1"/>
  <c r="AQ129" i="2"/>
  <c r="AX129" i="2" s="1"/>
  <c r="AF129" i="2"/>
  <c r="AW129" i="2" s="1"/>
  <c r="U129" i="2"/>
  <c r="AV129" i="2" s="1"/>
  <c r="J129" i="2"/>
  <c r="AU129" i="2" s="1"/>
  <c r="AQ128" i="2"/>
  <c r="AF128" i="2"/>
  <c r="U128" i="2"/>
  <c r="J128" i="2"/>
  <c r="AQ127" i="2"/>
  <c r="AX127" i="2" s="1"/>
  <c r="AF127" i="2"/>
  <c r="AW127" i="2" s="1"/>
  <c r="U127" i="2"/>
  <c r="AV127" i="2" s="1"/>
  <c r="J127" i="2"/>
  <c r="AU127" i="2" s="1"/>
  <c r="AQ126" i="2"/>
  <c r="AX126" i="2" s="1"/>
  <c r="AF126" i="2"/>
  <c r="AW126" i="2" s="1"/>
  <c r="U126" i="2"/>
  <c r="AV126" i="2" s="1"/>
  <c r="J126" i="2"/>
  <c r="AU126" i="2" s="1"/>
  <c r="AQ125" i="2"/>
  <c r="AX125" i="2" s="1"/>
  <c r="AF125" i="2"/>
  <c r="AW125" i="2" s="1"/>
  <c r="U125" i="2"/>
  <c r="AV125" i="2" s="1"/>
  <c r="J125" i="2"/>
  <c r="AU125" i="2" s="1"/>
  <c r="AQ124" i="2"/>
  <c r="AF124" i="2"/>
  <c r="U124" i="2"/>
  <c r="J124" i="2"/>
  <c r="AQ123" i="2"/>
  <c r="AX123" i="2" s="1"/>
  <c r="AF123" i="2"/>
  <c r="AW123" i="2" s="1"/>
  <c r="U123" i="2"/>
  <c r="AV123" i="2" s="1"/>
  <c r="J123" i="2"/>
  <c r="AU123" i="2" s="1"/>
  <c r="AQ122" i="2"/>
  <c r="AX122" i="2" s="1"/>
  <c r="AF122" i="2"/>
  <c r="AW122" i="2" s="1"/>
  <c r="U122" i="2"/>
  <c r="AV122" i="2" s="1"/>
  <c r="J122" i="2"/>
  <c r="AU122" i="2" s="1"/>
  <c r="AQ121" i="2"/>
  <c r="AX121" i="2" s="1"/>
  <c r="AF121" i="2"/>
  <c r="AW121" i="2" s="1"/>
  <c r="U121" i="2"/>
  <c r="AV121" i="2" s="1"/>
  <c r="J121" i="2"/>
  <c r="AU121" i="2" s="1"/>
  <c r="AQ120" i="2"/>
  <c r="AF120" i="2"/>
  <c r="U120" i="2"/>
  <c r="J120" i="2"/>
  <c r="AQ117" i="2"/>
  <c r="AX117" i="2" s="1"/>
  <c r="AF117" i="2"/>
  <c r="AW117" i="2" s="1"/>
  <c r="U117" i="2"/>
  <c r="AV117" i="2" s="1"/>
  <c r="J117" i="2"/>
  <c r="AU117" i="2" s="1"/>
  <c r="AQ116" i="2"/>
  <c r="AX116" i="2" s="1"/>
  <c r="AF116" i="2"/>
  <c r="AW116" i="2" s="1"/>
  <c r="U116" i="2"/>
  <c r="AV116" i="2" s="1"/>
  <c r="J116" i="2"/>
  <c r="AU116" i="2" s="1"/>
  <c r="AQ115" i="2"/>
  <c r="AX115" i="2" s="1"/>
  <c r="AF115" i="2"/>
  <c r="AW115" i="2" s="1"/>
  <c r="U115" i="2"/>
  <c r="AV115" i="2" s="1"/>
  <c r="J115" i="2"/>
  <c r="AU115" i="2" s="1"/>
  <c r="AQ114" i="2"/>
  <c r="AF114" i="2"/>
  <c r="U114" i="2"/>
  <c r="J114" i="2"/>
  <c r="AQ113" i="2"/>
  <c r="AX113" i="2" s="1"/>
  <c r="AF113" i="2"/>
  <c r="AW113" i="2" s="1"/>
  <c r="U113" i="2"/>
  <c r="AV113" i="2" s="1"/>
  <c r="J113" i="2"/>
  <c r="AU113" i="2" s="1"/>
  <c r="AQ112" i="2"/>
  <c r="AX112" i="2" s="1"/>
  <c r="AF112" i="2"/>
  <c r="AW112" i="2" s="1"/>
  <c r="U112" i="2"/>
  <c r="AV112" i="2" s="1"/>
  <c r="J112" i="2"/>
  <c r="AU112" i="2" s="1"/>
  <c r="AQ111" i="2"/>
  <c r="AX111" i="2" s="1"/>
  <c r="AF111" i="2"/>
  <c r="AW111" i="2" s="1"/>
  <c r="U111" i="2"/>
  <c r="AV111" i="2" s="1"/>
  <c r="J111" i="2"/>
  <c r="AU111" i="2" s="1"/>
  <c r="AQ110" i="2"/>
  <c r="AF110" i="2"/>
  <c r="U110" i="2"/>
  <c r="J110" i="2"/>
  <c r="AQ109" i="2"/>
  <c r="AX109" i="2" s="1"/>
  <c r="AF109" i="2"/>
  <c r="AW109" i="2" s="1"/>
  <c r="U109" i="2"/>
  <c r="AV109" i="2" s="1"/>
  <c r="J109" i="2"/>
  <c r="AU109" i="2" s="1"/>
  <c r="AQ108" i="2"/>
  <c r="AX108" i="2" s="1"/>
  <c r="AF108" i="2"/>
  <c r="AW108" i="2" s="1"/>
  <c r="U108" i="2"/>
  <c r="AV108" i="2" s="1"/>
  <c r="J108" i="2"/>
  <c r="AU108" i="2" s="1"/>
  <c r="AQ107" i="2"/>
  <c r="AX107" i="2" s="1"/>
  <c r="AF107" i="2"/>
  <c r="AW107" i="2" s="1"/>
  <c r="U107" i="2"/>
  <c r="AV107" i="2" s="1"/>
  <c r="J107" i="2"/>
  <c r="AU107" i="2" s="1"/>
  <c r="AQ106" i="2"/>
  <c r="AF106" i="2"/>
  <c r="U106" i="2"/>
  <c r="J106" i="2"/>
  <c r="AQ105" i="2"/>
  <c r="AX105" i="2" s="1"/>
  <c r="AF105" i="2"/>
  <c r="AW105" i="2" s="1"/>
  <c r="U105" i="2"/>
  <c r="AV105" i="2" s="1"/>
  <c r="J105" i="2"/>
  <c r="AU105" i="2" s="1"/>
  <c r="AQ104" i="2"/>
  <c r="AX104" i="2" s="1"/>
  <c r="AF104" i="2"/>
  <c r="AW104" i="2" s="1"/>
  <c r="U104" i="2"/>
  <c r="AV104" i="2" s="1"/>
  <c r="J104" i="2"/>
  <c r="AU104" i="2" s="1"/>
  <c r="AQ103" i="2"/>
  <c r="AX103" i="2" s="1"/>
  <c r="AF103" i="2"/>
  <c r="AW103" i="2" s="1"/>
  <c r="U103" i="2"/>
  <c r="AV103" i="2" s="1"/>
  <c r="J103" i="2"/>
  <c r="AU103" i="2" s="1"/>
  <c r="AQ102" i="2"/>
  <c r="AF102" i="2"/>
  <c r="U102" i="2"/>
  <c r="J102" i="2"/>
  <c r="AS100" i="2"/>
  <c r="BB100" i="2" s="1"/>
  <c r="BI100" i="2" s="1"/>
  <c r="AH100" i="2"/>
  <c r="W100" i="2"/>
  <c r="L100" i="2"/>
  <c r="AQ98" i="2"/>
  <c r="AX98" i="2" s="1"/>
  <c r="AF98" i="2"/>
  <c r="AW98" i="2" s="1"/>
  <c r="U98" i="2"/>
  <c r="AV98" i="2" s="1"/>
  <c r="J98" i="2"/>
  <c r="AU98" i="2" s="1"/>
  <c r="AQ97" i="2"/>
  <c r="AX97" i="2" s="1"/>
  <c r="AF97" i="2"/>
  <c r="AW97" i="2" s="1"/>
  <c r="U97" i="2"/>
  <c r="AV97" i="2" s="1"/>
  <c r="J97" i="2"/>
  <c r="AU97" i="2" s="1"/>
  <c r="AQ96" i="2"/>
  <c r="AX96" i="2" s="1"/>
  <c r="AF96" i="2"/>
  <c r="AW96" i="2" s="1"/>
  <c r="U96" i="2"/>
  <c r="AV96" i="2" s="1"/>
  <c r="J96" i="2"/>
  <c r="AU96" i="2" s="1"/>
  <c r="AQ95" i="2"/>
  <c r="AF95" i="2"/>
  <c r="U95" i="2"/>
  <c r="J95" i="2"/>
  <c r="AQ94" i="2"/>
  <c r="AX94" i="2" s="1"/>
  <c r="AF94" i="2"/>
  <c r="AW94" i="2" s="1"/>
  <c r="U94" i="2"/>
  <c r="AV94" i="2" s="1"/>
  <c r="J94" i="2"/>
  <c r="AU94" i="2" s="1"/>
  <c r="AQ93" i="2"/>
  <c r="AX93" i="2" s="1"/>
  <c r="AF93" i="2"/>
  <c r="AW93" i="2" s="1"/>
  <c r="U93" i="2"/>
  <c r="AV93" i="2" s="1"/>
  <c r="J93" i="2"/>
  <c r="AU93" i="2" s="1"/>
  <c r="AQ92" i="2"/>
  <c r="AX92" i="2" s="1"/>
  <c r="AF92" i="2"/>
  <c r="AW92" i="2" s="1"/>
  <c r="U92" i="2"/>
  <c r="AV92" i="2" s="1"/>
  <c r="J92" i="2"/>
  <c r="AU92" i="2" s="1"/>
  <c r="AQ91" i="2"/>
  <c r="AF91" i="2"/>
  <c r="U91" i="2"/>
  <c r="J91" i="2"/>
  <c r="AQ90" i="2"/>
  <c r="AX90" i="2" s="1"/>
  <c r="AF90" i="2"/>
  <c r="AW90" i="2" s="1"/>
  <c r="U90" i="2"/>
  <c r="AV90" i="2" s="1"/>
  <c r="J90" i="2"/>
  <c r="AU90" i="2" s="1"/>
  <c r="AQ89" i="2"/>
  <c r="AX89" i="2" s="1"/>
  <c r="AF89" i="2"/>
  <c r="AW89" i="2" s="1"/>
  <c r="U89" i="2"/>
  <c r="AV89" i="2" s="1"/>
  <c r="J89" i="2"/>
  <c r="AU89" i="2" s="1"/>
  <c r="AQ88" i="2"/>
  <c r="AX88" i="2" s="1"/>
  <c r="AF88" i="2"/>
  <c r="AW88" i="2" s="1"/>
  <c r="U88" i="2"/>
  <c r="AV88" i="2" s="1"/>
  <c r="J88" i="2"/>
  <c r="AU88" i="2" s="1"/>
  <c r="AQ87" i="2"/>
  <c r="AF87" i="2"/>
  <c r="U87" i="2"/>
  <c r="J87" i="2"/>
  <c r="AQ86" i="2"/>
  <c r="AX86" i="2" s="1"/>
  <c r="AF86" i="2"/>
  <c r="AW86" i="2" s="1"/>
  <c r="U86" i="2"/>
  <c r="AV86" i="2" s="1"/>
  <c r="J86" i="2"/>
  <c r="AU86" i="2" s="1"/>
  <c r="AQ85" i="2"/>
  <c r="AX85" i="2" s="1"/>
  <c r="AF85" i="2"/>
  <c r="AW85" i="2" s="1"/>
  <c r="U85" i="2"/>
  <c r="AV85" i="2" s="1"/>
  <c r="J85" i="2"/>
  <c r="AU85" i="2" s="1"/>
  <c r="AQ84" i="2"/>
  <c r="AX84" i="2" s="1"/>
  <c r="AF84" i="2"/>
  <c r="AW84" i="2" s="1"/>
  <c r="U84" i="2"/>
  <c r="AV84" i="2" s="1"/>
  <c r="J84" i="2"/>
  <c r="AU84" i="2" s="1"/>
  <c r="AQ83" i="2"/>
  <c r="AF83" i="2"/>
  <c r="U83" i="2"/>
  <c r="J83" i="2"/>
  <c r="AQ80" i="2"/>
  <c r="AX80" i="2" s="1"/>
  <c r="AF80" i="2"/>
  <c r="AW80" i="2" s="1"/>
  <c r="U80" i="2"/>
  <c r="AV80" i="2" s="1"/>
  <c r="J80" i="2"/>
  <c r="AU80" i="2" s="1"/>
  <c r="AQ79" i="2"/>
  <c r="AX79" i="2" s="1"/>
  <c r="AF79" i="2"/>
  <c r="AW79" i="2" s="1"/>
  <c r="U79" i="2"/>
  <c r="AV79" i="2" s="1"/>
  <c r="J79" i="2"/>
  <c r="AU79" i="2" s="1"/>
  <c r="AQ78" i="2"/>
  <c r="AX78" i="2" s="1"/>
  <c r="AF78" i="2"/>
  <c r="AW78" i="2" s="1"/>
  <c r="U78" i="2"/>
  <c r="AV78" i="2" s="1"/>
  <c r="J78" i="2"/>
  <c r="AU78" i="2" s="1"/>
  <c r="AQ77" i="2"/>
  <c r="AF77" i="2"/>
  <c r="U77" i="2"/>
  <c r="J77" i="2"/>
  <c r="AQ76" i="2"/>
  <c r="AX76" i="2" s="1"/>
  <c r="AF76" i="2"/>
  <c r="AW76" i="2" s="1"/>
  <c r="U76" i="2"/>
  <c r="AV76" i="2" s="1"/>
  <c r="J76" i="2"/>
  <c r="AU76" i="2" s="1"/>
  <c r="AQ75" i="2"/>
  <c r="AX75" i="2" s="1"/>
  <c r="AF75" i="2"/>
  <c r="AW75" i="2" s="1"/>
  <c r="U75" i="2"/>
  <c r="AV75" i="2" s="1"/>
  <c r="J75" i="2"/>
  <c r="AU75" i="2" s="1"/>
  <c r="AQ74" i="2"/>
  <c r="AX74" i="2" s="1"/>
  <c r="AF74" i="2"/>
  <c r="AW74" i="2" s="1"/>
  <c r="U74" i="2"/>
  <c r="AV74" i="2" s="1"/>
  <c r="J74" i="2"/>
  <c r="AU74" i="2" s="1"/>
  <c r="AQ73" i="2"/>
  <c r="AF73" i="2"/>
  <c r="U73" i="2"/>
  <c r="J73" i="2"/>
  <c r="AQ72" i="2"/>
  <c r="AX72" i="2" s="1"/>
  <c r="AF72" i="2"/>
  <c r="AW72" i="2" s="1"/>
  <c r="U72" i="2"/>
  <c r="AV72" i="2" s="1"/>
  <c r="J72" i="2"/>
  <c r="AU72" i="2" s="1"/>
  <c r="AQ71" i="2"/>
  <c r="AX71" i="2" s="1"/>
  <c r="AF71" i="2"/>
  <c r="AW71" i="2" s="1"/>
  <c r="U71" i="2"/>
  <c r="AV71" i="2" s="1"/>
  <c r="J71" i="2"/>
  <c r="AU71" i="2" s="1"/>
  <c r="AQ70" i="2"/>
  <c r="AX70" i="2" s="1"/>
  <c r="AF70" i="2"/>
  <c r="AW70" i="2" s="1"/>
  <c r="U70" i="2"/>
  <c r="AV70" i="2" s="1"/>
  <c r="J70" i="2"/>
  <c r="AU70" i="2" s="1"/>
  <c r="AQ69" i="2"/>
  <c r="AF69" i="2"/>
  <c r="U69" i="2"/>
  <c r="J69" i="2"/>
  <c r="AQ68" i="2"/>
  <c r="AX68" i="2" s="1"/>
  <c r="AF68" i="2"/>
  <c r="AW68" i="2" s="1"/>
  <c r="U68" i="2"/>
  <c r="AV68" i="2" s="1"/>
  <c r="J68" i="2"/>
  <c r="AU68" i="2" s="1"/>
  <c r="AQ67" i="2"/>
  <c r="AX67" i="2" s="1"/>
  <c r="AF67" i="2"/>
  <c r="AW67" i="2" s="1"/>
  <c r="U67" i="2"/>
  <c r="AV67" i="2" s="1"/>
  <c r="J67" i="2"/>
  <c r="AU67" i="2" s="1"/>
  <c r="AQ66" i="2"/>
  <c r="AX66" i="2" s="1"/>
  <c r="AF66" i="2"/>
  <c r="AW66" i="2" s="1"/>
  <c r="U66" i="2"/>
  <c r="AV66" i="2" s="1"/>
  <c r="J66" i="2"/>
  <c r="AU66" i="2" s="1"/>
  <c r="AQ65" i="2"/>
  <c r="AF65" i="2"/>
  <c r="U65" i="2"/>
  <c r="J65" i="2"/>
  <c r="AS63" i="2"/>
  <c r="BB63" i="2" s="1"/>
  <c r="BI63" i="2" s="1"/>
  <c r="AH63" i="2"/>
  <c r="W63" i="2"/>
  <c r="L63" i="2"/>
  <c r="AQ60" i="2"/>
  <c r="AX60" i="2" s="1"/>
  <c r="AF60" i="2"/>
  <c r="AW60" i="2" s="1"/>
  <c r="U60" i="2"/>
  <c r="AV60" i="2" s="1"/>
  <c r="J60" i="2"/>
  <c r="AU60" i="2" s="1"/>
  <c r="AQ59" i="2"/>
  <c r="AX59" i="2" s="1"/>
  <c r="AF59" i="2"/>
  <c r="AW59" i="2" s="1"/>
  <c r="U59" i="2"/>
  <c r="AV59" i="2" s="1"/>
  <c r="J59" i="2"/>
  <c r="AU59" i="2" s="1"/>
  <c r="AQ58" i="2"/>
  <c r="AX58" i="2" s="1"/>
  <c r="AF58" i="2"/>
  <c r="AW58" i="2" s="1"/>
  <c r="U58" i="2"/>
  <c r="AV58" i="2" s="1"/>
  <c r="J58" i="2"/>
  <c r="AU58" i="2" s="1"/>
  <c r="AQ57" i="2"/>
  <c r="AF57" i="2"/>
  <c r="U57" i="2"/>
  <c r="J57" i="2"/>
  <c r="AQ56" i="2"/>
  <c r="AX56" i="2" s="1"/>
  <c r="AF56" i="2"/>
  <c r="AW56" i="2" s="1"/>
  <c r="U56" i="2"/>
  <c r="AV56" i="2" s="1"/>
  <c r="J56" i="2"/>
  <c r="AU56" i="2" s="1"/>
  <c r="AQ55" i="2"/>
  <c r="AX55" i="2" s="1"/>
  <c r="AF55" i="2"/>
  <c r="AW55" i="2" s="1"/>
  <c r="U55" i="2"/>
  <c r="AV55" i="2" s="1"/>
  <c r="J55" i="2"/>
  <c r="AU55" i="2" s="1"/>
  <c r="AQ54" i="2"/>
  <c r="AX54" i="2" s="1"/>
  <c r="AF54" i="2"/>
  <c r="AW54" i="2" s="1"/>
  <c r="U54" i="2"/>
  <c r="AV54" i="2" s="1"/>
  <c r="J54" i="2"/>
  <c r="AU54" i="2" s="1"/>
  <c r="AQ53" i="2"/>
  <c r="AF53" i="2"/>
  <c r="U53" i="2"/>
  <c r="J53" i="2"/>
  <c r="AQ52" i="2"/>
  <c r="AX52" i="2" s="1"/>
  <c r="AF52" i="2"/>
  <c r="AW52" i="2" s="1"/>
  <c r="U52" i="2"/>
  <c r="AV52" i="2" s="1"/>
  <c r="J52" i="2"/>
  <c r="AU52" i="2" s="1"/>
  <c r="AQ51" i="2"/>
  <c r="AX51" i="2" s="1"/>
  <c r="AF51" i="2"/>
  <c r="AW51" i="2" s="1"/>
  <c r="U51" i="2"/>
  <c r="AV51" i="2" s="1"/>
  <c r="J51" i="2"/>
  <c r="AU51" i="2" s="1"/>
  <c r="AQ50" i="2"/>
  <c r="AX50" i="2" s="1"/>
  <c r="AF50" i="2"/>
  <c r="AW50" i="2" s="1"/>
  <c r="U50" i="2"/>
  <c r="AV50" i="2" s="1"/>
  <c r="J50" i="2"/>
  <c r="AU50" i="2" s="1"/>
  <c r="AQ49" i="2"/>
  <c r="AF49" i="2"/>
  <c r="U49" i="2"/>
  <c r="J49" i="2"/>
  <c r="AQ48" i="2"/>
  <c r="AX48" i="2" s="1"/>
  <c r="AF48" i="2"/>
  <c r="AW48" i="2" s="1"/>
  <c r="U48" i="2"/>
  <c r="AV48" i="2" s="1"/>
  <c r="J48" i="2"/>
  <c r="AU48" i="2" s="1"/>
  <c r="AQ47" i="2"/>
  <c r="AX47" i="2" s="1"/>
  <c r="AF47" i="2"/>
  <c r="AW47" i="2" s="1"/>
  <c r="U47" i="2"/>
  <c r="AV47" i="2" s="1"/>
  <c r="J47" i="2"/>
  <c r="AU47" i="2" s="1"/>
  <c r="AQ46" i="2"/>
  <c r="AX46" i="2" s="1"/>
  <c r="AF46" i="2"/>
  <c r="AW46" i="2" s="1"/>
  <c r="U46" i="2"/>
  <c r="AV46" i="2" s="1"/>
  <c r="J46" i="2"/>
  <c r="AU46" i="2" s="1"/>
  <c r="AQ45" i="2"/>
  <c r="AF45" i="2"/>
  <c r="U45" i="2"/>
  <c r="J45" i="2"/>
  <c r="AS43" i="2"/>
  <c r="BB43" i="2" s="1"/>
  <c r="BI43" i="2" s="1"/>
  <c r="AH43" i="2"/>
  <c r="W43" i="2"/>
  <c r="L43" i="2"/>
  <c r="AQ41" i="2"/>
  <c r="AX41" i="2" s="1"/>
  <c r="AF41" i="2"/>
  <c r="AW41" i="2" s="1"/>
  <c r="U41" i="2"/>
  <c r="AV41" i="2" s="1"/>
  <c r="J41" i="2"/>
  <c r="AU41" i="2" s="1"/>
  <c r="AQ40" i="2"/>
  <c r="AX40" i="2" s="1"/>
  <c r="AF40" i="2"/>
  <c r="AW40" i="2" s="1"/>
  <c r="U40" i="2"/>
  <c r="AV40" i="2" s="1"/>
  <c r="J40" i="2"/>
  <c r="AU40" i="2" s="1"/>
  <c r="AQ39" i="2"/>
  <c r="AX39" i="2" s="1"/>
  <c r="AF39" i="2"/>
  <c r="AW39" i="2" s="1"/>
  <c r="U39" i="2"/>
  <c r="AV39" i="2" s="1"/>
  <c r="J39" i="2"/>
  <c r="AU39" i="2" s="1"/>
  <c r="AQ38" i="2"/>
  <c r="AF38" i="2"/>
  <c r="U38" i="2"/>
  <c r="J38" i="2"/>
  <c r="AQ37" i="2"/>
  <c r="AX37" i="2" s="1"/>
  <c r="AF37" i="2"/>
  <c r="AW37" i="2" s="1"/>
  <c r="U37" i="2"/>
  <c r="AV37" i="2" s="1"/>
  <c r="J37" i="2"/>
  <c r="AU37" i="2" s="1"/>
  <c r="AQ36" i="2"/>
  <c r="AX36" i="2" s="1"/>
  <c r="AF36" i="2"/>
  <c r="AW36" i="2" s="1"/>
  <c r="U36" i="2"/>
  <c r="AV36" i="2" s="1"/>
  <c r="J36" i="2"/>
  <c r="AU36" i="2" s="1"/>
  <c r="AQ35" i="2"/>
  <c r="AX35" i="2" s="1"/>
  <c r="AF35" i="2"/>
  <c r="AW35" i="2" s="1"/>
  <c r="U35" i="2"/>
  <c r="AV35" i="2" s="1"/>
  <c r="J35" i="2"/>
  <c r="AU35" i="2" s="1"/>
  <c r="AQ34" i="2"/>
  <c r="AF34" i="2"/>
  <c r="U34" i="2"/>
  <c r="J34" i="2"/>
  <c r="AQ33" i="2"/>
  <c r="AX33" i="2" s="1"/>
  <c r="AF33" i="2"/>
  <c r="AW33" i="2" s="1"/>
  <c r="U33" i="2"/>
  <c r="AV33" i="2" s="1"/>
  <c r="J33" i="2"/>
  <c r="AU33" i="2" s="1"/>
  <c r="AQ32" i="2"/>
  <c r="AX32" i="2" s="1"/>
  <c r="AF32" i="2"/>
  <c r="AW32" i="2" s="1"/>
  <c r="U32" i="2"/>
  <c r="AV32" i="2" s="1"/>
  <c r="J32" i="2"/>
  <c r="AU32" i="2" s="1"/>
  <c r="AQ31" i="2"/>
  <c r="AX31" i="2" s="1"/>
  <c r="AF31" i="2"/>
  <c r="AW31" i="2" s="1"/>
  <c r="U31" i="2"/>
  <c r="AV31" i="2" s="1"/>
  <c r="J31" i="2"/>
  <c r="AU31" i="2" s="1"/>
  <c r="AQ30" i="2"/>
  <c r="AF30" i="2"/>
  <c r="U30" i="2"/>
  <c r="J30" i="2"/>
  <c r="AQ29" i="2"/>
  <c r="AX29" i="2" s="1"/>
  <c r="AF29" i="2"/>
  <c r="AW29" i="2" s="1"/>
  <c r="U29" i="2"/>
  <c r="AV29" i="2" s="1"/>
  <c r="J29" i="2"/>
  <c r="AU29" i="2" s="1"/>
  <c r="AQ28" i="2"/>
  <c r="AX28" i="2" s="1"/>
  <c r="AF28" i="2"/>
  <c r="AW28" i="2" s="1"/>
  <c r="U28" i="2"/>
  <c r="AV28" i="2" s="1"/>
  <c r="J28" i="2"/>
  <c r="AU28" i="2" s="1"/>
  <c r="AQ27" i="2"/>
  <c r="AX27" i="2" s="1"/>
  <c r="AF27" i="2"/>
  <c r="AW27" i="2" s="1"/>
  <c r="U27" i="2"/>
  <c r="AV27" i="2" s="1"/>
  <c r="J27" i="2"/>
  <c r="AU27" i="2" s="1"/>
  <c r="AQ26" i="2"/>
  <c r="AF26" i="2"/>
  <c r="U26" i="2"/>
  <c r="J26" i="2"/>
  <c r="AQ23" i="2"/>
  <c r="AX23" i="2" s="1"/>
  <c r="AF23" i="2"/>
  <c r="AW23" i="2" s="1"/>
  <c r="U23" i="2"/>
  <c r="AV23" i="2" s="1"/>
  <c r="J23" i="2"/>
  <c r="AU23" i="2" s="1"/>
  <c r="AQ22" i="2"/>
  <c r="AX22" i="2" s="1"/>
  <c r="AF22" i="2"/>
  <c r="AW22" i="2" s="1"/>
  <c r="U22" i="2"/>
  <c r="AV22" i="2" s="1"/>
  <c r="J22" i="2"/>
  <c r="AU22" i="2" s="1"/>
  <c r="AQ21" i="2"/>
  <c r="AX21" i="2" s="1"/>
  <c r="AF21" i="2"/>
  <c r="AW21" i="2" s="1"/>
  <c r="U21" i="2"/>
  <c r="AV21" i="2" s="1"/>
  <c r="J21" i="2"/>
  <c r="AU21" i="2" s="1"/>
  <c r="AQ20" i="2"/>
  <c r="AF20" i="2"/>
  <c r="U20" i="2"/>
  <c r="J20" i="2"/>
  <c r="AQ19" i="2"/>
  <c r="AX19" i="2" s="1"/>
  <c r="AF19" i="2"/>
  <c r="AW19" i="2" s="1"/>
  <c r="U19" i="2"/>
  <c r="AV19" i="2" s="1"/>
  <c r="J19" i="2"/>
  <c r="AU19" i="2" s="1"/>
  <c r="AQ18" i="2"/>
  <c r="AX18" i="2" s="1"/>
  <c r="AF18" i="2"/>
  <c r="AW18" i="2" s="1"/>
  <c r="U18" i="2"/>
  <c r="AV18" i="2" s="1"/>
  <c r="J18" i="2"/>
  <c r="AU18" i="2" s="1"/>
  <c r="AQ17" i="2"/>
  <c r="AX17" i="2" s="1"/>
  <c r="AF17" i="2"/>
  <c r="AW17" i="2" s="1"/>
  <c r="U17" i="2"/>
  <c r="AV17" i="2" s="1"/>
  <c r="J17" i="2"/>
  <c r="AU17" i="2" s="1"/>
  <c r="AQ16" i="2"/>
  <c r="AF16" i="2"/>
  <c r="U16" i="2"/>
  <c r="J16" i="2"/>
  <c r="AQ15" i="2"/>
  <c r="AX15" i="2" s="1"/>
  <c r="AF15" i="2"/>
  <c r="AW15" i="2" s="1"/>
  <c r="U15" i="2"/>
  <c r="AV15" i="2" s="1"/>
  <c r="J15" i="2"/>
  <c r="AU15" i="2" s="1"/>
  <c r="AQ14" i="2"/>
  <c r="AX14" i="2" s="1"/>
  <c r="AF14" i="2"/>
  <c r="AW14" i="2" s="1"/>
  <c r="U14" i="2"/>
  <c r="AV14" i="2" s="1"/>
  <c r="J14" i="2"/>
  <c r="AU14" i="2" s="1"/>
  <c r="AQ13" i="2"/>
  <c r="AX13" i="2" s="1"/>
  <c r="AF13" i="2"/>
  <c r="AW13" i="2" s="1"/>
  <c r="U13" i="2"/>
  <c r="AV13" i="2" s="1"/>
  <c r="J13" i="2"/>
  <c r="AU13" i="2" s="1"/>
  <c r="AQ12" i="2"/>
  <c r="AF12" i="2"/>
  <c r="U12" i="2"/>
  <c r="J12" i="2"/>
  <c r="AQ11" i="2"/>
  <c r="AX11" i="2" s="1"/>
  <c r="AF11" i="2"/>
  <c r="AW11" i="2" s="1"/>
  <c r="U11" i="2"/>
  <c r="AV11" i="2" s="1"/>
  <c r="J11" i="2"/>
  <c r="AU11" i="2" s="1"/>
  <c r="AQ10" i="2"/>
  <c r="AX10" i="2" s="1"/>
  <c r="AF10" i="2"/>
  <c r="AW10" i="2" s="1"/>
  <c r="U10" i="2"/>
  <c r="AV10" i="2" s="1"/>
  <c r="J10" i="2"/>
  <c r="AU10" i="2" s="1"/>
  <c r="AQ9" i="2"/>
  <c r="AX9" i="2" s="1"/>
  <c r="AF9" i="2"/>
  <c r="AW9" i="2" s="1"/>
  <c r="U9" i="2"/>
  <c r="AV9" i="2" s="1"/>
  <c r="J9" i="2"/>
  <c r="AU9" i="2" s="1"/>
  <c r="AQ8" i="2"/>
  <c r="AF8" i="2"/>
  <c r="U8" i="2"/>
  <c r="J8" i="2"/>
  <c r="AS6" i="2"/>
  <c r="BB6" i="2" s="1"/>
  <c r="AH6" i="2"/>
  <c r="W6" i="2"/>
  <c r="L6" i="2"/>
  <c r="AQ5" i="2"/>
  <c r="AF5" i="2"/>
  <c r="U5" i="2"/>
  <c r="J5" i="2"/>
  <c r="AQ33" i="1"/>
  <c r="AX33" i="1" s="1"/>
  <c r="AF33" i="1"/>
  <c r="AW33" i="1" s="1"/>
  <c r="U33" i="1"/>
  <c r="AV33" i="1" s="1"/>
  <c r="J33" i="1"/>
  <c r="AU33" i="1" s="1"/>
  <c r="AQ32" i="1"/>
  <c r="AX32" i="1" s="1"/>
  <c r="AF32" i="1"/>
  <c r="AW32" i="1" s="1"/>
  <c r="U32" i="1"/>
  <c r="AV32" i="1" s="1"/>
  <c r="J32" i="1"/>
  <c r="AU32" i="1" s="1"/>
  <c r="AQ31" i="1"/>
  <c r="AX31" i="1" s="1"/>
  <c r="AF31" i="1"/>
  <c r="AW31" i="1" s="1"/>
  <c r="U31" i="1"/>
  <c r="AV31" i="1" s="1"/>
  <c r="J31" i="1"/>
  <c r="AU31" i="1" s="1"/>
  <c r="AQ30" i="1"/>
  <c r="AF30" i="1"/>
  <c r="U30" i="1"/>
  <c r="J30" i="1"/>
  <c r="AQ29" i="1"/>
  <c r="AX29" i="1" s="1"/>
  <c r="AF29" i="1"/>
  <c r="AW29" i="1" s="1"/>
  <c r="U29" i="1"/>
  <c r="AV29" i="1" s="1"/>
  <c r="J29" i="1"/>
  <c r="AU29" i="1" s="1"/>
  <c r="AQ28" i="1"/>
  <c r="AX28" i="1" s="1"/>
  <c r="AF28" i="1"/>
  <c r="AW28" i="1" s="1"/>
  <c r="U28" i="1"/>
  <c r="AV28" i="1" s="1"/>
  <c r="J28" i="1"/>
  <c r="AU28" i="1" s="1"/>
  <c r="AW27" i="1"/>
  <c r="AQ27" i="1"/>
  <c r="AX27" i="1" s="1"/>
  <c r="AF27" i="1"/>
  <c r="U27" i="1"/>
  <c r="AV27" i="1" s="1"/>
  <c r="J27" i="1"/>
  <c r="AU27" i="1" s="1"/>
  <c r="AQ26" i="1"/>
  <c r="AF26" i="1"/>
  <c r="U26" i="1"/>
  <c r="J26" i="1"/>
  <c r="AQ25" i="1"/>
  <c r="AX25" i="1" s="1"/>
  <c r="AF25" i="1"/>
  <c r="AW25" i="1" s="1"/>
  <c r="U25" i="1"/>
  <c r="AV25" i="1" s="1"/>
  <c r="J25" i="1"/>
  <c r="AU25" i="1" s="1"/>
  <c r="AX24" i="1"/>
  <c r="AW24" i="1"/>
  <c r="AQ24" i="1"/>
  <c r="AF24" i="1"/>
  <c r="U24" i="1"/>
  <c r="AV24" i="1" s="1"/>
  <c r="J24" i="1"/>
  <c r="AU24" i="1" s="1"/>
  <c r="AQ23" i="1"/>
  <c r="AX23" i="1" s="1"/>
  <c r="AF23" i="1"/>
  <c r="AW23" i="1" s="1"/>
  <c r="U23" i="1"/>
  <c r="AV23" i="1" s="1"/>
  <c r="J23" i="1"/>
  <c r="AU23" i="1" s="1"/>
  <c r="AQ22" i="1"/>
  <c r="AF22" i="1"/>
  <c r="U22" i="1"/>
  <c r="J22" i="1"/>
  <c r="AX21" i="1"/>
  <c r="AW21" i="1"/>
  <c r="AQ21" i="1"/>
  <c r="AF21" i="1"/>
  <c r="U21" i="1"/>
  <c r="AV21" i="1" s="1"/>
  <c r="J21" i="1"/>
  <c r="AU21" i="1" s="1"/>
  <c r="AQ20" i="1"/>
  <c r="AX20" i="1" s="1"/>
  <c r="AF20" i="1"/>
  <c r="AW20" i="1" s="1"/>
  <c r="U20" i="1"/>
  <c r="AV20" i="1" s="1"/>
  <c r="J20" i="1"/>
  <c r="AU20" i="1" s="1"/>
  <c r="AQ19" i="1"/>
  <c r="AX19" i="1" s="1"/>
  <c r="AF19" i="1"/>
  <c r="AW19" i="1" s="1"/>
  <c r="U19" i="1"/>
  <c r="AV19" i="1" s="1"/>
  <c r="J19" i="1"/>
  <c r="AU19" i="1" s="1"/>
  <c r="AQ18" i="1"/>
  <c r="AF18" i="1"/>
  <c r="U18" i="1"/>
  <c r="J18" i="1"/>
  <c r="AS16" i="1"/>
  <c r="BB16" i="1" s="1"/>
  <c r="BI16" i="1" s="1"/>
  <c r="AH16" i="1"/>
  <c r="W16" i="1"/>
  <c r="L16" i="1"/>
  <c r="AQ14" i="1"/>
  <c r="AX14" i="1" s="1"/>
  <c r="AF14" i="1"/>
  <c r="AW14" i="1" s="1"/>
  <c r="U14" i="1"/>
  <c r="AV14" i="1" s="1"/>
  <c r="J14" i="1"/>
  <c r="AU14" i="1" s="1"/>
  <c r="AQ13" i="1"/>
  <c r="AX13" i="1" s="1"/>
  <c r="AF13" i="1"/>
  <c r="AW13" i="1" s="1"/>
  <c r="U13" i="1"/>
  <c r="J13" i="1"/>
  <c r="AU13" i="1" s="1"/>
  <c r="AW12" i="1"/>
  <c r="AV12" i="1"/>
  <c r="AQ12" i="1"/>
  <c r="AX12" i="1" s="1"/>
  <c r="AF12" i="1"/>
  <c r="U12" i="1"/>
  <c r="J12" i="1"/>
  <c r="AQ11" i="1"/>
  <c r="AF11" i="1"/>
  <c r="U11" i="1"/>
  <c r="J11" i="1"/>
  <c r="AQ10" i="1"/>
  <c r="AX10" i="1" s="1"/>
  <c r="AF10" i="1"/>
  <c r="AW10" i="1" s="1"/>
  <c r="U10" i="1"/>
  <c r="AV10" i="1" s="1"/>
  <c r="J10" i="1"/>
  <c r="AU10" i="1" s="1"/>
  <c r="AV9" i="1"/>
  <c r="AQ9" i="1"/>
  <c r="AX9" i="1" s="1"/>
  <c r="AF9" i="1"/>
  <c r="AW9" i="1" s="1"/>
  <c r="U9" i="1"/>
  <c r="J9" i="1"/>
  <c r="AU9" i="1" s="1"/>
  <c r="AU8" i="1"/>
  <c r="AQ8" i="1"/>
  <c r="AX8" i="1" s="1"/>
  <c r="AF8" i="1"/>
  <c r="AW8" i="1" s="1"/>
  <c r="U8" i="1"/>
  <c r="AV8" i="1" s="1"/>
  <c r="J8" i="1"/>
  <c r="AQ7" i="1"/>
  <c r="AF7" i="1"/>
  <c r="U7" i="1"/>
  <c r="J7" i="1"/>
  <c r="BI5" i="1"/>
  <c r="AH5" i="1"/>
  <c r="W5" i="1"/>
  <c r="AS5" i="1" s="1"/>
  <c r="L5" i="1"/>
  <c r="AX313" i="2" l="1"/>
  <c r="AV286" i="2"/>
  <c r="AU73" i="2"/>
  <c r="AU34" i="2"/>
  <c r="AX290" i="2"/>
  <c r="AU7" i="1"/>
  <c r="BD8" i="1" s="1"/>
  <c r="U15" i="1"/>
  <c r="AV147" i="2"/>
  <c r="BE149" i="2" s="1"/>
  <c r="AU189" i="2"/>
  <c r="J15" i="1"/>
  <c r="AV244" i="2"/>
  <c r="BE246" i="2" s="1"/>
  <c r="AU132" i="2"/>
  <c r="AX331" i="2"/>
  <c r="AX305" i="2"/>
  <c r="AW335" i="2"/>
  <c r="AX309" i="2"/>
  <c r="AW305" i="2"/>
  <c r="AW323" i="2"/>
  <c r="AV317" i="2"/>
  <c r="AU323" i="2"/>
  <c r="AX335" i="2"/>
  <c r="AV335" i="2"/>
  <c r="AW317" i="2"/>
  <c r="AV323" i="2"/>
  <c r="AU305" i="2"/>
  <c r="AU309" i="2"/>
  <c r="AU313" i="2"/>
  <c r="AX317" i="2"/>
  <c r="AU327" i="2"/>
  <c r="AV313" i="2"/>
  <c r="AV331" i="2"/>
  <c r="AX327" i="2"/>
  <c r="AU335" i="2"/>
  <c r="AW309" i="2"/>
  <c r="AW313" i="2"/>
  <c r="AU317" i="2"/>
  <c r="AV327" i="2"/>
  <c r="AW327" i="2"/>
  <c r="AW331" i="2"/>
  <c r="AV305" i="2"/>
  <c r="AX323" i="2"/>
  <c r="AU331" i="2"/>
  <c r="AV309" i="2"/>
  <c r="AW272" i="2"/>
  <c r="AV276" i="2"/>
  <c r="AV280" i="2"/>
  <c r="AW298" i="2"/>
  <c r="AW286" i="2"/>
  <c r="AX298" i="2"/>
  <c r="AW280" i="2"/>
  <c r="AX280" i="2"/>
  <c r="AV294" i="2"/>
  <c r="AX272" i="2"/>
  <c r="AW290" i="2"/>
  <c r="AW268" i="2"/>
  <c r="AU276" i="2"/>
  <c r="AU290" i="2"/>
  <c r="AU298" i="2"/>
  <c r="AU280" i="2"/>
  <c r="AV298" i="2"/>
  <c r="AX268" i="2"/>
  <c r="AU286" i="2"/>
  <c r="AV272" i="2"/>
  <c r="AW276" i="2"/>
  <c r="AW294" i="2"/>
  <c r="AU268" i="2"/>
  <c r="AU272" i="2"/>
  <c r="AX276" i="2"/>
  <c r="AV290" i="2"/>
  <c r="AX294" i="2"/>
  <c r="AV268" i="2"/>
  <c r="AX286" i="2"/>
  <c r="AU294" i="2"/>
  <c r="AX256" i="2"/>
  <c r="BG259" i="2" s="1"/>
  <c r="AU260" i="2"/>
  <c r="BD262" i="2" s="1"/>
  <c r="AX260" i="2"/>
  <c r="BG261" i="2" s="1"/>
  <c r="BO257" i="2" s="1"/>
  <c r="BP257" i="2" s="1"/>
  <c r="AU256" i="2"/>
  <c r="BD259" i="2" s="1"/>
  <c r="AW256" i="2"/>
  <c r="BF257" i="2" s="1"/>
  <c r="AW260" i="2"/>
  <c r="BF263" i="2" s="1"/>
  <c r="AV256" i="2"/>
  <c r="BE258" i="2" s="1"/>
  <c r="AV260" i="2"/>
  <c r="BE261" i="2" s="1"/>
  <c r="BK257" i="2" s="1"/>
  <c r="BL257" i="2" s="1"/>
  <c r="AX236" i="2"/>
  <c r="BG238" i="2" s="1"/>
  <c r="AW248" i="2"/>
  <c r="BF250" i="2" s="1"/>
  <c r="AX248" i="2"/>
  <c r="BG250" i="2" s="1"/>
  <c r="AU244" i="2"/>
  <c r="BD245" i="2" s="1"/>
  <c r="AU240" i="2"/>
  <c r="BD242" i="2" s="1"/>
  <c r="AW244" i="2"/>
  <c r="BF245" i="2" s="1"/>
  <c r="AX240" i="2"/>
  <c r="BG241" i="2" s="1"/>
  <c r="BO237" i="2" s="1"/>
  <c r="BP237" i="2" s="1"/>
  <c r="AX244" i="2"/>
  <c r="BG245" i="2" s="1"/>
  <c r="AU236" i="2"/>
  <c r="BD238" i="2" s="1"/>
  <c r="AW236" i="2"/>
  <c r="BF239" i="2" s="1"/>
  <c r="AW240" i="2"/>
  <c r="BF243" i="2" s="1"/>
  <c r="AU248" i="2"/>
  <c r="BD249" i="2" s="1"/>
  <c r="BI245" i="2" s="1"/>
  <c r="AV248" i="2"/>
  <c r="BE251" i="2" s="1"/>
  <c r="AV236" i="2"/>
  <c r="BE237" i="2" s="1"/>
  <c r="AV240" i="2"/>
  <c r="BE243" i="2" s="1"/>
  <c r="AX228" i="2"/>
  <c r="BG229" i="2" s="1"/>
  <c r="BO225" i="2" s="1"/>
  <c r="BP225" i="2" s="1"/>
  <c r="AW216" i="2"/>
  <c r="AU224" i="2"/>
  <c r="BD226" i="2" s="1"/>
  <c r="AX216" i="2"/>
  <c r="AV224" i="2"/>
  <c r="BE226" i="2" s="1"/>
  <c r="AW224" i="2"/>
  <c r="BF225" i="2" s="1"/>
  <c r="BD231" i="2"/>
  <c r="AU220" i="2"/>
  <c r="BD221" i="2" s="1"/>
  <c r="BI217" i="2" s="1"/>
  <c r="AV220" i="2"/>
  <c r="AX224" i="2"/>
  <c r="BG227" i="2" s="1"/>
  <c r="AV228" i="2"/>
  <c r="BE230" i="2" s="1"/>
  <c r="AU216" i="2"/>
  <c r="BD218" i="2" s="1"/>
  <c r="AW220" i="2"/>
  <c r="AX220" i="2"/>
  <c r="AW228" i="2"/>
  <c r="BF231" i="2" s="1"/>
  <c r="AV216" i="2"/>
  <c r="AU208" i="2"/>
  <c r="BD211" i="2" s="1"/>
  <c r="AV208" i="2"/>
  <c r="BE209" i="2" s="1"/>
  <c r="BK205" i="2" s="1"/>
  <c r="BL205" i="2" s="1"/>
  <c r="AW196" i="2"/>
  <c r="AX196" i="2"/>
  <c r="AW208" i="2"/>
  <c r="BF211" i="2" s="1"/>
  <c r="AX208" i="2"/>
  <c r="BG210" i="2" s="1"/>
  <c r="AU196" i="2"/>
  <c r="BD198" i="2" s="1"/>
  <c r="AU204" i="2"/>
  <c r="BD207" i="2" s="1"/>
  <c r="AW200" i="2"/>
  <c r="AU200" i="2"/>
  <c r="BD203" i="2" s="1"/>
  <c r="AW204" i="2"/>
  <c r="BF205" i="2" s="1"/>
  <c r="AX200" i="2"/>
  <c r="AX204" i="2"/>
  <c r="BG205" i="2" s="1"/>
  <c r="AV200" i="2"/>
  <c r="BE202" i="2" s="1"/>
  <c r="AV196" i="2"/>
  <c r="BE199" i="2" s="1"/>
  <c r="AV204" i="2"/>
  <c r="BE206" i="2" s="1"/>
  <c r="AU159" i="2"/>
  <c r="AU163" i="2"/>
  <c r="AV163" i="2"/>
  <c r="AV167" i="2"/>
  <c r="AU181" i="2"/>
  <c r="AX185" i="2"/>
  <c r="AU167" i="2"/>
  <c r="AW159" i="2"/>
  <c r="AW163" i="2"/>
  <c r="AW167" i="2"/>
  <c r="AU171" i="2"/>
  <c r="AU177" i="2"/>
  <c r="AV181" i="2"/>
  <c r="AX163" i="2"/>
  <c r="AX167" i="2"/>
  <c r="AV171" i="2"/>
  <c r="AW177" i="2"/>
  <c r="AW181" i="2"/>
  <c r="AW185" i="2"/>
  <c r="AX159" i="2"/>
  <c r="AX181" i="2"/>
  <c r="AV185" i="2"/>
  <c r="AV189" i="2"/>
  <c r="AW171" i="2"/>
  <c r="AV177" i="2"/>
  <c r="AW189" i="2"/>
  <c r="AX171" i="2"/>
  <c r="AX189" i="2"/>
  <c r="AV159" i="2"/>
  <c r="AX177" i="2"/>
  <c r="AU185" i="2"/>
  <c r="AX139" i="2"/>
  <c r="BG141" i="2" s="1"/>
  <c r="AW151" i="2"/>
  <c r="BF153" i="2" s="1"/>
  <c r="AX151" i="2"/>
  <c r="BG153" i="2" s="1"/>
  <c r="AU147" i="2"/>
  <c r="BD150" i="2" s="1"/>
  <c r="AV143" i="2"/>
  <c r="BE144" i="2" s="1"/>
  <c r="BK140" i="2" s="1"/>
  <c r="BL140" i="2" s="1"/>
  <c r="AU143" i="2"/>
  <c r="BD144" i="2" s="1"/>
  <c r="BI140" i="2" s="1"/>
  <c r="AW147" i="2"/>
  <c r="BF149" i="2" s="1"/>
  <c r="AX143" i="2"/>
  <c r="BG145" i="2" s="1"/>
  <c r="AX147" i="2"/>
  <c r="BG150" i="2" s="1"/>
  <c r="AU139" i="2"/>
  <c r="BD140" i="2" s="1"/>
  <c r="AW139" i="2"/>
  <c r="BF141" i="2" s="1"/>
  <c r="AW143" i="2"/>
  <c r="BF145" i="2" s="1"/>
  <c r="AU151" i="2"/>
  <c r="BD153" i="2" s="1"/>
  <c r="AV151" i="2"/>
  <c r="BE152" i="2" s="1"/>
  <c r="BK148" i="2" s="1"/>
  <c r="BL148" i="2" s="1"/>
  <c r="AV139" i="2"/>
  <c r="BE141" i="2" s="1"/>
  <c r="AU102" i="2"/>
  <c r="AU106" i="2"/>
  <c r="AX110" i="2"/>
  <c r="AV124" i="2"/>
  <c r="AX124" i="2"/>
  <c r="AX128" i="2"/>
  <c r="AW102" i="2"/>
  <c r="AX106" i="2"/>
  <c r="AU114" i="2"/>
  <c r="AU120" i="2"/>
  <c r="AW124" i="2"/>
  <c r="AW106" i="2"/>
  <c r="AV114" i="2"/>
  <c r="AW110" i="2"/>
  <c r="AW128" i="2"/>
  <c r="AW120" i="2"/>
  <c r="AX102" i="2"/>
  <c r="AV106" i="2"/>
  <c r="AW114" i="2"/>
  <c r="AX114" i="2"/>
  <c r="AV128" i="2"/>
  <c r="AV132" i="2"/>
  <c r="AU110" i="2"/>
  <c r="AU124" i="2"/>
  <c r="AW132" i="2"/>
  <c r="AV120" i="2"/>
  <c r="AX132" i="2"/>
  <c r="AV102" i="2"/>
  <c r="AX120" i="2"/>
  <c r="AU128" i="2"/>
  <c r="AV110" i="2"/>
  <c r="AV65" i="2"/>
  <c r="AX91" i="2"/>
  <c r="AX77" i="2"/>
  <c r="AV73" i="2"/>
  <c r="AU87" i="2"/>
  <c r="AV87" i="2"/>
  <c r="AW73" i="2"/>
  <c r="AX73" i="2"/>
  <c r="AU77" i="2"/>
  <c r="AU83" i="2"/>
  <c r="AW83" i="2"/>
  <c r="AW87" i="2"/>
  <c r="AW91" i="2"/>
  <c r="AU69" i="2"/>
  <c r="AX69" i="2"/>
  <c r="AV77" i="2"/>
  <c r="AV83" i="2"/>
  <c r="AX87" i="2"/>
  <c r="AU95" i="2"/>
  <c r="AV95" i="2"/>
  <c r="AX65" i="2"/>
  <c r="AV69" i="2"/>
  <c r="AW77" i="2"/>
  <c r="AW95" i="2"/>
  <c r="AW69" i="2"/>
  <c r="AX95" i="2"/>
  <c r="AU65" i="2"/>
  <c r="AX83" i="2"/>
  <c r="AU91" i="2"/>
  <c r="AW65" i="2"/>
  <c r="AV91" i="2"/>
  <c r="AU49" i="2"/>
  <c r="BD50" i="2" s="1"/>
  <c r="BI46" i="2" s="1"/>
  <c r="AX53" i="2"/>
  <c r="BG54" i="2" s="1"/>
  <c r="AV57" i="2"/>
  <c r="BE60" i="2" s="1"/>
  <c r="AU45" i="2"/>
  <c r="BD47" i="2" s="1"/>
  <c r="AX49" i="2"/>
  <c r="BG50" i="2" s="1"/>
  <c r="BO46" i="2" s="1"/>
  <c r="BP46" i="2" s="1"/>
  <c r="AW53" i="2"/>
  <c r="BF54" i="2" s="1"/>
  <c r="AW49" i="2"/>
  <c r="BF52" i="2" s="1"/>
  <c r="AW57" i="2"/>
  <c r="BF59" i="2" s="1"/>
  <c r="AX57" i="2"/>
  <c r="BG58" i="2" s="1"/>
  <c r="BO54" i="2" s="1"/>
  <c r="BP54" i="2" s="1"/>
  <c r="AW45" i="2"/>
  <c r="BF46" i="2" s="1"/>
  <c r="AV49" i="2"/>
  <c r="BE51" i="2" s="1"/>
  <c r="AU57" i="2"/>
  <c r="BD58" i="2" s="1"/>
  <c r="BI54" i="2" s="1"/>
  <c r="AX45" i="2"/>
  <c r="BG48" i="2" s="1"/>
  <c r="AU53" i="2"/>
  <c r="BD54" i="2" s="1"/>
  <c r="AV53" i="2"/>
  <c r="BE54" i="2" s="1"/>
  <c r="AV45" i="2"/>
  <c r="BE48" i="2" s="1"/>
  <c r="AV26" i="2"/>
  <c r="AW30" i="2"/>
  <c r="AU26" i="2"/>
  <c r="AU30" i="2"/>
  <c r="AX34" i="2"/>
  <c r="AX38" i="2"/>
  <c r="AW34" i="2"/>
  <c r="AV30" i="2"/>
  <c r="AX30" i="2"/>
  <c r="AW38" i="2"/>
  <c r="AV34" i="2"/>
  <c r="AW26" i="2"/>
  <c r="AU38" i="2"/>
  <c r="AX26" i="2"/>
  <c r="AV38" i="2"/>
  <c r="AV12" i="2"/>
  <c r="AV8" i="2"/>
  <c r="AU20" i="2"/>
  <c r="AW20" i="2"/>
  <c r="AX20" i="2"/>
  <c r="AW12" i="2"/>
  <c r="AX12" i="2"/>
  <c r="AW8" i="2"/>
  <c r="AU12" i="2"/>
  <c r="AV16" i="2"/>
  <c r="AU8" i="2"/>
  <c r="AV20" i="2"/>
  <c r="AW16" i="2"/>
  <c r="AX16" i="2"/>
  <c r="AX8" i="2"/>
  <c r="AU16" i="2"/>
  <c r="AW30" i="1"/>
  <c r="BF32" i="1" s="1"/>
  <c r="AV18" i="1"/>
  <c r="BE19" i="1"/>
  <c r="AU30" i="1"/>
  <c r="BD33" i="1" s="1"/>
  <c r="BF8" i="1"/>
  <c r="AV30" i="1"/>
  <c r="BE32" i="1" s="1"/>
  <c r="BG9" i="1"/>
  <c r="AX18" i="1"/>
  <c r="BG20" i="1" s="1"/>
  <c r="AX30" i="1"/>
  <c r="BG32" i="1" s="1"/>
  <c r="AV7" i="1"/>
  <c r="BE8" i="1" s="1"/>
  <c r="BF10" i="1"/>
  <c r="AW11" i="1"/>
  <c r="BF14" i="1" s="1"/>
  <c r="AX26" i="1"/>
  <c r="BG29" i="1" s="1"/>
  <c r="BG27" i="1"/>
  <c r="BE31" i="1"/>
  <c r="BK27" i="1" s="1"/>
  <c r="BL27" i="1" s="1"/>
  <c r="BG10" i="1"/>
  <c r="AX7" i="1"/>
  <c r="BG8" i="1" s="1"/>
  <c r="AX11" i="1"/>
  <c r="BG12" i="1" s="1"/>
  <c r="BO8" i="1" s="1"/>
  <c r="BP8" i="1" s="1"/>
  <c r="BG19" i="1"/>
  <c r="AU22" i="1"/>
  <c r="BD23" i="1" s="1"/>
  <c r="BI19" i="1" s="1"/>
  <c r="BF31" i="1"/>
  <c r="BM27" i="1" s="1"/>
  <c r="BN27" i="1" s="1"/>
  <c r="BE33" i="1"/>
  <c r="BF12" i="1"/>
  <c r="BM8" i="1" s="1"/>
  <c r="BN8" i="1" s="1"/>
  <c r="BG21" i="1"/>
  <c r="AU26" i="1"/>
  <c r="BD28" i="1" s="1"/>
  <c r="AW26" i="1"/>
  <c r="BF28" i="1" s="1"/>
  <c r="BF29" i="1"/>
  <c r="BE21" i="1"/>
  <c r="AV22" i="1"/>
  <c r="BE24" i="1" s="1"/>
  <c r="BE23" i="1"/>
  <c r="BK19" i="1" s="1"/>
  <c r="BL19" i="1" s="1"/>
  <c r="BG28" i="1"/>
  <c r="BF33" i="1"/>
  <c r="AU18" i="1"/>
  <c r="BD21" i="1" s="1"/>
  <c r="AX22" i="1"/>
  <c r="BG24" i="1" s="1"/>
  <c r="BE9" i="1"/>
  <c r="BE20" i="1"/>
  <c r="AW22" i="1"/>
  <c r="BF25" i="1" s="1"/>
  <c r="BF24" i="1"/>
  <c r="BF27" i="1"/>
  <c r="BG33" i="1"/>
  <c r="AV13" i="1"/>
  <c r="AU12" i="1"/>
  <c r="AW18" i="1"/>
  <c r="BF20" i="1" s="1"/>
  <c r="AW7" i="1"/>
  <c r="BF9" i="1" s="1"/>
  <c r="AF15" i="1"/>
  <c r="AV26" i="1"/>
  <c r="BE27" i="1" s="1"/>
  <c r="AQ15" i="1"/>
  <c r="BE150" i="2" l="1"/>
  <c r="BD239" i="2"/>
  <c r="BE148" i="2"/>
  <c r="BG142" i="2"/>
  <c r="BG249" i="2"/>
  <c r="BO245" i="2" s="1"/>
  <c r="BP245" i="2" s="1"/>
  <c r="BE247" i="2"/>
  <c r="BG140" i="2"/>
  <c r="BF227" i="2"/>
  <c r="BE245" i="2"/>
  <c r="BG237" i="2"/>
  <c r="BE229" i="2"/>
  <c r="BK225" i="2" s="1"/>
  <c r="BL225" i="2" s="1"/>
  <c r="BG60" i="2"/>
  <c r="BF207" i="2"/>
  <c r="BG231" i="2"/>
  <c r="BF229" i="2"/>
  <c r="BM225" i="2" s="1"/>
  <c r="BN225" i="2" s="1"/>
  <c r="BE145" i="2"/>
  <c r="BD206" i="2"/>
  <c r="BD251" i="2"/>
  <c r="BD145" i="2"/>
  <c r="BF152" i="2"/>
  <c r="BM148" i="2" s="1"/>
  <c r="BN148" i="2" s="1"/>
  <c r="BD146" i="2"/>
  <c r="BD197" i="2"/>
  <c r="BD237" i="2"/>
  <c r="BF251" i="2"/>
  <c r="BF154" i="2"/>
  <c r="BF142" i="2"/>
  <c r="BG149" i="2"/>
  <c r="BF249" i="2"/>
  <c r="BM245" i="2" s="1"/>
  <c r="BN245" i="2" s="1"/>
  <c r="BD46" i="2"/>
  <c r="BD60" i="2"/>
  <c r="BF47" i="2"/>
  <c r="BF206" i="2"/>
  <c r="BE225" i="2"/>
  <c r="AZ331" i="2"/>
  <c r="BD149" i="2"/>
  <c r="BD48" i="2"/>
  <c r="BE231" i="2"/>
  <c r="BG59" i="2"/>
  <c r="BG152" i="2"/>
  <c r="BO148" i="2" s="1"/>
  <c r="BP148" i="2" s="1"/>
  <c r="BF226" i="2"/>
  <c r="BD247" i="2"/>
  <c r="BD59" i="2"/>
  <c r="BG144" i="2"/>
  <c r="BO140" i="2" s="1"/>
  <c r="BP140" i="2" s="1"/>
  <c r="BD51" i="2"/>
  <c r="BD52" i="2"/>
  <c r="BD9" i="1"/>
  <c r="BE50" i="2"/>
  <c r="BK46" i="2" s="1"/>
  <c r="BL46" i="2" s="1"/>
  <c r="AZ65" i="2"/>
  <c r="BF148" i="2"/>
  <c r="BD210" i="2"/>
  <c r="BE250" i="2"/>
  <c r="BD241" i="2"/>
  <c r="BI237" i="2" s="1"/>
  <c r="BJ237" i="2" s="1"/>
  <c r="BS237" i="2" s="1"/>
  <c r="BF247" i="2"/>
  <c r="BF262" i="2"/>
  <c r="BG258" i="2"/>
  <c r="BF58" i="2"/>
  <c r="BM54" i="2" s="1"/>
  <c r="BN54" i="2" s="1"/>
  <c r="BF23" i="1"/>
  <c r="BM19" i="1" s="1"/>
  <c r="BN19" i="1" s="1"/>
  <c r="BG31" i="1"/>
  <c r="BO27" i="1" s="1"/>
  <c r="BP27" i="1" s="1"/>
  <c r="BE25" i="1"/>
  <c r="BF60" i="2"/>
  <c r="BF48" i="2"/>
  <c r="BG148" i="2"/>
  <c r="BE146" i="2"/>
  <c r="BF140" i="2"/>
  <c r="BG209" i="2"/>
  <c r="BO205" i="2" s="1"/>
  <c r="BP205" i="2" s="1"/>
  <c r="BG226" i="2"/>
  <c r="BD227" i="2"/>
  <c r="BG230" i="2"/>
  <c r="BD243" i="2"/>
  <c r="BG242" i="2"/>
  <c r="AZ83" i="2"/>
  <c r="BD20" i="1"/>
  <c r="AZ34" i="2"/>
  <c r="BE58" i="2"/>
  <c r="BK54" i="2" s="1"/>
  <c r="BL54" i="2" s="1"/>
  <c r="BE197" i="2"/>
  <c r="BG239" i="2"/>
  <c r="BE242" i="2"/>
  <c r="BF246" i="2"/>
  <c r="BD10" i="1"/>
  <c r="BG14" i="1"/>
  <c r="BF13" i="1"/>
  <c r="BD55" i="2"/>
  <c r="AZ73" i="2"/>
  <c r="BF209" i="2"/>
  <c r="BM205" i="2" s="1"/>
  <c r="BN205" i="2" s="1"/>
  <c r="BF230" i="2"/>
  <c r="BE227" i="2"/>
  <c r="BD217" i="2"/>
  <c r="BD225" i="2"/>
  <c r="BG23" i="1"/>
  <c r="BO19" i="1" s="1"/>
  <c r="BP19" i="1" s="1"/>
  <c r="BD29" i="1"/>
  <c r="BE46" i="2"/>
  <c r="BE47" i="2"/>
  <c r="BD209" i="2"/>
  <c r="BI205" i="2" s="1"/>
  <c r="BJ205" i="2" s="1"/>
  <c r="BS205" i="2" s="1"/>
  <c r="BR324" i="2"/>
  <c r="BS324" i="2"/>
  <c r="AZ313" i="2"/>
  <c r="AZ323" i="2"/>
  <c r="AZ305" i="2"/>
  <c r="BR314" i="2"/>
  <c r="BR287" i="2"/>
  <c r="BS287" i="2"/>
  <c r="BS295" i="2"/>
  <c r="BR295" i="2"/>
  <c r="AZ268" i="2"/>
  <c r="AZ294" i="2"/>
  <c r="AZ286" i="2"/>
  <c r="AZ276" i="2"/>
  <c r="BS269" i="2"/>
  <c r="BR269" i="2"/>
  <c r="BF261" i="2"/>
  <c r="BM257" i="2" s="1"/>
  <c r="BN257" i="2" s="1"/>
  <c r="BG257" i="2"/>
  <c r="BE263" i="2"/>
  <c r="BF258" i="2"/>
  <c r="BG263" i="2"/>
  <c r="BD261" i="2"/>
  <c r="BI257" i="2" s="1"/>
  <c r="BF259" i="2"/>
  <c r="BD263" i="2"/>
  <c r="AZ256" i="2"/>
  <c r="BE262" i="2"/>
  <c r="BE257" i="2"/>
  <c r="BG262" i="2"/>
  <c r="BE259" i="2"/>
  <c r="BD257" i="2"/>
  <c r="BD258" i="2"/>
  <c r="BJ245" i="2"/>
  <c r="BS245" i="2" s="1"/>
  <c r="BR245" i="2"/>
  <c r="BF241" i="2"/>
  <c r="BM237" i="2" s="1"/>
  <c r="BN237" i="2" s="1"/>
  <c r="BG243" i="2"/>
  <c r="BE239" i="2"/>
  <c r="BF237" i="2"/>
  <c r="BG247" i="2"/>
  <c r="BE238" i="2"/>
  <c r="BF242" i="2"/>
  <c r="BF238" i="2"/>
  <c r="BE249" i="2"/>
  <c r="BK245" i="2" s="1"/>
  <c r="BL245" i="2" s="1"/>
  <c r="BD250" i="2"/>
  <c r="BE241" i="2"/>
  <c r="BK237" i="2" s="1"/>
  <c r="BL237" i="2" s="1"/>
  <c r="BG251" i="2"/>
  <c r="AZ236" i="2"/>
  <c r="BG246" i="2"/>
  <c r="BD246" i="2"/>
  <c r="BJ217" i="2"/>
  <c r="BD219" i="2"/>
  <c r="BD230" i="2"/>
  <c r="BD229" i="2"/>
  <c r="BI225" i="2" s="1"/>
  <c r="BD223" i="2"/>
  <c r="BG225" i="2"/>
  <c r="AZ216" i="2"/>
  <c r="BD222" i="2"/>
  <c r="BD201" i="2"/>
  <c r="BI197" i="2" s="1"/>
  <c r="BD202" i="2"/>
  <c r="BE210" i="2"/>
  <c r="BE207" i="2"/>
  <c r="BE203" i="2"/>
  <c r="BE211" i="2"/>
  <c r="BF210" i="2"/>
  <c r="BE205" i="2"/>
  <c r="AZ196" i="2"/>
  <c r="BG211" i="2"/>
  <c r="BE201" i="2"/>
  <c r="BK197" i="2" s="1"/>
  <c r="BL197" i="2" s="1"/>
  <c r="BG207" i="2"/>
  <c r="BG206" i="2"/>
  <c r="BE198" i="2"/>
  <c r="BD205" i="2"/>
  <c r="BD199" i="2"/>
  <c r="AZ167" i="2"/>
  <c r="AZ177" i="2"/>
  <c r="BS178" i="2"/>
  <c r="AZ185" i="2"/>
  <c r="AZ159" i="2"/>
  <c r="AZ139" i="2"/>
  <c r="BD152" i="2"/>
  <c r="BI148" i="2" s="1"/>
  <c r="BD154" i="2"/>
  <c r="BF150" i="2"/>
  <c r="BE154" i="2"/>
  <c r="BE153" i="2"/>
  <c r="BF144" i="2"/>
  <c r="BM140" i="2" s="1"/>
  <c r="BN140" i="2" s="1"/>
  <c r="BG146" i="2"/>
  <c r="BD141" i="2"/>
  <c r="BE142" i="2"/>
  <c r="BF146" i="2"/>
  <c r="BG154" i="2"/>
  <c r="BJ140" i="2"/>
  <c r="BD142" i="2"/>
  <c r="BE140" i="2"/>
  <c r="BD148" i="2"/>
  <c r="BR121" i="2"/>
  <c r="BS121" i="2"/>
  <c r="AZ102" i="2"/>
  <c r="AZ128" i="2"/>
  <c r="AZ120" i="2"/>
  <c r="AZ110" i="2"/>
  <c r="AZ91" i="2"/>
  <c r="BJ46" i="2"/>
  <c r="BG47" i="2"/>
  <c r="BG46" i="2"/>
  <c r="BG56" i="2"/>
  <c r="BG51" i="2"/>
  <c r="BG52" i="2"/>
  <c r="BF56" i="2"/>
  <c r="BF51" i="2"/>
  <c r="BJ54" i="2"/>
  <c r="BF50" i="2"/>
  <c r="BM46" i="2" s="1"/>
  <c r="BN46" i="2" s="1"/>
  <c r="AZ45" i="2"/>
  <c r="BG55" i="2"/>
  <c r="BE52" i="2"/>
  <c r="BE59" i="2"/>
  <c r="BE55" i="2"/>
  <c r="BF55" i="2"/>
  <c r="BE56" i="2"/>
  <c r="BD56" i="2"/>
  <c r="AZ26" i="2"/>
  <c r="BR19" i="1"/>
  <c r="BJ19" i="1"/>
  <c r="BS19" i="1" s="1"/>
  <c r="BD31" i="1"/>
  <c r="BI27" i="1" s="1"/>
  <c r="BD32" i="1"/>
  <c r="BG13" i="1"/>
  <c r="BG25" i="1"/>
  <c r="BE29" i="1"/>
  <c r="AU11" i="1"/>
  <c r="BD12" i="1" s="1"/>
  <c r="BI8" i="1" s="1"/>
  <c r="BF21" i="1"/>
  <c r="BD19" i="1"/>
  <c r="BD27" i="1"/>
  <c r="BF19" i="1"/>
  <c r="BE28" i="1"/>
  <c r="AV11" i="1"/>
  <c r="BE13" i="1" s="1"/>
  <c r="AZ18" i="1"/>
  <c r="BD24" i="1"/>
  <c r="BD25" i="1"/>
  <c r="AZ26" i="1"/>
  <c r="BE10" i="1"/>
  <c r="BS332" i="2" l="1"/>
  <c r="BR277" i="2"/>
  <c r="BS277" i="2"/>
  <c r="BR217" i="2"/>
  <c r="BS314" i="2"/>
  <c r="BR306" i="2"/>
  <c r="BS306" i="2"/>
  <c r="BR332" i="2"/>
  <c r="BR205" i="2"/>
  <c r="BS186" i="2"/>
  <c r="BS217" i="2"/>
  <c r="BS168" i="2"/>
  <c r="BR186" i="2"/>
  <c r="BR168" i="2"/>
  <c r="BR140" i="2"/>
  <c r="BS140" i="2"/>
  <c r="BR178" i="2"/>
  <c r="BR237" i="2"/>
  <c r="BR111" i="2"/>
  <c r="BR129" i="2"/>
  <c r="BS129" i="2"/>
  <c r="BS111" i="2"/>
  <c r="BR46" i="2"/>
  <c r="BS46" i="2"/>
  <c r="BS103" i="2"/>
  <c r="BR54" i="2"/>
  <c r="BS54" i="2"/>
  <c r="BR103" i="2"/>
  <c r="BJ257" i="2"/>
  <c r="BS257" i="2" s="1"/>
  <c r="BR257" i="2"/>
  <c r="BJ225" i="2"/>
  <c r="BS225" i="2" s="1"/>
  <c r="BR225" i="2"/>
  <c r="BJ197" i="2"/>
  <c r="BS197" i="2" s="1"/>
  <c r="BR197" i="2"/>
  <c r="BS160" i="2"/>
  <c r="BR160" i="2"/>
  <c r="BJ148" i="2"/>
  <c r="BS148" i="2" s="1"/>
  <c r="BR148" i="2"/>
  <c r="BJ8" i="1"/>
  <c r="BS8" i="1" s="1"/>
  <c r="BR8" i="1"/>
  <c r="BU8" i="1" s="1"/>
  <c r="BJ27" i="1"/>
  <c r="BS27" i="1" s="1"/>
  <c r="BR27" i="1"/>
  <c r="BE14" i="1"/>
  <c r="BE12" i="1"/>
  <c r="BK8" i="1" s="1"/>
  <c r="BL8" i="1" s="1"/>
  <c r="BD14" i="1"/>
  <c r="AZ7" i="1"/>
  <c r="BD13" i="1"/>
</calcChain>
</file>

<file path=xl/sharedStrings.xml><?xml version="1.0" encoding="utf-8"?>
<sst xmlns="http://schemas.openxmlformats.org/spreadsheetml/2006/main" count="3900" uniqueCount="71">
  <si>
    <t>Genotype</t>
  </si>
  <si>
    <t>4 broods only</t>
  </si>
  <si>
    <t>B1</t>
  </si>
  <si>
    <t>Day 1</t>
  </si>
  <si>
    <t>Day 2</t>
  </si>
  <si>
    <t>Day 3</t>
  </si>
  <si>
    <t>Day 4</t>
  </si>
  <si>
    <t>Day 5</t>
  </si>
  <si>
    <t>Day 6</t>
  </si>
  <si>
    <t>Day 7</t>
  </si>
  <si>
    <t>Total</t>
  </si>
  <si>
    <t>B5</t>
  </si>
  <si>
    <t>B3</t>
  </si>
  <si>
    <t>B4</t>
  </si>
  <si>
    <t>B2</t>
  </si>
  <si>
    <t>Avg</t>
  </si>
  <si>
    <t>Sum (N)</t>
  </si>
  <si>
    <t>Phenotype Tb-Sb-</t>
  </si>
  <si>
    <t>Total Pupae</t>
  </si>
  <si>
    <t>Eclosed</t>
  </si>
  <si>
    <t>Not Eclosed</t>
  </si>
  <si>
    <t>Empty Pupal Case</t>
  </si>
  <si>
    <t>Empty/Total</t>
  </si>
  <si>
    <t>Partial Eclosion</t>
  </si>
  <si>
    <t>Partial/Total</t>
  </si>
  <si>
    <t>Dead Pupae</t>
  </si>
  <si>
    <t>Dead/Total</t>
  </si>
  <si>
    <t>Phenotype Tb+Sb+</t>
  </si>
  <si>
    <t xml:space="preserve">Eclosion for KR </t>
  </si>
  <si>
    <t>sod1-null/TM3, Hu-</t>
  </si>
  <si>
    <t>Phenotype Hu-</t>
  </si>
  <si>
    <t>Phenotype Hu+</t>
  </si>
  <si>
    <t>Phenotype Hu-, male</t>
  </si>
  <si>
    <t>Phenotype Hu-, female</t>
  </si>
  <si>
    <t>Phenotype Hu+, female</t>
  </si>
  <si>
    <t>Phenotype Hu+, male</t>
  </si>
  <si>
    <t>silent x sod1-null/TM3, Hu-</t>
  </si>
  <si>
    <t>A4V/A4V x sod1-null/TM3, Hu-</t>
  </si>
  <si>
    <t>G85Rcr/TM6b x sod1-null/TM3, Hu-</t>
  </si>
  <si>
    <t>silent x silent</t>
  </si>
  <si>
    <t xml:space="preserve">silent x dfx16/TM6c </t>
  </si>
  <si>
    <t xml:space="preserve">G85Rcr/TM6c x G85Rcr/TM6c </t>
  </si>
  <si>
    <t xml:space="preserve">A4V/TM6c x A4V/TM6c </t>
  </si>
  <si>
    <t xml:space="preserve">dfx16/TM6c x dfx16/TM6c </t>
  </si>
  <si>
    <t xml:space="preserve">G85Rcr/TM6b x dfx16/TM6c </t>
  </si>
  <si>
    <t xml:space="preserve">A4V/TM6b x dfx16/TM6c </t>
  </si>
  <si>
    <t xml:space="preserve">sod1-null/TM3,Hu- x dfx16/TM6c </t>
  </si>
  <si>
    <t>*1 Hu+ male alive</t>
  </si>
  <si>
    <t xml:space="preserve">* Note that there were some eclosed, but legs stuck to the pupal case flies -- leg degeneration? </t>
  </si>
  <si>
    <t xml:space="preserve"> </t>
  </si>
  <si>
    <t>*2 Hu+ males alive</t>
  </si>
  <si>
    <t>* Note male vs female; less than 20 flies didn't count</t>
  </si>
  <si>
    <t>* Unless stated otherwise, escaper flies dead in food. Dead in food flies: most has wings still rolled up</t>
  </si>
  <si>
    <t>Phenotype Tb+</t>
  </si>
  <si>
    <t>Phenotype Tb-</t>
  </si>
  <si>
    <t>*3 one Hu+ male alive</t>
  </si>
  <si>
    <t>*1 Hu+ female alive</t>
  </si>
  <si>
    <t>*1 H+ female alive - in same vial as B1</t>
  </si>
  <si>
    <t>*3 male Hu+ alive</t>
  </si>
  <si>
    <t xml:space="preserve">B1 </t>
  </si>
  <si>
    <t xml:space="preserve">B4 </t>
  </si>
  <si>
    <t>Hu+ eclosed male/total flies in vial</t>
  </si>
  <si>
    <t>Hu+ eclosed male/total males in vial</t>
  </si>
  <si>
    <t xml:space="preserve">Total males/total flies in vial </t>
  </si>
  <si>
    <t>Hu+ eclosed female/total flies in vial</t>
  </si>
  <si>
    <t>Hu+ eclosed female/total females in vial</t>
  </si>
  <si>
    <t xml:space="preserve">Total females/total flies in vial </t>
  </si>
  <si>
    <t>AVG</t>
  </si>
  <si>
    <t>In "Data" section</t>
  </si>
  <si>
    <t>In "Female male data" section</t>
  </si>
  <si>
    <t>In "Female male data section"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</si>
</sst>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3" fillId="0" borderId="0" xfId="1" applyFont="1" applyFill="1"/>
    <xf numFmtId="9" fontId="4" fillId="0" borderId="0" xfId="1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Fill="1" applyBorder="1"/>
    <xf numFmtId="9" fontId="3" fillId="0" borderId="4" xfId="1" applyFont="1" applyFill="1" applyBorder="1"/>
    <xf numFmtId="9" fontId="4" fillId="0" borderId="7" xfId="1" applyFont="1" applyFill="1" applyBorder="1"/>
    <xf numFmtId="9" fontId="4" fillId="0" borderId="8" xfId="1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10" xfId="0" applyBorder="1"/>
    <xf numFmtId="0" fontId="0" fillId="0" borderId="11" xfId="0" applyBorder="1"/>
    <xf numFmtId="0" fontId="3" fillId="0" borderId="12" xfId="0" applyFont="1" applyBorder="1"/>
    <xf numFmtId="0" fontId="3" fillId="0" borderId="13" xfId="0" applyFont="1" applyBorder="1"/>
    <xf numFmtId="9" fontId="3" fillId="0" borderId="10" xfId="1" applyFont="1" applyFill="1" applyBorder="1"/>
    <xf numFmtId="9" fontId="3" fillId="0" borderId="0" xfId="1" applyFont="1" applyFill="1" applyBorder="1"/>
    <xf numFmtId="9" fontId="3" fillId="0" borderId="14" xfId="1" applyFont="1" applyFill="1" applyBorder="1"/>
    <xf numFmtId="9" fontId="3" fillId="0" borderId="15" xfId="1" applyFont="1" applyFill="1" applyBorder="1"/>
    <xf numFmtId="9" fontId="3" fillId="0" borderId="0" xfId="0" applyNumberFormat="1" applyFont="1"/>
    <xf numFmtId="0" fontId="3" fillId="0" borderId="17" xfId="0" applyFont="1" applyBorder="1"/>
    <xf numFmtId="0" fontId="3" fillId="0" borderId="18" xfId="0" applyFont="1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/>
    <xf numFmtId="0" fontId="3" fillId="0" borderId="20" xfId="0" applyFont="1" applyBorder="1"/>
    <xf numFmtId="9" fontId="3" fillId="0" borderId="17" xfId="1" applyFont="1" applyFill="1" applyBorder="1"/>
    <xf numFmtId="0" fontId="3" fillId="0" borderId="21" xfId="0" applyFont="1" applyBorder="1"/>
    <xf numFmtId="0" fontId="3" fillId="0" borderId="22" xfId="0" applyFont="1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/>
    <xf numFmtId="0" fontId="4" fillId="0" borderId="13" xfId="0" applyFont="1" applyBorder="1"/>
    <xf numFmtId="0" fontId="5" fillId="0" borderId="0" xfId="0" applyFont="1"/>
    <xf numFmtId="9" fontId="4" fillId="0" borderId="0" xfId="0" applyNumberFormat="1" applyFont="1"/>
    <xf numFmtId="0" fontId="3" fillId="0" borderId="24" xfId="0" applyFont="1" applyBorder="1"/>
    <xf numFmtId="0" fontId="3" fillId="0" borderId="25" xfId="0" applyFont="1" applyBorder="1"/>
    <xf numFmtId="9" fontId="3" fillId="0" borderId="24" xfId="0" applyNumberFormat="1" applyFont="1" applyBorder="1"/>
    <xf numFmtId="9" fontId="3" fillId="0" borderId="4" xfId="0" applyNumberFormat="1" applyFont="1" applyBorder="1"/>
    <xf numFmtId="9" fontId="4" fillId="0" borderId="7" xfId="0" applyNumberFormat="1" applyFont="1" applyBorder="1"/>
    <xf numFmtId="9" fontId="4" fillId="0" borderId="8" xfId="0" applyNumberFormat="1" applyFont="1" applyBorder="1"/>
    <xf numFmtId="9" fontId="4" fillId="0" borderId="26" xfId="0" applyNumberFormat="1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2" xfId="0" applyFont="1" applyBorder="1"/>
    <xf numFmtId="0" fontId="3" fillId="0" borderId="15" xfId="0" applyFont="1" applyBorder="1"/>
    <xf numFmtId="0" fontId="3" fillId="0" borderId="1" xfId="0" applyFont="1" applyBorder="1"/>
    <xf numFmtId="0" fontId="3" fillId="0" borderId="34" xfId="0" applyFont="1" applyBorder="1"/>
    <xf numFmtId="0" fontId="3" fillId="0" borderId="35" xfId="0" applyFont="1" applyBorder="1"/>
    <xf numFmtId="9" fontId="3" fillId="0" borderId="27" xfId="0" applyNumberFormat="1" applyFont="1" applyBorder="1"/>
    <xf numFmtId="0" fontId="3" fillId="2" borderId="24" xfId="0" applyFont="1" applyFill="1" applyBorder="1"/>
    <xf numFmtId="0" fontId="3" fillId="2" borderId="4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3" fillId="2" borderId="30" xfId="0" applyFont="1" applyFill="1" applyBorder="1"/>
    <xf numFmtId="0" fontId="3" fillId="2" borderId="32" xfId="0" applyFont="1" applyFill="1" applyBorder="1"/>
    <xf numFmtId="0" fontId="3" fillId="2" borderId="15" xfId="0" applyFont="1" applyFill="1" applyBorder="1"/>
    <xf numFmtId="0" fontId="3" fillId="2" borderId="34" xfId="0" applyFont="1" applyFill="1" applyBorder="1"/>
    <xf numFmtId="0" fontId="0" fillId="2" borderId="10" xfId="0" applyFill="1" applyBorder="1"/>
    <xf numFmtId="0" fontId="0" fillId="2" borderId="17" xfId="0" applyFill="1" applyBorder="1"/>
    <xf numFmtId="0" fontId="0" fillId="2" borderId="21" xfId="0" applyFill="1" applyBorder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7" fillId="0" borderId="0" xfId="0" applyFont="1"/>
    <xf numFmtId="9" fontId="0" fillId="0" borderId="10" xfId="1" applyFont="1" applyBorder="1"/>
    <xf numFmtId="9" fontId="0" fillId="0" borderId="10" xfId="0" applyNumberFormat="1" applyBorder="1"/>
    <xf numFmtId="0" fontId="8" fillId="0" borderId="0" xfId="0" applyFont="1"/>
    <xf numFmtId="0" fontId="3" fillId="0" borderId="3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9" fontId="4" fillId="0" borderId="0" xfId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9" fontId="4" fillId="0" borderId="1" xfId="1" applyFont="1" applyFill="1" applyBorder="1" applyAlignment="1">
      <alignment horizontal="center"/>
    </xf>
    <xf numFmtId="0" fontId="3" fillId="3" borderId="0" xfId="0" applyFont="1" applyFill="1"/>
    <xf numFmtId="0" fontId="3" fillId="3" borderId="34" xfId="0" applyFont="1" applyFill="1" applyBorder="1"/>
    <xf numFmtId="0" fontId="3" fillId="3" borderId="28" xfId="0" applyFont="1" applyFill="1" applyBorder="1"/>
    <xf numFmtId="0" fontId="0" fillId="3" borderId="10" xfId="0" applyFill="1" applyBorder="1"/>
    <xf numFmtId="0" fontId="3" fillId="3" borderId="35" xfId="0" applyFont="1" applyFill="1" applyBorder="1"/>
    <xf numFmtId="0" fontId="3" fillId="3" borderId="13" xfId="0" applyFont="1" applyFill="1" applyBorder="1"/>
    <xf numFmtId="0" fontId="3" fillId="3" borderId="27" xfId="0" applyFont="1" applyFill="1" applyBorder="1"/>
    <xf numFmtId="9" fontId="3" fillId="3" borderId="10" xfId="1" applyFont="1" applyFill="1" applyBorder="1"/>
    <xf numFmtId="9" fontId="3" fillId="3" borderId="0" xfId="0" applyNumberFormat="1" applyFont="1" applyFill="1"/>
    <xf numFmtId="0" fontId="3" fillId="0" borderId="13" xfId="0" applyFont="1" applyFill="1" applyBorder="1"/>
    <xf numFmtId="0" fontId="3" fillId="0" borderId="36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CA5B-119E-994B-92AF-3D7FF99434AD}">
  <dimension ref="A5:CA33"/>
  <sheetViews>
    <sheetView topLeftCell="A5" workbookViewId="0">
      <selection activeCell="J24" sqref="J24"/>
    </sheetView>
  </sheetViews>
  <sheetFormatPr baseColWidth="10" defaultRowHeight="16" x14ac:dyDescent="0.2"/>
  <cols>
    <col min="2" max="2" width="18.33203125" customWidth="1"/>
    <col min="13" max="13" width="16.83203125" customWidth="1"/>
    <col min="24" max="24" width="17.6640625" customWidth="1"/>
    <col min="35" max="35" width="20.6640625" customWidth="1"/>
  </cols>
  <sheetData>
    <row r="5" spans="1:79" s="2" customFormat="1" x14ac:dyDescent="0.2">
      <c r="A5" s="1" t="s">
        <v>0</v>
      </c>
      <c r="L5" s="3" t="str">
        <f>A5</f>
        <v>Genotype</v>
      </c>
      <c r="W5" s="3" t="str">
        <f>A5</f>
        <v>Genotype</v>
      </c>
      <c r="AH5" s="3" t="str">
        <f>A5</f>
        <v>Genotype</v>
      </c>
      <c r="AS5" s="3" t="str">
        <f>W5</f>
        <v>Genotype</v>
      </c>
      <c r="BC5" s="3"/>
      <c r="BI5" s="3" t="str">
        <f>A5</f>
        <v>Genotype</v>
      </c>
      <c r="BK5" s="4"/>
      <c r="BL5" s="4"/>
      <c r="BM5" s="4"/>
      <c r="BN5" s="4"/>
      <c r="BO5" s="4"/>
      <c r="BP5" s="4"/>
      <c r="BQ5" s="4"/>
      <c r="BR5" s="4" t="s">
        <v>1</v>
      </c>
      <c r="BS5" s="4"/>
      <c r="BT5" s="4"/>
      <c r="BU5" s="4"/>
      <c r="BV5" s="4"/>
      <c r="BW5" s="4"/>
      <c r="BX5" s="4"/>
      <c r="BY5" s="4"/>
      <c r="CA5" s="5"/>
    </row>
    <row r="6" spans="1:79" s="2" customFormat="1" ht="18" thickBot="1" x14ac:dyDescent="0.25">
      <c r="A6" s="6" t="s">
        <v>2</v>
      </c>
      <c r="B6" s="7"/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L6" s="6" t="s">
        <v>11</v>
      </c>
      <c r="M6" s="7"/>
      <c r="N6" s="8" t="s">
        <v>3</v>
      </c>
      <c r="O6" s="8" t="s">
        <v>4</v>
      </c>
      <c r="P6" s="8" t="s">
        <v>5</v>
      </c>
      <c r="Q6" s="8" t="s">
        <v>6</v>
      </c>
      <c r="R6" s="8" t="s">
        <v>7</v>
      </c>
      <c r="S6" s="8" t="s">
        <v>8</v>
      </c>
      <c r="T6" s="8" t="s">
        <v>9</v>
      </c>
      <c r="U6" s="8" t="s">
        <v>10</v>
      </c>
      <c r="W6" s="6" t="s">
        <v>12</v>
      </c>
      <c r="X6" s="7"/>
      <c r="Y6" s="8" t="s">
        <v>3</v>
      </c>
      <c r="Z6" s="8" t="s">
        <v>4</v>
      </c>
      <c r="AA6" s="8" t="s">
        <v>5</v>
      </c>
      <c r="AB6" s="8" t="s">
        <v>6</v>
      </c>
      <c r="AC6" s="8" t="s">
        <v>7</v>
      </c>
      <c r="AD6" s="8" t="s">
        <v>8</v>
      </c>
      <c r="AE6" s="8" t="s">
        <v>9</v>
      </c>
      <c r="AF6" s="8" t="s">
        <v>10</v>
      </c>
      <c r="AH6" s="6" t="s">
        <v>13</v>
      </c>
      <c r="AI6" s="7"/>
      <c r="AJ6" s="8" t="s">
        <v>3</v>
      </c>
      <c r="AK6" s="8" t="s">
        <v>4</v>
      </c>
      <c r="AL6" s="8" t="s">
        <v>5</v>
      </c>
      <c r="AM6" s="8" t="s">
        <v>6</v>
      </c>
      <c r="AN6" s="8" t="s">
        <v>7</v>
      </c>
      <c r="AO6" s="8" t="s">
        <v>8</v>
      </c>
      <c r="AP6" s="8" t="s">
        <v>9</v>
      </c>
      <c r="AQ6" s="8" t="s">
        <v>10</v>
      </c>
      <c r="AR6" s="8"/>
      <c r="AS6" s="8"/>
      <c r="AT6" s="8"/>
      <c r="AU6" s="8" t="s">
        <v>2</v>
      </c>
      <c r="AV6" s="8" t="s">
        <v>14</v>
      </c>
      <c r="AW6" s="8" t="s">
        <v>12</v>
      </c>
      <c r="AX6" s="8" t="s">
        <v>13</v>
      </c>
      <c r="AY6" s="8" t="s">
        <v>15</v>
      </c>
      <c r="AZ6" s="8" t="s">
        <v>16</v>
      </c>
      <c r="BA6" s="8"/>
      <c r="BB6" s="6"/>
      <c r="BD6" s="8" t="s">
        <v>2</v>
      </c>
      <c r="BE6" s="8" t="s">
        <v>14</v>
      </c>
      <c r="BF6" s="8" t="s">
        <v>12</v>
      </c>
      <c r="BG6" s="8" t="s">
        <v>13</v>
      </c>
      <c r="BI6" s="88" t="s">
        <v>2</v>
      </c>
      <c r="BJ6" s="88"/>
      <c r="BK6" s="88" t="s">
        <v>14</v>
      </c>
      <c r="BL6" s="88"/>
      <c r="BM6" s="88" t="s">
        <v>12</v>
      </c>
      <c r="BN6" s="88"/>
      <c r="BO6" s="88" t="s">
        <v>13</v>
      </c>
      <c r="BP6" s="88"/>
    </row>
    <row r="7" spans="1:79" s="2" customFormat="1" ht="16" customHeight="1" x14ac:dyDescent="0.2">
      <c r="A7" s="83" t="s">
        <v>17</v>
      </c>
      <c r="B7" s="9" t="s">
        <v>18</v>
      </c>
      <c r="C7" s="9"/>
      <c r="D7" s="9"/>
      <c r="E7" s="9"/>
      <c r="F7" s="9"/>
      <c r="G7" s="9"/>
      <c r="H7" s="9"/>
      <c r="I7" s="10"/>
      <c r="J7" s="2">
        <f>SUM(C7:I7)</f>
        <v>0</v>
      </c>
      <c r="L7" s="83" t="s">
        <v>17</v>
      </c>
      <c r="M7" s="9" t="s">
        <v>18</v>
      </c>
      <c r="N7" s="11"/>
      <c r="O7" s="11"/>
      <c r="P7" s="11"/>
      <c r="Q7" s="11"/>
      <c r="R7" s="11"/>
      <c r="S7" s="11"/>
      <c r="T7" s="12"/>
      <c r="U7" s="2">
        <f>SUM(N7:T7)</f>
        <v>0</v>
      </c>
      <c r="W7" s="83" t="s">
        <v>17</v>
      </c>
      <c r="X7" s="9" t="s">
        <v>18</v>
      </c>
      <c r="Y7" s="9"/>
      <c r="Z7" s="9"/>
      <c r="AA7" s="9"/>
      <c r="AB7" s="9"/>
      <c r="AC7" s="9"/>
      <c r="AD7" s="9"/>
      <c r="AE7" s="10"/>
      <c r="AF7" s="2">
        <f>SUM(Y7:AE7)</f>
        <v>0</v>
      </c>
      <c r="AH7" s="83" t="s">
        <v>17</v>
      </c>
      <c r="AI7" s="9" t="s">
        <v>18</v>
      </c>
      <c r="AJ7" s="9"/>
      <c r="AK7" s="9"/>
      <c r="AL7" s="9"/>
      <c r="AM7" s="9"/>
      <c r="AN7" s="9"/>
      <c r="AO7" s="9"/>
      <c r="AP7" s="10"/>
      <c r="AQ7" s="2">
        <f>SUM(AJ7:AP7)</f>
        <v>0</v>
      </c>
      <c r="AS7" s="83" t="s">
        <v>17</v>
      </c>
      <c r="AT7" s="13" t="s">
        <v>18</v>
      </c>
      <c r="AU7" s="14">
        <f>SUM(AU8:AU10)</f>
        <v>0</v>
      </c>
      <c r="AV7" s="14">
        <f t="shared" ref="AV7:AX7" si="0">SUM(AV8:AV10)</f>
        <v>0</v>
      </c>
      <c r="AW7" s="14">
        <f t="shared" si="0"/>
        <v>0</v>
      </c>
      <c r="AX7" s="14">
        <f t="shared" si="0"/>
        <v>0</v>
      </c>
      <c r="AZ7" s="2">
        <f>SUM(AU7:AX7,AU11:AX11)</f>
        <v>0</v>
      </c>
      <c r="BB7" s="83" t="s">
        <v>17</v>
      </c>
      <c r="BC7" s="9"/>
      <c r="BD7" s="15"/>
      <c r="BE7" s="15"/>
      <c r="BF7" s="16"/>
      <c r="BG7" s="16"/>
      <c r="BI7" s="17" t="s">
        <v>19</v>
      </c>
      <c r="BJ7" s="18" t="s">
        <v>20</v>
      </c>
      <c r="BK7" s="17" t="s">
        <v>19</v>
      </c>
      <c r="BL7" s="18" t="s">
        <v>20</v>
      </c>
      <c r="BM7" s="17" t="s">
        <v>19</v>
      </c>
      <c r="BN7" s="18" t="s">
        <v>20</v>
      </c>
      <c r="BO7" s="17" t="s">
        <v>19</v>
      </c>
      <c r="BP7" s="18" t="s">
        <v>20</v>
      </c>
      <c r="BR7" s="17" t="s">
        <v>19</v>
      </c>
      <c r="BS7" s="18" t="s">
        <v>20</v>
      </c>
    </row>
    <row r="8" spans="1:79" s="2" customFormat="1" ht="17" thickBot="1" x14ac:dyDescent="0.25">
      <c r="A8" s="81"/>
      <c r="B8" s="19" t="s">
        <v>21</v>
      </c>
      <c r="C8" s="19"/>
      <c r="D8" s="19"/>
      <c r="E8" s="19"/>
      <c r="F8" s="19"/>
      <c r="G8" s="19"/>
      <c r="H8" s="19"/>
      <c r="I8" s="20"/>
      <c r="J8" s="2">
        <f t="shared" ref="J8:J14" si="1">SUM(C8:I8)</f>
        <v>0</v>
      </c>
      <c r="L8" s="81"/>
      <c r="M8" s="19" t="s">
        <v>21</v>
      </c>
      <c r="N8" s="21"/>
      <c r="O8" s="21"/>
      <c r="P8" s="21"/>
      <c r="Q8" s="21"/>
      <c r="R8" s="21"/>
      <c r="S8" s="21"/>
      <c r="T8" s="22"/>
      <c r="U8" s="2">
        <f t="shared" ref="U8:U14" si="2">SUM(N8:T8)</f>
        <v>0</v>
      </c>
      <c r="W8" s="81"/>
      <c r="X8" s="19" t="s">
        <v>21</v>
      </c>
      <c r="Y8" s="19"/>
      <c r="Z8" s="19"/>
      <c r="AA8" s="19"/>
      <c r="AB8" s="19"/>
      <c r="AC8" s="19"/>
      <c r="AD8" s="19"/>
      <c r="AE8" s="20"/>
      <c r="AF8" s="2">
        <f t="shared" ref="AF8:AF14" si="3">SUM(Y8:AE8)</f>
        <v>0</v>
      </c>
      <c r="AH8" s="81"/>
      <c r="AI8" s="19" t="s">
        <v>21</v>
      </c>
      <c r="AJ8" s="19"/>
      <c r="AK8" s="19"/>
      <c r="AL8" s="19"/>
      <c r="AM8" s="19"/>
      <c r="AN8" s="19"/>
      <c r="AO8" s="19"/>
      <c r="AP8" s="20"/>
      <c r="AQ8" s="2">
        <f t="shared" ref="AQ8:AQ14" si="4">SUM(AJ8:AP8)</f>
        <v>0</v>
      </c>
      <c r="AS8" s="81"/>
      <c r="AT8" s="23" t="s">
        <v>21</v>
      </c>
      <c r="AU8" s="24">
        <f>J8</f>
        <v>0</v>
      </c>
      <c r="AV8" s="24">
        <f>U8</f>
        <v>0</v>
      </c>
      <c r="AW8" s="24">
        <f>AF8</f>
        <v>0</v>
      </c>
      <c r="AX8" s="24">
        <f>AQ8</f>
        <v>0</v>
      </c>
      <c r="BB8" s="81"/>
      <c r="BC8" s="19" t="s">
        <v>22</v>
      </c>
      <c r="BD8" s="25" t="e">
        <f>AU8/AU7</f>
        <v>#DIV/0!</v>
      </c>
      <c r="BE8" s="25" t="e">
        <f>AV8/AV7</f>
        <v>#DIV/0!</v>
      </c>
      <c r="BF8" s="25" t="e">
        <f>AW8/AW7</f>
        <v>#DIV/0!</v>
      </c>
      <c r="BG8" s="25" t="e">
        <f>AX8/AX7</f>
        <v>#DIV/0!</v>
      </c>
      <c r="BH8" s="26"/>
      <c r="BI8" s="27" t="e">
        <f>BD12</f>
        <v>#DIV/0!</v>
      </c>
      <c r="BJ8" s="28" t="e">
        <f>1-BI8</f>
        <v>#DIV/0!</v>
      </c>
      <c r="BK8" s="27" t="e">
        <f>BE12</f>
        <v>#DIV/0!</v>
      </c>
      <c r="BL8" s="28" t="e">
        <f>1-BK8</f>
        <v>#DIV/0!</v>
      </c>
      <c r="BM8" s="27" t="e">
        <f>BF12</f>
        <v>#DIV/0!</v>
      </c>
      <c r="BN8" s="28" t="e">
        <f>1-BM8</f>
        <v>#DIV/0!</v>
      </c>
      <c r="BO8" s="27" t="e">
        <f>BG12</f>
        <v>#DIV/0!</v>
      </c>
      <c r="BP8" s="28" t="e">
        <f>1-BO8</f>
        <v>#DIV/0!</v>
      </c>
      <c r="BR8" s="27" t="e">
        <f>AVERAGE(BI8,BK8,BM8,BO8)</f>
        <v>#DIV/0!</v>
      </c>
      <c r="BS8" s="28" t="e">
        <f>AVERAGE(BJ8,BL8,BN8,BP8)</f>
        <v>#DIV/0!</v>
      </c>
      <c r="BU8" s="29" t="e">
        <f>AVERAGE(BR8,BR19,BR27)</f>
        <v>#DIV/0!</v>
      </c>
    </row>
    <row r="9" spans="1:79" s="2" customFormat="1" x14ac:dyDescent="0.2">
      <c r="A9" s="81"/>
      <c r="B9" s="19" t="s">
        <v>23</v>
      </c>
      <c r="C9" s="19"/>
      <c r="D9" s="19"/>
      <c r="E9" s="19"/>
      <c r="F9" s="19"/>
      <c r="G9" s="19"/>
      <c r="H9" s="19"/>
      <c r="I9" s="20"/>
      <c r="J9" s="2">
        <f t="shared" si="1"/>
        <v>0</v>
      </c>
      <c r="L9" s="81"/>
      <c r="M9" s="19" t="s">
        <v>23</v>
      </c>
      <c r="N9" s="21"/>
      <c r="O9" s="21"/>
      <c r="P9" s="21"/>
      <c r="Q9" s="21"/>
      <c r="R9" s="21"/>
      <c r="S9" s="21"/>
      <c r="T9" s="22"/>
      <c r="U9" s="2">
        <f t="shared" si="2"/>
        <v>0</v>
      </c>
      <c r="W9" s="81"/>
      <c r="X9" s="19" t="s">
        <v>23</v>
      </c>
      <c r="Y9" s="19"/>
      <c r="Z9" s="19"/>
      <c r="AA9" s="19"/>
      <c r="AB9" s="19"/>
      <c r="AC9" s="19"/>
      <c r="AD9" s="19"/>
      <c r="AE9" s="20"/>
      <c r="AF9" s="2">
        <f t="shared" si="3"/>
        <v>0</v>
      </c>
      <c r="AH9" s="81"/>
      <c r="AI9" s="19" t="s">
        <v>23</v>
      </c>
      <c r="AJ9" s="19"/>
      <c r="AK9" s="19"/>
      <c r="AL9" s="19"/>
      <c r="AM9" s="19"/>
      <c r="AN9" s="19"/>
      <c r="AO9" s="19"/>
      <c r="AP9" s="20"/>
      <c r="AQ9" s="2">
        <f t="shared" si="4"/>
        <v>0</v>
      </c>
      <c r="AS9" s="81"/>
      <c r="AT9" s="23" t="s">
        <v>23</v>
      </c>
      <c r="AU9" s="24">
        <f>J9</f>
        <v>0</v>
      </c>
      <c r="AV9" s="24">
        <f>U9</f>
        <v>0</v>
      </c>
      <c r="AW9" s="24">
        <f>AF9</f>
        <v>0</v>
      </c>
      <c r="AX9" s="24">
        <f>AQ9</f>
        <v>0</v>
      </c>
      <c r="BB9" s="81"/>
      <c r="BC9" s="19" t="s">
        <v>24</v>
      </c>
      <c r="BD9" s="25" t="e">
        <f>AU9/AU7</f>
        <v>#DIV/0!</v>
      </c>
      <c r="BE9" s="25" t="e">
        <f>AV9/AV7</f>
        <v>#DIV/0!</v>
      </c>
      <c r="BF9" s="25" t="e">
        <f>AW9/AW7</f>
        <v>#DIV/0!</v>
      </c>
      <c r="BG9" s="25" t="e">
        <f>AX9/AX7</f>
        <v>#DIV/0!</v>
      </c>
      <c r="BH9" s="26"/>
      <c r="BI9" s="4"/>
      <c r="BJ9" s="4"/>
      <c r="BK9" s="4"/>
      <c r="BL9" s="4"/>
      <c r="BM9" s="4"/>
      <c r="BN9" s="4"/>
      <c r="BO9" s="4"/>
      <c r="BP9" s="4"/>
      <c r="BR9" s="26"/>
    </row>
    <row r="10" spans="1:79" s="2" customFormat="1" ht="17" thickBot="1" x14ac:dyDescent="0.25">
      <c r="A10" s="87"/>
      <c r="B10" s="30" t="s">
        <v>25</v>
      </c>
      <c r="C10" s="30"/>
      <c r="D10" s="30"/>
      <c r="E10" s="30"/>
      <c r="F10" s="30"/>
      <c r="G10" s="30"/>
      <c r="H10" s="30"/>
      <c r="I10" s="31"/>
      <c r="J10" s="2">
        <f t="shared" si="1"/>
        <v>0</v>
      </c>
      <c r="L10" s="87"/>
      <c r="M10" s="30" t="s">
        <v>25</v>
      </c>
      <c r="N10" s="32"/>
      <c r="O10" s="32"/>
      <c r="P10" s="32"/>
      <c r="Q10" s="32"/>
      <c r="R10" s="32"/>
      <c r="S10" s="32"/>
      <c r="T10" s="33"/>
      <c r="U10" s="2">
        <f t="shared" si="2"/>
        <v>0</v>
      </c>
      <c r="W10" s="87"/>
      <c r="X10" s="30" t="s">
        <v>25</v>
      </c>
      <c r="Y10" s="30"/>
      <c r="Z10" s="30"/>
      <c r="AA10" s="30"/>
      <c r="AB10" s="30"/>
      <c r="AC10" s="30"/>
      <c r="AD10" s="30"/>
      <c r="AE10" s="31"/>
      <c r="AF10" s="2">
        <f t="shared" si="3"/>
        <v>0</v>
      </c>
      <c r="AH10" s="87"/>
      <c r="AI10" s="30" t="s">
        <v>25</v>
      </c>
      <c r="AJ10" s="30"/>
      <c r="AK10" s="30"/>
      <c r="AL10" s="30"/>
      <c r="AM10" s="30"/>
      <c r="AN10" s="30"/>
      <c r="AO10" s="30"/>
      <c r="AP10" s="31"/>
      <c r="AQ10" s="2">
        <f t="shared" si="4"/>
        <v>0</v>
      </c>
      <c r="AS10" s="87"/>
      <c r="AT10" s="34" t="s">
        <v>25</v>
      </c>
      <c r="AU10" s="35">
        <f>J10</f>
        <v>0</v>
      </c>
      <c r="AV10" s="35">
        <f>U10</f>
        <v>0</v>
      </c>
      <c r="AW10" s="35">
        <f>AF10</f>
        <v>0</v>
      </c>
      <c r="AX10" s="35">
        <f>AQ10</f>
        <v>0</v>
      </c>
      <c r="BB10" s="87"/>
      <c r="BC10" s="30" t="s">
        <v>26</v>
      </c>
      <c r="BD10" s="36" t="e">
        <f>AU10/AU7</f>
        <v>#DIV/0!</v>
      </c>
      <c r="BE10" s="36" t="e">
        <f>AV10/AV7</f>
        <v>#DIV/0!</v>
      </c>
      <c r="BF10" s="36" t="e">
        <f>AW10/AW7</f>
        <v>#DIV/0!</v>
      </c>
      <c r="BG10" s="36" t="e">
        <f>AX10/AX7</f>
        <v>#DIV/0!</v>
      </c>
      <c r="BH10" s="26"/>
      <c r="BI10" s="4"/>
      <c r="BJ10" s="4"/>
      <c r="BK10" s="4"/>
      <c r="BL10" s="4"/>
      <c r="BM10" s="4"/>
      <c r="BN10" s="4"/>
      <c r="BO10" s="4"/>
      <c r="BP10" s="4"/>
      <c r="BR10" s="26"/>
    </row>
    <row r="11" spans="1:79" s="2" customFormat="1" ht="16" customHeight="1" x14ac:dyDescent="0.2">
      <c r="A11" s="83" t="s">
        <v>27</v>
      </c>
      <c r="B11" s="37" t="s">
        <v>18</v>
      </c>
      <c r="C11" s="37"/>
      <c r="D11" s="37"/>
      <c r="E11" s="37"/>
      <c r="F11" s="37"/>
      <c r="G11" s="37"/>
      <c r="H11" s="37"/>
      <c r="I11" s="38"/>
      <c r="J11" s="2">
        <f t="shared" si="1"/>
        <v>0</v>
      </c>
      <c r="L11" s="83" t="s">
        <v>27</v>
      </c>
      <c r="M11" s="37" t="s">
        <v>18</v>
      </c>
      <c r="N11" s="39"/>
      <c r="O11" s="39"/>
      <c r="P11" s="39"/>
      <c r="Q11" s="39"/>
      <c r="R11" s="39"/>
      <c r="S11" s="39"/>
      <c r="T11" s="40"/>
      <c r="U11" s="2">
        <f t="shared" si="2"/>
        <v>0</v>
      </c>
      <c r="W11" s="83" t="s">
        <v>27</v>
      </c>
      <c r="X11" s="37" t="s">
        <v>18</v>
      </c>
      <c r="Y11" s="37"/>
      <c r="Z11" s="37"/>
      <c r="AA11" s="37"/>
      <c r="AB11" s="37"/>
      <c r="AC11" s="37"/>
      <c r="AD11" s="37"/>
      <c r="AE11" s="38"/>
      <c r="AF11" s="2">
        <f t="shared" si="3"/>
        <v>0</v>
      </c>
      <c r="AH11" s="83" t="s">
        <v>27</v>
      </c>
      <c r="AI11" s="37" t="s">
        <v>18</v>
      </c>
      <c r="AJ11" s="37"/>
      <c r="AK11" s="37"/>
      <c r="AL11" s="37"/>
      <c r="AM11" s="37"/>
      <c r="AN11" s="37"/>
      <c r="AO11" s="37"/>
      <c r="AP11" s="38"/>
      <c r="AQ11" s="2">
        <f t="shared" si="4"/>
        <v>0</v>
      </c>
      <c r="AS11" s="83" t="s">
        <v>27</v>
      </c>
      <c r="AT11" s="41" t="s">
        <v>18</v>
      </c>
      <c r="AU11" s="24">
        <f t="shared" ref="AU11:AX11" si="5">SUM(AU12:AU14)</f>
        <v>0</v>
      </c>
      <c r="AV11" s="24">
        <f t="shared" si="5"/>
        <v>0</v>
      </c>
      <c r="AW11" s="24">
        <f t="shared" si="5"/>
        <v>0</v>
      </c>
      <c r="AX11" s="24">
        <f t="shared" si="5"/>
        <v>0</v>
      </c>
      <c r="BB11" s="83" t="s">
        <v>27</v>
      </c>
      <c r="BC11" s="9"/>
      <c r="BD11" s="15"/>
      <c r="BE11" s="15"/>
      <c r="BF11" s="16"/>
      <c r="BG11" s="16"/>
      <c r="BI11" s="4"/>
      <c r="BJ11" s="4"/>
      <c r="BK11" s="4"/>
      <c r="BL11" s="4"/>
      <c r="BM11" s="4"/>
      <c r="BN11" s="4"/>
      <c r="BO11" s="4"/>
      <c r="BP11" s="4"/>
      <c r="BR11" s="26"/>
    </row>
    <row r="12" spans="1:79" s="2" customFormat="1" x14ac:dyDescent="0.2">
      <c r="A12" s="81"/>
      <c r="B12" s="19" t="s">
        <v>21</v>
      </c>
      <c r="C12" s="19"/>
      <c r="D12" s="19"/>
      <c r="E12" s="19"/>
      <c r="F12" s="19"/>
      <c r="G12" s="19"/>
      <c r="H12" s="19"/>
      <c r="I12" s="20"/>
      <c r="J12" s="2">
        <f t="shared" si="1"/>
        <v>0</v>
      </c>
      <c r="L12" s="81"/>
      <c r="M12" s="19" t="s">
        <v>21</v>
      </c>
      <c r="N12" s="21"/>
      <c r="O12" s="21"/>
      <c r="P12" s="21"/>
      <c r="Q12" s="21"/>
      <c r="R12" s="21"/>
      <c r="S12" s="21"/>
      <c r="T12" s="22"/>
      <c r="U12" s="2">
        <f t="shared" si="2"/>
        <v>0</v>
      </c>
      <c r="W12" s="81"/>
      <c r="X12" s="19" t="s">
        <v>21</v>
      </c>
      <c r="Y12" s="19"/>
      <c r="Z12" s="19"/>
      <c r="AA12" s="19"/>
      <c r="AB12" s="19"/>
      <c r="AC12" s="19"/>
      <c r="AD12" s="19"/>
      <c r="AE12" s="20"/>
      <c r="AF12" s="2">
        <f t="shared" si="3"/>
        <v>0</v>
      </c>
      <c r="AH12" s="81"/>
      <c r="AI12" s="19" t="s">
        <v>21</v>
      </c>
      <c r="AJ12" s="19"/>
      <c r="AK12" s="19"/>
      <c r="AL12" s="19"/>
      <c r="AM12" s="19"/>
      <c r="AN12" s="19"/>
      <c r="AO12" s="19"/>
      <c r="AP12" s="20"/>
      <c r="AQ12" s="2">
        <f t="shared" si="4"/>
        <v>0</v>
      </c>
      <c r="AS12" s="81"/>
      <c r="AT12" s="23" t="s">
        <v>21</v>
      </c>
      <c r="AU12" s="24">
        <f>J12</f>
        <v>0</v>
      </c>
      <c r="AV12" s="24">
        <f>U12</f>
        <v>0</v>
      </c>
      <c r="AW12" s="24">
        <f>AF12</f>
        <v>0</v>
      </c>
      <c r="AX12" s="24">
        <f>AQ12</f>
        <v>0</v>
      </c>
      <c r="BB12" s="81"/>
      <c r="BC12" s="19" t="s">
        <v>22</v>
      </c>
      <c r="BD12" s="25" t="e">
        <f>AU12/AU11</f>
        <v>#DIV/0!</v>
      </c>
      <c r="BE12" s="25" t="e">
        <f>AV12/AV11</f>
        <v>#DIV/0!</v>
      </c>
      <c r="BF12" s="25" t="e">
        <f>AW12/AW11</f>
        <v>#DIV/0!</v>
      </c>
      <c r="BG12" s="25" t="e">
        <f>AX12/AX11</f>
        <v>#DIV/0!</v>
      </c>
      <c r="BI12" s="4"/>
      <c r="BJ12" s="4"/>
      <c r="BK12" s="4"/>
      <c r="BL12" s="4"/>
      <c r="BM12" s="4"/>
      <c r="BN12" s="4"/>
      <c r="BO12" s="4"/>
      <c r="BP12" s="4"/>
      <c r="BR12" s="26"/>
    </row>
    <row r="13" spans="1:79" s="2" customFormat="1" x14ac:dyDescent="0.2">
      <c r="A13" s="81"/>
      <c r="B13" s="19" t="s">
        <v>23</v>
      </c>
      <c r="C13" s="19"/>
      <c r="D13" s="19"/>
      <c r="E13" s="19"/>
      <c r="F13" s="19"/>
      <c r="G13" s="19"/>
      <c r="H13" s="19"/>
      <c r="I13" s="20"/>
      <c r="J13" s="2">
        <f t="shared" si="1"/>
        <v>0</v>
      </c>
      <c r="L13" s="81"/>
      <c r="M13" s="19" t="s">
        <v>23</v>
      </c>
      <c r="N13" s="21"/>
      <c r="O13" s="21"/>
      <c r="P13" s="21"/>
      <c r="Q13" s="21"/>
      <c r="R13" s="21"/>
      <c r="S13" s="21"/>
      <c r="T13" s="22"/>
      <c r="U13" s="2">
        <f t="shared" si="2"/>
        <v>0</v>
      </c>
      <c r="W13" s="81"/>
      <c r="X13" s="19" t="s">
        <v>23</v>
      </c>
      <c r="Y13" s="19"/>
      <c r="Z13" s="19"/>
      <c r="AA13" s="19"/>
      <c r="AB13" s="19"/>
      <c r="AC13" s="19"/>
      <c r="AD13" s="19"/>
      <c r="AE13" s="20"/>
      <c r="AF13" s="2">
        <f t="shared" si="3"/>
        <v>0</v>
      </c>
      <c r="AH13" s="81"/>
      <c r="AI13" s="19" t="s">
        <v>23</v>
      </c>
      <c r="AJ13" s="19"/>
      <c r="AK13" s="19"/>
      <c r="AL13" s="19"/>
      <c r="AM13" s="19"/>
      <c r="AN13" s="19"/>
      <c r="AO13" s="19"/>
      <c r="AP13" s="20"/>
      <c r="AQ13" s="2">
        <f t="shared" si="4"/>
        <v>0</v>
      </c>
      <c r="AS13" s="81"/>
      <c r="AT13" s="23" t="s">
        <v>23</v>
      </c>
      <c r="AU13" s="24">
        <f>J13</f>
        <v>0</v>
      </c>
      <c r="AV13" s="24">
        <f>U13</f>
        <v>0</v>
      </c>
      <c r="AW13" s="24">
        <f>AF13</f>
        <v>0</v>
      </c>
      <c r="AX13" s="24">
        <f>AQ13</f>
        <v>0</v>
      </c>
      <c r="BB13" s="81"/>
      <c r="BC13" s="19" t="s">
        <v>24</v>
      </c>
      <c r="BD13" s="25" t="e">
        <f>AU13/AU11</f>
        <v>#DIV/0!</v>
      </c>
      <c r="BE13" s="25" t="e">
        <f>AV13/AV11</f>
        <v>#DIV/0!</v>
      </c>
      <c r="BF13" s="25" t="e">
        <f>AW13/AW11</f>
        <v>#DIV/0!</v>
      </c>
      <c r="BG13" s="25" t="e">
        <f>AX13/AX11</f>
        <v>#DIV/0!</v>
      </c>
      <c r="BI13" s="4"/>
      <c r="BJ13" s="4"/>
      <c r="BK13" s="4"/>
      <c r="BL13" s="4"/>
      <c r="BM13" s="4"/>
      <c r="BN13" s="4"/>
      <c r="BO13" s="4"/>
      <c r="BP13" s="4"/>
      <c r="BR13" s="26"/>
    </row>
    <row r="14" spans="1:79" s="2" customFormat="1" ht="17" thickBot="1" x14ac:dyDescent="0.25">
      <c r="A14" s="87"/>
      <c r="B14" s="30" t="s">
        <v>25</v>
      </c>
      <c r="C14" s="30"/>
      <c r="D14" s="30"/>
      <c r="E14" s="30"/>
      <c r="F14" s="30"/>
      <c r="G14" s="30"/>
      <c r="H14" s="30"/>
      <c r="I14" s="31"/>
      <c r="J14" s="2">
        <f t="shared" si="1"/>
        <v>0</v>
      </c>
      <c r="L14" s="87"/>
      <c r="M14" s="30" t="s">
        <v>25</v>
      </c>
      <c r="N14" s="32"/>
      <c r="O14" s="32"/>
      <c r="P14" s="32"/>
      <c r="Q14" s="32"/>
      <c r="R14" s="32"/>
      <c r="S14" s="32"/>
      <c r="T14" s="33"/>
      <c r="U14" s="2">
        <f t="shared" si="2"/>
        <v>0</v>
      </c>
      <c r="W14" s="87"/>
      <c r="X14" s="30" t="s">
        <v>25</v>
      </c>
      <c r="Y14" s="30"/>
      <c r="Z14" s="30"/>
      <c r="AA14" s="30"/>
      <c r="AB14" s="30"/>
      <c r="AC14" s="30"/>
      <c r="AD14" s="30"/>
      <c r="AE14" s="31"/>
      <c r="AF14" s="2">
        <f t="shared" si="3"/>
        <v>0</v>
      </c>
      <c r="AH14" s="87"/>
      <c r="AI14" s="30" t="s">
        <v>25</v>
      </c>
      <c r="AJ14" s="30"/>
      <c r="AK14" s="30"/>
      <c r="AL14" s="30"/>
      <c r="AM14" s="30"/>
      <c r="AN14" s="30"/>
      <c r="AO14" s="30"/>
      <c r="AP14" s="31"/>
      <c r="AQ14" s="2">
        <f t="shared" si="4"/>
        <v>0</v>
      </c>
      <c r="AS14" s="87"/>
      <c r="AT14" s="34" t="s">
        <v>25</v>
      </c>
      <c r="AU14" s="35">
        <f>J14</f>
        <v>0</v>
      </c>
      <c r="AV14" s="35">
        <f>U14</f>
        <v>0</v>
      </c>
      <c r="AW14" s="35">
        <f>AF14</f>
        <v>0</v>
      </c>
      <c r="AX14" s="35">
        <f>AQ14</f>
        <v>0</v>
      </c>
      <c r="BB14" s="87"/>
      <c r="BC14" s="30" t="s">
        <v>26</v>
      </c>
      <c r="BD14" s="36" t="e">
        <f>AU14/AU11</f>
        <v>#DIV/0!</v>
      </c>
      <c r="BE14" s="36" t="e">
        <f>AV14/AV11</f>
        <v>#DIV/0!</v>
      </c>
      <c r="BF14" s="36" t="e">
        <f>AW14/AW11</f>
        <v>#DIV/0!</v>
      </c>
      <c r="BG14" s="36" t="e">
        <f>AX14/AX11</f>
        <v>#DIV/0!</v>
      </c>
      <c r="BI14" s="4"/>
      <c r="BJ14" s="4"/>
      <c r="BK14" s="4"/>
      <c r="BL14" s="4"/>
      <c r="BM14" s="4"/>
      <c r="BN14" s="4"/>
      <c r="BO14" s="4"/>
      <c r="BP14" s="4"/>
      <c r="BR14" s="26"/>
    </row>
    <row r="15" spans="1:79" s="2" customFormat="1" x14ac:dyDescent="0.2">
      <c r="A15" s="6"/>
      <c r="J15" s="2">
        <f>SUM(J12:J14,J8:J10)</f>
        <v>0</v>
      </c>
      <c r="L15" s="6"/>
      <c r="U15" s="2">
        <f>SUM(U12:U14,U8:U10)</f>
        <v>0</v>
      </c>
      <c r="W15" s="6"/>
      <c r="AF15" s="2">
        <f>SUM(AF12:AF14,AF8:AF10)</f>
        <v>0</v>
      </c>
      <c r="AH15" s="6"/>
      <c r="AQ15" s="2">
        <f>SUM(AQ12:AQ14,AQ8:AQ10)</f>
        <v>0</v>
      </c>
      <c r="AS15" s="6"/>
      <c r="AU15" s="42"/>
      <c r="AV15" s="42"/>
      <c r="AW15" s="42"/>
      <c r="AX15" s="42"/>
      <c r="AY15" s="42"/>
      <c r="AZ15" s="3"/>
      <c r="BA15" s="3"/>
      <c r="BD15" s="4"/>
      <c r="BE15" s="4"/>
      <c r="BF15" s="4"/>
      <c r="BG15" s="8"/>
      <c r="BI15" s="84" t="s">
        <v>2</v>
      </c>
      <c r="BJ15" s="85"/>
      <c r="BK15" s="84" t="s">
        <v>14</v>
      </c>
      <c r="BL15" s="84"/>
      <c r="BM15" s="84" t="s">
        <v>12</v>
      </c>
      <c r="BN15" s="84"/>
      <c r="BO15" s="84" t="s">
        <v>13</v>
      </c>
      <c r="BP15" s="84"/>
    </row>
    <row r="16" spans="1:79" s="2" customFormat="1" x14ac:dyDescent="0.2">
      <c r="A16" s="1" t="s">
        <v>0</v>
      </c>
      <c r="B16" s="43"/>
      <c r="C16" s="43"/>
      <c r="D16" s="43"/>
      <c r="E16" s="43"/>
      <c r="L16" s="3" t="str">
        <f>A16</f>
        <v>Genotype</v>
      </c>
      <c r="M16" s="3"/>
      <c r="N16" s="3"/>
      <c r="O16" s="3"/>
      <c r="P16" s="3"/>
      <c r="W16" s="3" t="str">
        <f>A16</f>
        <v>Genotype</v>
      </c>
      <c r="X16" s="3"/>
      <c r="Y16" s="3"/>
      <c r="Z16" s="3"/>
      <c r="AA16" s="3"/>
      <c r="AH16" s="3" t="str">
        <f>A16</f>
        <v>Genotype</v>
      </c>
      <c r="AI16" s="3"/>
      <c r="AJ16" s="3"/>
      <c r="AK16" s="3"/>
      <c r="AL16" s="3"/>
      <c r="AS16" s="3" t="str">
        <f>A16</f>
        <v>Genotype</v>
      </c>
      <c r="AT16" s="3"/>
      <c r="AU16" s="3"/>
      <c r="AV16" s="3"/>
      <c r="AW16" s="3"/>
      <c r="AX16" s="3"/>
      <c r="BB16" s="3" t="str">
        <f>AS16</f>
        <v>Genotype</v>
      </c>
      <c r="BC16" s="3"/>
      <c r="BD16" s="3"/>
      <c r="BE16" s="3"/>
      <c r="BF16" s="3"/>
      <c r="BG16" s="3"/>
      <c r="BH16" s="3"/>
      <c r="BI16" s="3" t="str">
        <f>BB16</f>
        <v>Genotype</v>
      </c>
      <c r="BJ16" s="3"/>
      <c r="BK16" s="3"/>
      <c r="BL16" s="3"/>
      <c r="BM16" s="3"/>
      <c r="BN16" s="3"/>
      <c r="BO16" s="29"/>
      <c r="BP16" s="29"/>
      <c r="BQ16" s="29"/>
      <c r="BR16" s="29" t="s">
        <v>1</v>
      </c>
      <c r="BS16" s="29"/>
      <c r="BT16" s="29"/>
      <c r="BU16" s="29"/>
      <c r="BV16" s="29"/>
      <c r="BW16" s="29"/>
      <c r="BX16" s="29"/>
      <c r="BY16" s="29"/>
      <c r="CA16" s="44"/>
    </row>
    <row r="17" spans="1:71" s="2" customFormat="1" ht="18" thickBot="1" x14ac:dyDescent="0.25">
      <c r="A17" s="6" t="s">
        <v>2</v>
      </c>
      <c r="B17" s="7"/>
      <c r="C17" s="8" t="s">
        <v>3</v>
      </c>
      <c r="D17" s="8" t="s">
        <v>4</v>
      </c>
      <c r="E17" s="8" t="s">
        <v>5</v>
      </c>
      <c r="F17" s="8" t="s">
        <v>6</v>
      </c>
      <c r="G17" s="8" t="s">
        <v>7</v>
      </c>
      <c r="H17" s="8" t="s">
        <v>8</v>
      </c>
      <c r="I17" s="8" t="s">
        <v>9</v>
      </c>
      <c r="J17" s="8" t="s">
        <v>10</v>
      </c>
      <c r="L17" s="6" t="s">
        <v>14</v>
      </c>
      <c r="M17" s="7"/>
      <c r="N17" s="8" t="s">
        <v>3</v>
      </c>
      <c r="O17" s="8" t="s">
        <v>4</v>
      </c>
      <c r="P17" s="8" t="s">
        <v>5</v>
      </c>
      <c r="Q17" s="8" t="s">
        <v>6</v>
      </c>
      <c r="R17" s="8" t="s">
        <v>7</v>
      </c>
      <c r="S17" s="8" t="s">
        <v>8</v>
      </c>
      <c r="T17" s="8" t="s">
        <v>9</v>
      </c>
      <c r="U17" s="8" t="s">
        <v>10</v>
      </c>
      <c r="W17" s="6" t="s">
        <v>12</v>
      </c>
      <c r="X17" s="7"/>
      <c r="Y17" s="8" t="s">
        <v>3</v>
      </c>
      <c r="Z17" s="8" t="s">
        <v>4</v>
      </c>
      <c r="AA17" s="8" t="s">
        <v>5</v>
      </c>
      <c r="AB17" s="8" t="s">
        <v>6</v>
      </c>
      <c r="AC17" s="8" t="s">
        <v>7</v>
      </c>
      <c r="AD17" s="8" t="s">
        <v>8</v>
      </c>
      <c r="AE17" s="8" t="s">
        <v>9</v>
      </c>
      <c r="AF17" s="8" t="s">
        <v>10</v>
      </c>
      <c r="AH17" s="6" t="s">
        <v>13</v>
      </c>
      <c r="AI17" s="7"/>
      <c r="AJ17" s="8" t="s">
        <v>3</v>
      </c>
      <c r="AK17" s="8" t="s">
        <v>4</v>
      </c>
      <c r="AL17" s="8" t="s">
        <v>5</v>
      </c>
      <c r="AM17" s="8" t="s">
        <v>6</v>
      </c>
      <c r="AN17" s="8" t="s">
        <v>7</v>
      </c>
      <c r="AO17" s="8" t="s">
        <v>8</v>
      </c>
      <c r="AP17" s="8" t="s">
        <v>9</v>
      </c>
      <c r="AQ17" s="8" t="s">
        <v>10</v>
      </c>
      <c r="AR17" s="8"/>
      <c r="AS17" s="8"/>
      <c r="AT17" s="8"/>
      <c r="AU17" s="8" t="s">
        <v>2</v>
      </c>
      <c r="AV17" s="8" t="s">
        <v>14</v>
      </c>
      <c r="AW17" s="8" t="s">
        <v>12</v>
      </c>
      <c r="AX17" s="8" t="s">
        <v>13</v>
      </c>
      <c r="AY17" s="8" t="s">
        <v>15</v>
      </c>
      <c r="AZ17" s="8" t="s">
        <v>16</v>
      </c>
      <c r="BA17" s="8"/>
      <c r="BB17" s="6"/>
      <c r="BD17" s="8" t="s">
        <v>2</v>
      </c>
      <c r="BE17" s="8" t="s">
        <v>14</v>
      </c>
      <c r="BF17" s="8" t="s">
        <v>12</v>
      </c>
      <c r="BG17" s="8" t="s">
        <v>13</v>
      </c>
      <c r="BI17" s="86" t="s">
        <v>2</v>
      </c>
      <c r="BJ17" s="86"/>
      <c r="BK17" s="86" t="s">
        <v>14</v>
      </c>
      <c r="BL17" s="86"/>
      <c r="BM17" s="86" t="s">
        <v>12</v>
      </c>
      <c r="BN17" s="86"/>
      <c r="BO17" s="86" t="s">
        <v>13</v>
      </c>
      <c r="BP17" s="86"/>
    </row>
    <row r="18" spans="1:71" s="2" customFormat="1" ht="16" customHeight="1" x14ac:dyDescent="0.2">
      <c r="A18" s="83" t="s">
        <v>17</v>
      </c>
      <c r="B18" s="45" t="s">
        <v>18</v>
      </c>
      <c r="C18" s="45"/>
      <c r="D18" s="45"/>
      <c r="E18" s="45"/>
      <c r="F18" s="45"/>
      <c r="G18" s="45"/>
      <c r="H18" s="45"/>
      <c r="I18" s="10"/>
      <c r="J18" s="2">
        <f>SUM(C18:I18)</f>
        <v>0</v>
      </c>
      <c r="L18" s="83" t="s">
        <v>17</v>
      </c>
      <c r="M18" s="45" t="s">
        <v>18</v>
      </c>
      <c r="N18" s="45"/>
      <c r="O18" s="45"/>
      <c r="P18" s="45"/>
      <c r="Q18" s="45"/>
      <c r="R18" s="45"/>
      <c r="S18" s="45"/>
      <c r="T18" s="10"/>
      <c r="U18" s="2">
        <f>SUM(N18:T18)</f>
        <v>0</v>
      </c>
      <c r="W18" s="83" t="s">
        <v>17</v>
      </c>
      <c r="X18" s="45" t="s">
        <v>18</v>
      </c>
      <c r="Y18" s="45"/>
      <c r="Z18" s="45"/>
      <c r="AA18" s="45"/>
      <c r="AB18" s="45"/>
      <c r="AC18" s="45"/>
      <c r="AD18" s="45"/>
      <c r="AE18" s="10"/>
      <c r="AF18" s="2">
        <f>SUM(Y18:AE18)</f>
        <v>0</v>
      </c>
      <c r="AH18" s="83" t="s">
        <v>17</v>
      </c>
      <c r="AI18" s="45" t="s">
        <v>18</v>
      </c>
      <c r="AJ18" s="45"/>
      <c r="AK18" s="45"/>
      <c r="AL18" s="45"/>
      <c r="AM18" s="45"/>
      <c r="AN18" s="45"/>
      <c r="AO18" s="45"/>
      <c r="AP18" s="10"/>
      <c r="AQ18" s="2">
        <f>SUM(AJ18:AP18)</f>
        <v>0</v>
      </c>
      <c r="AS18" s="83" t="s">
        <v>17</v>
      </c>
      <c r="AT18" s="46" t="s">
        <v>18</v>
      </c>
      <c r="AU18" s="14">
        <f>SUM(AU19:AU21)</f>
        <v>0</v>
      </c>
      <c r="AV18" s="14">
        <f t="shared" ref="AV18:AX18" si="6">SUM(AV19:AV21)</f>
        <v>0</v>
      </c>
      <c r="AW18" s="14">
        <f t="shared" si="6"/>
        <v>0</v>
      </c>
      <c r="AX18" s="14">
        <f t="shared" si="6"/>
        <v>0</v>
      </c>
      <c r="AZ18" s="2">
        <f>SUM(AU18:AX18,AU22:AX22)</f>
        <v>0</v>
      </c>
      <c r="BB18" s="83" t="s">
        <v>17</v>
      </c>
      <c r="BC18" s="45"/>
      <c r="BD18" s="47"/>
      <c r="BE18" s="47"/>
      <c r="BF18" s="48"/>
      <c r="BG18" s="48"/>
      <c r="BI18" s="49" t="s">
        <v>19</v>
      </c>
      <c r="BJ18" s="50" t="s">
        <v>20</v>
      </c>
      <c r="BK18" s="51" t="s">
        <v>19</v>
      </c>
      <c r="BL18" s="50" t="s">
        <v>20</v>
      </c>
      <c r="BM18" s="51" t="s">
        <v>19</v>
      </c>
      <c r="BN18" s="50" t="s">
        <v>20</v>
      </c>
      <c r="BO18" s="51" t="s">
        <v>19</v>
      </c>
      <c r="BP18" s="50" t="s">
        <v>20</v>
      </c>
      <c r="BR18" s="49" t="s">
        <v>19</v>
      </c>
      <c r="BS18" s="50" t="s">
        <v>20</v>
      </c>
    </row>
    <row r="19" spans="1:71" s="2" customFormat="1" ht="17" thickBot="1" x14ac:dyDescent="0.25">
      <c r="A19" s="81"/>
      <c r="B19" s="52" t="s">
        <v>21</v>
      </c>
      <c r="C19" s="52"/>
      <c r="D19" s="52"/>
      <c r="E19" s="52"/>
      <c r="F19" s="52"/>
      <c r="G19" s="52"/>
      <c r="H19" s="52"/>
      <c r="I19" s="53"/>
      <c r="J19" s="2">
        <f t="shared" ref="J19:J25" si="7">SUM(C19:I19)</f>
        <v>0</v>
      </c>
      <c r="L19" s="81"/>
      <c r="M19" s="52" t="s">
        <v>21</v>
      </c>
      <c r="N19" s="52"/>
      <c r="O19" s="52"/>
      <c r="P19" s="52"/>
      <c r="Q19" s="52"/>
      <c r="R19" s="52"/>
      <c r="S19" s="52"/>
      <c r="T19" s="53"/>
      <c r="U19" s="2">
        <f t="shared" ref="U19:U25" si="8">SUM(N19:T19)</f>
        <v>0</v>
      </c>
      <c r="W19" s="81"/>
      <c r="X19" s="52" t="s">
        <v>21</v>
      </c>
      <c r="Y19" s="52"/>
      <c r="Z19" s="52"/>
      <c r="AA19" s="52"/>
      <c r="AB19" s="52"/>
      <c r="AC19" s="52"/>
      <c r="AD19" s="52"/>
      <c r="AE19" s="53"/>
      <c r="AF19" s="2">
        <f t="shared" ref="AF19:AF25" si="9">SUM(Y19:AE19)</f>
        <v>0</v>
      </c>
      <c r="AH19" s="81"/>
      <c r="AI19" s="52" t="s">
        <v>21</v>
      </c>
      <c r="AJ19" s="52"/>
      <c r="AK19" s="52"/>
      <c r="AL19" s="52"/>
      <c r="AM19" s="52"/>
      <c r="AN19" s="52"/>
      <c r="AO19" s="52"/>
      <c r="AP19" s="53"/>
      <c r="AQ19" s="2">
        <f t="shared" ref="AQ19:AQ25" si="10">SUM(AJ19:AP19)</f>
        <v>0</v>
      </c>
      <c r="AS19" s="81"/>
      <c r="AT19" s="54" t="s">
        <v>21</v>
      </c>
      <c r="AU19" s="24">
        <f>J19</f>
        <v>0</v>
      </c>
      <c r="AV19" s="24">
        <f>U19</f>
        <v>0</v>
      </c>
      <c r="AW19" s="24">
        <f>AF19</f>
        <v>0</v>
      </c>
      <c r="AX19" s="24">
        <f>AQ19</f>
        <v>0</v>
      </c>
      <c r="BB19" s="81"/>
      <c r="BC19" s="52" t="s">
        <v>22</v>
      </c>
      <c r="BD19" s="25" t="e">
        <f>AU19/AU18</f>
        <v>#DIV/0!</v>
      </c>
      <c r="BE19" s="25" t="e">
        <f>AV19/AV18</f>
        <v>#DIV/0!</v>
      </c>
      <c r="BF19" s="25" t="e">
        <f>AW19/AW18</f>
        <v>#DIV/0!</v>
      </c>
      <c r="BG19" s="25" t="e">
        <f>AX19/AX18</f>
        <v>#DIV/0!</v>
      </c>
      <c r="BH19" s="29"/>
      <c r="BI19" s="27" t="e">
        <f>BD23</f>
        <v>#DIV/0!</v>
      </c>
      <c r="BJ19" s="28" t="e">
        <f>1-BI19</f>
        <v>#DIV/0!</v>
      </c>
      <c r="BK19" s="27" t="e">
        <f>BE23</f>
        <v>#DIV/0!</v>
      </c>
      <c r="BL19" s="28" t="e">
        <f>1-BK19</f>
        <v>#DIV/0!</v>
      </c>
      <c r="BM19" s="27" t="e">
        <f>BF23</f>
        <v>#DIV/0!</v>
      </c>
      <c r="BN19" s="28" t="e">
        <f>1-BM19</f>
        <v>#DIV/0!</v>
      </c>
      <c r="BO19" s="27" t="e">
        <f>BG23</f>
        <v>#DIV/0!</v>
      </c>
      <c r="BP19" s="28" t="e">
        <f>1-BO19</f>
        <v>#DIV/0!</v>
      </c>
      <c r="BR19" s="27" t="e">
        <f>AVERAGE(BI19,BK19,BM19)</f>
        <v>#DIV/0!</v>
      </c>
      <c r="BS19" s="28" t="e">
        <f>AVERAGE(BJ19,BL19,BN19)</f>
        <v>#DIV/0!</v>
      </c>
    </row>
    <row r="20" spans="1:71" s="2" customFormat="1" x14ac:dyDescent="0.2">
      <c r="A20" s="81"/>
      <c r="B20" s="52" t="s">
        <v>23</v>
      </c>
      <c r="C20" s="52"/>
      <c r="D20" s="52"/>
      <c r="E20" s="52"/>
      <c r="F20" s="52"/>
      <c r="G20" s="52"/>
      <c r="H20" s="52"/>
      <c r="I20" s="55"/>
      <c r="J20" s="2">
        <f t="shared" si="7"/>
        <v>0</v>
      </c>
      <c r="L20" s="81"/>
      <c r="M20" s="52" t="s">
        <v>23</v>
      </c>
      <c r="N20" s="52"/>
      <c r="O20" s="52"/>
      <c r="P20" s="52"/>
      <c r="Q20" s="52"/>
      <c r="R20" s="52"/>
      <c r="S20" s="52"/>
      <c r="T20" s="55"/>
      <c r="U20" s="2">
        <f t="shared" si="8"/>
        <v>0</v>
      </c>
      <c r="W20" s="81"/>
      <c r="X20" s="52" t="s">
        <v>23</v>
      </c>
      <c r="Y20" s="52"/>
      <c r="Z20" s="52"/>
      <c r="AA20" s="52"/>
      <c r="AB20" s="52"/>
      <c r="AC20" s="52"/>
      <c r="AD20" s="52"/>
      <c r="AE20" s="55"/>
      <c r="AF20" s="2">
        <f t="shared" si="9"/>
        <v>0</v>
      </c>
      <c r="AH20" s="81"/>
      <c r="AI20" s="52" t="s">
        <v>23</v>
      </c>
      <c r="AJ20" s="52"/>
      <c r="AK20" s="52"/>
      <c r="AL20" s="52"/>
      <c r="AM20" s="52"/>
      <c r="AN20" s="52"/>
      <c r="AO20" s="52"/>
      <c r="AP20" s="55"/>
      <c r="AQ20" s="2">
        <f t="shared" si="10"/>
        <v>0</v>
      </c>
      <c r="AS20" s="81"/>
      <c r="AT20" s="54" t="s">
        <v>23</v>
      </c>
      <c r="AU20" s="24">
        <f>J20</f>
        <v>0</v>
      </c>
      <c r="AV20" s="24">
        <f>U20</f>
        <v>0</v>
      </c>
      <c r="AW20" s="24">
        <f>AF20</f>
        <v>0</v>
      </c>
      <c r="AX20" s="24">
        <f>AQ20</f>
        <v>0</v>
      </c>
      <c r="BB20" s="81"/>
      <c r="BC20" s="52" t="s">
        <v>24</v>
      </c>
      <c r="BD20" s="25" t="e">
        <f>AU20/AU18</f>
        <v>#DIV/0!</v>
      </c>
      <c r="BE20" s="25" t="e">
        <f>AV20/AV18</f>
        <v>#DIV/0!</v>
      </c>
      <c r="BF20" s="25" t="e">
        <f>AW20/AW18</f>
        <v>#DIV/0!</v>
      </c>
      <c r="BG20" s="25" t="e">
        <f>AX20/AX18</f>
        <v>#DIV/0!</v>
      </c>
      <c r="BH20" s="29"/>
      <c r="BI20" s="29"/>
      <c r="BJ20" s="29"/>
      <c r="BK20" s="29"/>
      <c r="BL20" s="29"/>
      <c r="BM20" s="29"/>
      <c r="BN20" s="29"/>
      <c r="BO20" s="29"/>
      <c r="BP20" s="29"/>
      <c r="BR20" s="29"/>
    </row>
    <row r="21" spans="1:71" s="2" customFormat="1" ht="17" thickBot="1" x14ac:dyDescent="0.25">
      <c r="A21" s="82"/>
      <c r="B21" s="56" t="s">
        <v>25</v>
      </c>
      <c r="C21" s="56"/>
      <c r="D21" s="56"/>
      <c r="E21" s="56"/>
      <c r="F21" s="56"/>
      <c r="G21" s="56"/>
      <c r="H21" s="56"/>
      <c r="I21" s="57"/>
      <c r="J21" s="2">
        <f t="shared" si="7"/>
        <v>0</v>
      </c>
      <c r="L21" s="82"/>
      <c r="M21" s="56" t="s">
        <v>25</v>
      </c>
      <c r="N21" s="56"/>
      <c r="O21" s="56"/>
      <c r="P21" s="56"/>
      <c r="Q21" s="56"/>
      <c r="R21" s="56"/>
      <c r="S21" s="56"/>
      <c r="T21" s="57"/>
      <c r="U21" s="2">
        <f t="shared" si="8"/>
        <v>0</v>
      </c>
      <c r="W21" s="82"/>
      <c r="X21" s="56" t="s">
        <v>25</v>
      </c>
      <c r="Y21" s="56"/>
      <c r="Z21" s="56"/>
      <c r="AA21" s="56"/>
      <c r="AB21" s="56"/>
      <c r="AC21" s="56"/>
      <c r="AD21" s="56"/>
      <c r="AE21" s="57"/>
      <c r="AF21" s="2">
        <f t="shared" si="9"/>
        <v>0</v>
      </c>
      <c r="AH21" s="82"/>
      <c r="AI21" s="56" t="s">
        <v>25</v>
      </c>
      <c r="AJ21" s="56"/>
      <c r="AK21" s="56"/>
      <c r="AL21" s="56"/>
      <c r="AM21" s="56"/>
      <c r="AN21" s="56"/>
      <c r="AO21" s="56"/>
      <c r="AP21" s="57"/>
      <c r="AQ21" s="2">
        <f t="shared" si="10"/>
        <v>0</v>
      </c>
      <c r="AS21" s="82"/>
      <c r="AT21" s="58" t="s">
        <v>25</v>
      </c>
      <c r="AU21" s="35">
        <f>J21</f>
        <v>0</v>
      </c>
      <c r="AV21" s="35">
        <f>U21</f>
        <v>0</v>
      </c>
      <c r="AW21" s="35">
        <f>AF21</f>
        <v>0</v>
      </c>
      <c r="AX21" s="35">
        <f>AQ21</f>
        <v>0</v>
      </c>
      <c r="BB21" s="82"/>
      <c r="BC21" s="56" t="s">
        <v>26</v>
      </c>
      <c r="BD21" s="36" t="e">
        <f>AU21/AU18</f>
        <v>#DIV/0!</v>
      </c>
      <c r="BE21" s="36" t="e">
        <f>AV21/AV18</f>
        <v>#DIV/0!</v>
      </c>
      <c r="BF21" s="36" t="e">
        <f>AW21/AW18</f>
        <v>#DIV/0!</v>
      </c>
      <c r="BG21" s="36" t="e">
        <f>AX21/AX18</f>
        <v>#DIV/0!</v>
      </c>
      <c r="BH21" s="29"/>
      <c r="BI21" s="29"/>
      <c r="BJ21" s="29"/>
      <c r="BK21" s="29"/>
      <c r="BL21" s="29"/>
      <c r="BM21" s="29"/>
      <c r="BN21" s="29"/>
      <c r="BO21" s="29"/>
      <c r="BP21" s="29"/>
      <c r="BR21" s="29"/>
    </row>
    <row r="22" spans="1:71" s="2" customFormat="1" ht="16" customHeight="1" x14ac:dyDescent="0.2">
      <c r="A22" s="80" t="s">
        <v>27</v>
      </c>
      <c r="B22" s="37" t="s">
        <v>18</v>
      </c>
      <c r="C22" s="52"/>
      <c r="D22" s="52"/>
      <c r="E22" s="52"/>
      <c r="F22" s="52"/>
      <c r="G22" s="52"/>
      <c r="H22" s="52"/>
      <c r="I22" s="55"/>
      <c r="J22" s="2">
        <f t="shared" si="7"/>
        <v>0</v>
      </c>
      <c r="L22" s="80" t="s">
        <v>27</v>
      </c>
      <c r="M22" s="37" t="s">
        <v>18</v>
      </c>
      <c r="N22" s="52"/>
      <c r="O22" s="52"/>
      <c r="P22" s="52"/>
      <c r="Q22" s="52"/>
      <c r="R22" s="52"/>
      <c r="S22" s="52"/>
      <c r="T22" s="55"/>
      <c r="U22" s="2">
        <f t="shared" si="8"/>
        <v>0</v>
      </c>
      <c r="W22" s="80" t="s">
        <v>27</v>
      </c>
      <c r="X22" s="37" t="s">
        <v>18</v>
      </c>
      <c r="Y22" s="52"/>
      <c r="Z22" s="52"/>
      <c r="AA22" s="52"/>
      <c r="AB22" s="52"/>
      <c r="AC22" s="52"/>
      <c r="AD22" s="52"/>
      <c r="AE22" s="55"/>
      <c r="AF22" s="2">
        <f t="shared" si="9"/>
        <v>0</v>
      </c>
      <c r="AH22" s="80" t="s">
        <v>27</v>
      </c>
      <c r="AI22" s="37" t="s">
        <v>18</v>
      </c>
      <c r="AJ22" s="52"/>
      <c r="AK22" s="52"/>
      <c r="AL22" s="52"/>
      <c r="AM22" s="52"/>
      <c r="AN22" s="52"/>
      <c r="AO22" s="52"/>
      <c r="AP22" s="55"/>
      <c r="AQ22" s="2">
        <f t="shared" si="10"/>
        <v>0</v>
      </c>
      <c r="AS22" s="80" t="s">
        <v>27</v>
      </c>
      <c r="AT22" s="41" t="s">
        <v>18</v>
      </c>
      <c r="AU22" s="24">
        <f t="shared" ref="AU22:AX22" si="11">SUM(AU23:AU25)</f>
        <v>0</v>
      </c>
      <c r="AV22" s="24">
        <f t="shared" si="11"/>
        <v>0</v>
      </c>
      <c r="AW22" s="24">
        <f t="shared" si="11"/>
        <v>0</v>
      </c>
      <c r="AX22" s="24">
        <f t="shared" si="11"/>
        <v>0</v>
      </c>
      <c r="BB22" s="80" t="s">
        <v>27</v>
      </c>
      <c r="BC22" s="52"/>
      <c r="BD22" s="15"/>
      <c r="BE22" s="15"/>
      <c r="BF22" s="16"/>
      <c r="BG22" s="16"/>
      <c r="BI22" s="29"/>
      <c r="BJ22" s="29"/>
      <c r="BK22" s="29"/>
      <c r="BL22" s="29"/>
      <c r="BM22" s="29"/>
      <c r="BN22" s="29"/>
      <c r="BO22" s="29"/>
      <c r="BP22" s="29"/>
      <c r="BR22" s="29"/>
      <c r="BS22" s="29"/>
    </row>
    <row r="23" spans="1:71" s="2" customFormat="1" x14ac:dyDescent="0.2">
      <c r="A23" s="81"/>
      <c r="B23" s="59" t="s">
        <v>21</v>
      </c>
      <c r="C23" s="59"/>
      <c r="D23" s="59"/>
      <c r="E23" s="59"/>
      <c r="F23" s="59"/>
      <c r="G23" s="59"/>
      <c r="H23" s="59"/>
      <c r="I23" s="53"/>
      <c r="J23" s="2">
        <f t="shared" si="7"/>
        <v>0</v>
      </c>
      <c r="L23" s="81"/>
      <c r="M23" s="59" t="s">
        <v>21</v>
      </c>
      <c r="N23" s="59"/>
      <c r="O23" s="59"/>
      <c r="P23" s="59"/>
      <c r="Q23" s="59"/>
      <c r="R23" s="59"/>
      <c r="S23" s="59"/>
      <c r="T23" s="53"/>
      <c r="U23" s="2">
        <f t="shared" si="8"/>
        <v>0</v>
      </c>
      <c r="W23" s="81"/>
      <c r="X23" s="59" t="s">
        <v>21</v>
      </c>
      <c r="Y23" s="59"/>
      <c r="Z23" s="59"/>
      <c r="AA23" s="59"/>
      <c r="AB23" s="59"/>
      <c r="AC23" s="59"/>
      <c r="AD23" s="59"/>
      <c r="AE23" s="53"/>
      <c r="AF23" s="2">
        <f t="shared" si="9"/>
        <v>0</v>
      </c>
      <c r="AH23" s="81"/>
      <c r="AI23" s="59" t="s">
        <v>21</v>
      </c>
      <c r="AJ23" s="59"/>
      <c r="AK23" s="59"/>
      <c r="AL23" s="59"/>
      <c r="AM23" s="59"/>
      <c r="AN23" s="59"/>
      <c r="AO23" s="59"/>
      <c r="AP23" s="53"/>
      <c r="AQ23" s="2">
        <f t="shared" si="10"/>
        <v>0</v>
      </c>
      <c r="AS23" s="81"/>
      <c r="AT23" s="60" t="s">
        <v>21</v>
      </c>
      <c r="AU23" s="24">
        <f>J23</f>
        <v>0</v>
      </c>
      <c r="AV23" s="24">
        <f>U23</f>
        <v>0</v>
      </c>
      <c r="AW23" s="24">
        <f>AF23</f>
        <v>0</v>
      </c>
      <c r="AX23" s="24">
        <f>AQ23</f>
        <v>0</v>
      </c>
      <c r="BB23" s="81"/>
      <c r="BC23" s="52" t="s">
        <v>22</v>
      </c>
      <c r="BD23" s="25" t="e">
        <f>AU23/AU22</f>
        <v>#DIV/0!</v>
      </c>
      <c r="BE23" s="25" t="e">
        <f>AV23/AV22</f>
        <v>#DIV/0!</v>
      </c>
      <c r="BF23" s="25" t="e">
        <f>AW23/AW22</f>
        <v>#DIV/0!</v>
      </c>
      <c r="BG23" s="25" t="e">
        <f>AX23/AX22</f>
        <v>#DIV/0!</v>
      </c>
      <c r="BI23" s="29"/>
      <c r="BJ23" s="29"/>
      <c r="BK23" s="29"/>
      <c r="BL23" s="29"/>
      <c r="BM23" s="29"/>
      <c r="BN23" s="29"/>
      <c r="BO23" s="29"/>
      <c r="BP23" s="29"/>
      <c r="BR23" s="29"/>
    </row>
    <row r="24" spans="1:71" s="2" customFormat="1" x14ac:dyDescent="0.2">
      <c r="A24" s="81"/>
      <c r="B24" s="52" t="s">
        <v>23</v>
      </c>
      <c r="C24" s="52"/>
      <c r="D24" s="52"/>
      <c r="E24" s="52"/>
      <c r="F24" s="52"/>
      <c r="G24" s="52"/>
      <c r="H24" s="52"/>
      <c r="I24" s="55"/>
      <c r="J24" s="2">
        <f t="shared" si="7"/>
        <v>0</v>
      </c>
      <c r="L24" s="81"/>
      <c r="M24" s="52" t="s">
        <v>23</v>
      </c>
      <c r="N24" s="52"/>
      <c r="O24" s="52"/>
      <c r="P24" s="52"/>
      <c r="Q24" s="52"/>
      <c r="R24" s="52"/>
      <c r="S24" s="52"/>
      <c r="T24" s="55"/>
      <c r="U24" s="2">
        <f t="shared" si="8"/>
        <v>0</v>
      </c>
      <c r="W24" s="81"/>
      <c r="X24" s="52" t="s">
        <v>23</v>
      </c>
      <c r="Y24" s="52"/>
      <c r="Z24" s="52"/>
      <c r="AA24" s="52"/>
      <c r="AB24" s="52"/>
      <c r="AC24" s="52"/>
      <c r="AD24" s="52"/>
      <c r="AE24" s="55"/>
      <c r="AF24" s="2">
        <f t="shared" si="9"/>
        <v>0</v>
      </c>
      <c r="AH24" s="81"/>
      <c r="AI24" s="52" t="s">
        <v>23</v>
      </c>
      <c r="AJ24" s="52"/>
      <c r="AK24" s="52"/>
      <c r="AL24" s="52"/>
      <c r="AM24" s="52"/>
      <c r="AN24" s="52"/>
      <c r="AO24" s="52"/>
      <c r="AP24" s="55"/>
      <c r="AQ24" s="2">
        <f t="shared" si="10"/>
        <v>0</v>
      </c>
      <c r="AS24" s="81"/>
      <c r="AT24" s="54" t="s">
        <v>23</v>
      </c>
      <c r="AU24" s="24">
        <f>J24</f>
        <v>0</v>
      </c>
      <c r="AV24" s="24">
        <f>U24</f>
        <v>0</v>
      </c>
      <c r="AW24" s="24">
        <f>AF24</f>
        <v>0</v>
      </c>
      <c r="AX24" s="24">
        <f>AQ24</f>
        <v>0</v>
      </c>
      <c r="BB24" s="81"/>
      <c r="BC24" s="52" t="s">
        <v>24</v>
      </c>
      <c r="BD24" s="25" t="e">
        <f>AU24/AU22</f>
        <v>#DIV/0!</v>
      </c>
      <c r="BE24" s="25" t="e">
        <f>AV24/AV22</f>
        <v>#DIV/0!</v>
      </c>
      <c r="BF24" s="25" t="e">
        <f>AW24/AW22</f>
        <v>#DIV/0!</v>
      </c>
      <c r="BG24" s="25" t="e">
        <f>AX24/AX22</f>
        <v>#DIV/0!</v>
      </c>
      <c r="BI24" s="29"/>
      <c r="BJ24" s="29"/>
      <c r="BK24" s="29"/>
      <c r="BL24" s="29"/>
      <c r="BM24" s="29"/>
      <c r="BN24" s="29"/>
      <c r="BO24" s="29"/>
      <c r="BP24" s="29"/>
      <c r="BR24" s="29"/>
    </row>
    <row r="25" spans="1:71" s="2" customFormat="1" ht="17" thickBot="1" x14ac:dyDescent="0.25">
      <c r="A25" s="82"/>
      <c r="B25" s="56" t="s">
        <v>25</v>
      </c>
      <c r="C25" s="56"/>
      <c r="D25" s="56"/>
      <c r="E25" s="56"/>
      <c r="F25" s="56"/>
      <c r="G25" s="56"/>
      <c r="H25" s="56"/>
      <c r="I25" s="57"/>
      <c r="J25" s="2">
        <f t="shared" si="7"/>
        <v>0</v>
      </c>
      <c r="L25" s="82"/>
      <c r="M25" s="56" t="s">
        <v>25</v>
      </c>
      <c r="N25" s="56"/>
      <c r="O25" s="56"/>
      <c r="P25" s="56"/>
      <c r="Q25" s="56"/>
      <c r="R25" s="56"/>
      <c r="S25" s="56"/>
      <c r="T25" s="57"/>
      <c r="U25" s="2">
        <f t="shared" si="8"/>
        <v>0</v>
      </c>
      <c r="W25" s="82"/>
      <c r="X25" s="56" t="s">
        <v>25</v>
      </c>
      <c r="Y25" s="56"/>
      <c r="Z25" s="56"/>
      <c r="AA25" s="56"/>
      <c r="AB25" s="56"/>
      <c r="AC25" s="56"/>
      <c r="AD25" s="56"/>
      <c r="AE25" s="57"/>
      <c r="AF25" s="2">
        <f t="shared" si="9"/>
        <v>0</v>
      </c>
      <c r="AH25" s="82"/>
      <c r="AI25" s="56" t="s">
        <v>25</v>
      </c>
      <c r="AJ25" s="56"/>
      <c r="AK25" s="56"/>
      <c r="AL25" s="56"/>
      <c r="AM25" s="56"/>
      <c r="AN25" s="56"/>
      <c r="AO25" s="56"/>
      <c r="AP25" s="57"/>
      <c r="AQ25" s="2">
        <f t="shared" si="10"/>
        <v>0</v>
      </c>
      <c r="AS25" s="82"/>
      <c r="AT25" s="58" t="s">
        <v>25</v>
      </c>
      <c r="AU25" s="35">
        <f>J25</f>
        <v>0</v>
      </c>
      <c r="AV25" s="35">
        <f>U25</f>
        <v>0</v>
      </c>
      <c r="AW25" s="35">
        <f>AF25</f>
        <v>0</v>
      </c>
      <c r="AX25" s="35">
        <f>AQ25</f>
        <v>0</v>
      </c>
      <c r="BB25" s="82"/>
      <c r="BC25" s="56" t="s">
        <v>26</v>
      </c>
      <c r="BD25" s="36" t="e">
        <f>AU25/AU22</f>
        <v>#DIV/0!</v>
      </c>
      <c r="BE25" s="36" t="e">
        <f>AV25/AV22</f>
        <v>#DIV/0!</v>
      </c>
      <c r="BF25" s="36" t="e">
        <f>AW25/AW22</f>
        <v>#DIV/0!</v>
      </c>
      <c r="BG25" s="36" t="e">
        <f>AX25/AX22</f>
        <v>#DIV/0!</v>
      </c>
      <c r="BI25" s="29"/>
      <c r="BJ25" s="29"/>
      <c r="BK25" s="29"/>
      <c r="BL25" s="29"/>
      <c r="BM25" s="29"/>
      <c r="BN25" s="29"/>
      <c r="BO25" s="29"/>
      <c r="BP25" s="29"/>
      <c r="BR25" s="29"/>
    </row>
    <row r="26" spans="1:71" s="2" customFormat="1" ht="16" customHeight="1" x14ac:dyDescent="0.2">
      <c r="A26" s="80" t="s">
        <v>17</v>
      </c>
      <c r="B26" s="52" t="s">
        <v>18</v>
      </c>
      <c r="C26" s="52"/>
      <c r="D26" s="52"/>
      <c r="E26" s="52"/>
      <c r="F26" s="52"/>
      <c r="G26" s="52"/>
      <c r="H26" s="52"/>
      <c r="I26" s="10"/>
      <c r="J26" s="2">
        <f>SUM(C26:I26)</f>
        <v>0</v>
      </c>
      <c r="L26" s="80" t="s">
        <v>17</v>
      </c>
      <c r="M26" s="52" t="s">
        <v>18</v>
      </c>
      <c r="N26" s="52"/>
      <c r="O26" s="52"/>
      <c r="P26" s="52"/>
      <c r="Q26" s="52"/>
      <c r="R26" s="52"/>
      <c r="S26" s="52"/>
      <c r="T26" s="10"/>
      <c r="U26" s="2">
        <f>SUM(N26:T26)</f>
        <v>0</v>
      </c>
      <c r="W26" s="80" t="s">
        <v>17</v>
      </c>
      <c r="X26" s="52" t="s">
        <v>18</v>
      </c>
      <c r="Y26" s="52"/>
      <c r="Z26" s="52"/>
      <c r="AA26" s="52"/>
      <c r="AB26" s="52"/>
      <c r="AC26" s="52"/>
      <c r="AD26" s="52"/>
      <c r="AE26" s="10"/>
      <c r="AF26" s="2">
        <f>SUM(Y26:AE26)</f>
        <v>0</v>
      </c>
      <c r="AH26" s="80" t="s">
        <v>17</v>
      </c>
      <c r="AI26" s="52" t="s">
        <v>18</v>
      </c>
      <c r="AJ26" s="52"/>
      <c r="AK26" s="52"/>
      <c r="AL26" s="52"/>
      <c r="AM26" s="52"/>
      <c r="AN26" s="52"/>
      <c r="AO26" s="52"/>
      <c r="AP26" s="10"/>
      <c r="AQ26" s="2">
        <f>SUM(AJ26:AP26)</f>
        <v>0</v>
      </c>
      <c r="AS26" s="80" t="s">
        <v>17</v>
      </c>
      <c r="AT26" s="54" t="s">
        <v>18</v>
      </c>
      <c r="AU26" s="14">
        <f>SUM(AU27:AU29)</f>
        <v>0</v>
      </c>
      <c r="AV26" s="14">
        <f t="shared" ref="AV26:AX26" si="12">SUM(AV27:AV29)</f>
        <v>0</v>
      </c>
      <c r="AW26" s="14">
        <f t="shared" si="12"/>
        <v>0</v>
      </c>
      <c r="AX26" s="14">
        <f t="shared" si="12"/>
        <v>0</v>
      </c>
      <c r="AZ26" s="2">
        <f>SUM(AU26:AX26,AU30:AX30)</f>
        <v>0</v>
      </c>
      <c r="BB26" s="80" t="s">
        <v>17</v>
      </c>
      <c r="BC26" s="52"/>
      <c r="BD26" s="61"/>
      <c r="BE26" s="61"/>
      <c r="BF26" s="48"/>
      <c r="BG26" s="48"/>
      <c r="BI26" s="49" t="s">
        <v>19</v>
      </c>
      <c r="BJ26" s="50" t="s">
        <v>20</v>
      </c>
      <c r="BK26" s="51" t="s">
        <v>19</v>
      </c>
      <c r="BL26" s="50" t="s">
        <v>20</v>
      </c>
      <c r="BM26" s="51" t="s">
        <v>19</v>
      </c>
      <c r="BN26" s="50" t="s">
        <v>20</v>
      </c>
      <c r="BO26" s="51" t="s">
        <v>19</v>
      </c>
      <c r="BP26" s="50" t="s">
        <v>20</v>
      </c>
      <c r="BR26" s="49" t="s">
        <v>19</v>
      </c>
      <c r="BS26" s="50" t="s">
        <v>20</v>
      </c>
    </row>
    <row r="27" spans="1:71" s="2" customFormat="1" ht="17" thickBot="1" x14ac:dyDescent="0.25">
      <c r="A27" s="81"/>
      <c r="B27" s="52" t="s">
        <v>21</v>
      </c>
      <c r="C27" s="52"/>
      <c r="D27" s="52"/>
      <c r="E27" s="52"/>
      <c r="F27" s="52"/>
      <c r="G27" s="52"/>
      <c r="H27" s="52"/>
      <c r="I27" s="53"/>
      <c r="J27" s="2">
        <f t="shared" ref="J27:J33" si="13">SUM(C27:I27)</f>
        <v>0</v>
      </c>
      <c r="L27" s="81"/>
      <c r="M27" s="52" t="s">
        <v>21</v>
      </c>
      <c r="N27" s="21"/>
      <c r="O27" s="52"/>
      <c r="P27" s="52"/>
      <c r="Q27" s="52"/>
      <c r="R27" s="52"/>
      <c r="S27" s="52"/>
      <c r="T27" s="53"/>
      <c r="U27" s="2">
        <f t="shared" ref="U27:U33" si="14">SUM(N27:T27)</f>
        <v>0</v>
      </c>
      <c r="W27" s="81"/>
      <c r="X27" s="52" t="s">
        <v>21</v>
      </c>
      <c r="Y27" s="52"/>
      <c r="Z27" s="52"/>
      <c r="AA27" s="52"/>
      <c r="AB27" s="52"/>
      <c r="AC27" s="52"/>
      <c r="AD27" s="52"/>
      <c r="AE27" s="53"/>
      <c r="AF27" s="2">
        <f t="shared" ref="AF27:AF33" si="15">SUM(Y27:AE27)</f>
        <v>0</v>
      </c>
      <c r="AH27" s="81"/>
      <c r="AI27" s="52" t="s">
        <v>21</v>
      </c>
      <c r="AJ27" s="52"/>
      <c r="AK27" s="52"/>
      <c r="AL27" s="52"/>
      <c r="AM27" s="52"/>
      <c r="AN27" s="52"/>
      <c r="AO27" s="52"/>
      <c r="AP27" s="53"/>
      <c r="AQ27" s="2">
        <f t="shared" ref="AQ27:AQ33" si="16">SUM(AJ27:AP27)</f>
        <v>0</v>
      </c>
      <c r="AS27" s="81"/>
      <c r="AT27" s="54" t="s">
        <v>21</v>
      </c>
      <c r="AU27" s="24">
        <f>J27</f>
        <v>0</v>
      </c>
      <c r="AV27" s="24">
        <f>U27</f>
        <v>0</v>
      </c>
      <c r="AW27" s="24">
        <f>AF27</f>
        <v>0</v>
      </c>
      <c r="AX27" s="24">
        <f>AQ27</f>
        <v>0</v>
      </c>
      <c r="BB27" s="81"/>
      <c r="BC27" s="52" t="s">
        <v>22</v>
      </c>
      <c r="BD27" s="25" t="e">
        <f>AU27/AU26</f>
        <v>#DIV/0!</v>
      </c>
      <c r="BE27" s="25" t="e">
        <f>AV27/AV26</f>
        <v>#DIV/0!</v>
      </c>
      <c r="BF27" s="25" t="e">
        <f>AW27/AW26</f>
        <v>#DIV/0!</v>
      </c>
      <c r="BG27" s="25" t="e">
        <f>AX27/AX26</f>
        <v>#DIV/0!</v>
      </c>
      <c r="BH27" s="29"/>
      <c r="BI27" s="27" t="e">
        <f>BD31</f>
        <v>#DIV/0!</v>
      </c>
      <c r="BJ27" s="28" t="e">
        <f>1-BI27</f>
        <v>#DIV/0!</v>
      </c>
      <c r="BK27" s="27" t="e">
        <f>BE31</f>
        <v>#DIV/0!</v>
      </c>
      <c r="BL27" s="28" t="e">
        <f>1-BK27</f>
        <v>#DIV/0!</v>
      </c>
      <c r="BM27" s="27" t="e">
        <f>BF31</f>
        <v>#DIV/0!</v>
      </c>
      <c r="BN27" s="28" t="e">
        <f>1-BM27</f>
        <v>#DIV/0!</v>
      </c>
      <c r="BO27" s="27" t="e">
        <f>BG31</f>
        <v>#DIV/0!</v>
      </c>
      <c r="BP27" s="28" t="e">
        <f>1-BO27</f>
        <v>#DIV/0!</v>
      </c>
      <c r="BR27" s="27" t="e">
        <f>AVERAGE(BI27,BK27,BM27)</f>
        <v>#DIV/0!</v>
      </c>
      <c r="BS27" s="28" t="e">
        <f>AVERAGE(BJ27,BL27,BN27)</f>
        <v>#DIV/0!</v>
      </c>
    </row>
    <row r="28" spans="1:71" s="2" customFormat="1" x14ac:dyDescent="0.2">
      <c r="A28" s="81"/>
      <c r="B28" s="52" t="s">
        <v>23</v>
      </c>
      <c r="C28" s="52"/>
      <c r="D28" s="52"/>
      <c r="E28" s="52"/>
      <c r="F28" s="52"/>
      <c r="G28" s="52"/>
      <c r="H28" s="52"/>
      <c r="I28" s="55"/>
      <c r="J28" s="2">
        <f t="shared" si="13"/>
        <v>0</v>
      </c>
      <c r="L28" s="81"/>
      <c r="M28" s="52" t="s">
        <v>23</v>
      </c>
      <c r="N28" s="21"/>
      <c r="O28" s="52"/>
      <c r="P28" s="52"/>
      <c r="Q28" s="52"/>
      <c r="R28" s="52"/>
      <c r="S28" s="52"/>
      <c r="T28" s="55"/>
      <c r="U28" s="2">
        <f t="shared" si="14"/>
        <v>0</v>
      </c>
      <c r="W28" s="81"/>
      <c r="X28" s="52" t="s">
        <v>23</v>
      </c>
      <c r="Y28" s="52"/>
      <c r="Z28" s="52"/>
      <c r="AA28" s="52"/>
      <c r="AB28" s="52"/>
      <c r="AC28" s="52"/>
      <c r="AD28" s="52"/>
      <c r="AE28" s="55"/>
      <c r="AF28" s="2">
        <f t="shared" si="15"/>
        <v>0</v>
      </c>
      <c r="AH28" s="81"/>
      <c r="AI28" s="52" t="s">
        <v>23</v>
      </c>
      <c r="AJ28" s="52"/>
      <c r="AK28" s="52"/>
      <c r="AL28" s="52"/>
      <c r="AM28" s="52"/>
      <c r="AN28" s="52"/>
      <c r="AO28" s="52"/>
      <c r="AP28" s="55"/>
      <c r="AQ28" s="2">
        <f t="shared" si="16"/>
        <v>0</v>
      </c>
      <c r="AS28" s="81"/>
      <c r="AT28" s="54" t="s">
        <v>23</v>
      </c>
      <c r="AU28" s="24">
        <f>J28</f>
        <v>0</v>
      </c>
      <c r="AV28" s="24">
        <f>U28</f>
        <v>0</v>
      </c>
      <c r="AW28" s="24">
        <f>AF28</f>
        <v>0</v>
      </c>
      <c r="AX28" s="24">
        <f>AQ28</f>
        <v>0</v>
      </c>
      <c r="BB28" s="81"/>
      <c r="BC28" s="52" t="s">
        <v>24</v>
      </c>
      <c r="BD28" s="25" t="e">
        <f>AU28/AU26</f>
        <v>#DIV/0!</v>
      </c>
      <c r="BE28" s="25" t="e">
        <f>AV28/AV26</f>
        <v>#DIV/0!</v>
      </c>
      <c r="BF28" s="25" t="e">
        <f>AW28/AW26</f>
        <v>#DIV/0!</v>
      </c>
      <c r="BG28" s="25" t="e">
        <f>AX28/AX26</f>
        <v>#DIV/0!</v>
      </c>
      <c r="BH28" s="29"/>
      <c r="BI28" s="29"/>
      <c r="BJ28" s="29"/>
      <c r="BK28" s="29"/>
      <c r="BL28" s="29"/>
      <c r="BM28" s="29"/>
      <c r="BN28" s="29"/>
      <c r="BO28" s="29"/>
      <c r="BP28" s="29"/>
      <c r="BR28" s="29"/>
    </row>
    <row r="29" spans="1:71" s="2" customFormat="1" ht="17" thickBot="1" x14ac:dyDescent="0.25">
      <c r="A29" s="82"/>
      <c r="B29" s="56" t="s">
        <v>25</v>
      </c>
      <c r="C29" s="56"/>
      <c r="D29" s="56"/>
      <c r="E29" s="56"/>
      <c r="F29" s="56"/>
      <c r="G29" s="56"/>
      <c r="H29" s="56"/>
      <c r="I29" s="57"/>
      <c r="J29" s="2">
        <f t="shared" si="13"/>
        <v>0</v>
      </c>
      <c r="L29" s="82"/>
      <c r="M29" s="56" t="s">
        <v>25</v>
      </c>
      <c r="N29" s="32"/>
      <c r="O29" s="56"/>
      <c r="P29" s="56"/>
      <c r="Q29" s="56"/>
      <c r="R29" s="56"/>
      <c r="S29" s="56"/>
      <c r="T29" s="57"/>
      <c r="U29" s="2">
        <f t="shared" si="14"/>
        <v>0</v>
      </c>
      <c r="W29" s="82"/>
      <c r="X29" s="56" t="s">
        <v>25</v>
      </c>
      <c r="Y29" s="56"/>
      <c r="Z29" s="56"/>
      <c r="AA29" s="56"/>
      <c r="AB29" s="56"/>
      <c r="AC29" s="56"/>
      <c r="AD29" s="56"/>
      <c r="AE29" s="57"/>
      <c r="AF29" s="2">
        <f t="shared" si="15"/>
        <v>0</v>
      </c>
      <c r="AH29" s="82"/>
      <c r="AI29" s="56" t="s">
        <v>25</v>
      </c>
      <c r="AJ29" s="56"/>
      <c r="AK29" s="56"/>
      <c r="AL29" s="56"/>
      <c r="AM29" s="56"/>
      <c r="AN29" s="56"/>
      <c r="AO29" s="56"/>
      <c r="AP29" s="57"/>
      <c r="AQ29" s="2">
        <f t="shared" si="16"/>
        <v>0</v>
      </c>
      <c r="AS29" s="82"/>
      <c r="AT29" s="58" t="s">
        <v>25</v>
      </c>
      <c r="AU29" s="35">
        <f>J29</f>
        <v>0</v>
      </c>
      <c r="AV29" s="35">
        <f>U29</f>
        <v>0</v>
      </c>
      <c r="AW29" s="35">
        <f>AF29</f>
        <v>0</v>
      </c>
      <c r="AX29" s="35">
        <f>AQ29</f>
        <v>0</v>
      </c>
      <c r="BB29" s="82"/>
      <c r="BC29" s="56" t="s">
        <v>26</v>
      </c>
      <c r="BD29" s="36" t="e">
        <f>AU29/AU26</f>
        <v>#DIV/0!</v>
      </c>
      <c r="BE29" s="36" t="e">
        <f>AV29/AV26</f>
        <v>#DIV/0!</v>
      </c>
      <c r="BF29" s="36" t="e">
        <f>AW29/AW26</f>
        <v>#DIV/0!</v>
      </c>
      <c r="BG29" s="36" t="e">
        <f>AX29/AX26</f>
        <v>#DIV/0!</v>
      </c>
      <c r="BH29" s="29"/>
      <c r="BI29" s="29"/>
      <c r="BJ29" s="29"/>
      <c r="BK29" s="29"/>
      <c r="BL29" s="29"/>
      <c r="BM29" s="29"/>
      <c r="BN29" s="29"/>
      <c r="BO29" s="29"/>
      <c r="BP29" s="29"/>
      <c r="BR29" s="29"/>
    </row>
    <row r="30" spans="1:71" s="2" customFormat="1" ht="16" customHeight="1" x14ac:dyDescent="0.2">
      <c r="A30" s="80" t="s">
        <v>27</v>
      </c>
      <c r="B30" s="37" t="s">
        <v>18</v>
      </c>
      <c r="C30" s="52"/>
      <c r="D30" s="52"/>
      <c r="E30" s="52"/>
      <c r="F30" s="52"/>
      <c r="G30" s="52"/>
      <c r="H30" s="52"/>
      <c r="I30" s="55"/>
      <c r="J30" s="2">
        <f t="shared" si="13"/>
        <v>0</v>
      </c>
      <c r="L30" s="80" t="s">
        <v>27</v>
      </c>
      <c r="M30" s="37" t="s">
        <v>18</v>
      </c>
      <c r="N30" s="39"/>
      <c r="O30" s="52"/>
      <c r="P30" s="52"/>
      <c r="Q30" s="52"/>
      <c r="R30" s="52"/>
      <c r="S30" s="52"/>
      <c r="T30" s="55"/>
      <c r="U30" s="2">
        <f t="shared" si="14"/>
        <v>0</v>
      </c>
      <c r="W30" s="80" t="s">
        <v>27</v>
      </c>
      <c r="X30" s="37" t="s">
        <v>18</v>
      </c>
      <c r="Y30" s="52"/>
      <c r="Z30" s="52"/>
      <c r="AA30" s="52"/>
      <c r="AB30" s="52"/>
      <c r="AC30" s="52"/>
      <c r="AD30" s="52"/>
      <c r="AE30" s="55"/>
      <c r="AF30" s="2">
        <f t="shared" si="15"/>
        <v>0</v>
      </c>
      <c r="AH30" s="80" t="s">
        <v>27</v>
      </c>
      <c r="AI30" s="37" t="s">
        <v>18</v>
      </c>
      <c r="AJ30" s="52"/>
      <c r="AK30" s="52"/>
      <c r="AL30" s="52"/>
      <c r="AM30" s="52"/>
      <c r="AN30" s="52"/>
      <c r="AO30" s="52"/>
      <c r="AP30" s="55"/>
      <c r="AQ30" s="2">
        <f t="shared" si="16"/>
        <v>0</v>
      </c>
      <c r="AS30" s="80" t="s">
        <v>27</v>
      </c>
      <c r="AT30" s="41" t="s">
        <v>18</v>
      </c>
      <c r="AU30" s="24">
        <f t="shared" ref="AU30:AX30" si="17">SUM(AU31:AU33)</f>
        <v>0</v>
      </c>
      <c r="AV30" s="24">
        <f t="shared" si="17"/>
        <v>0</v>
      </c>
      <c r="AW30" s="24">
        <f t="shared" si="17"/>
        <v>0</v>
      </c>
      <c r="AX30" s="24">
        <f t="shared" si="17"/>
        <v>0</v>
      </c>
      <c r="BB30" s="80" t="s">
        <v>27</v>
      </c>
      <c r="BC30" s="52"/>
      <c r="BD30" s="15"/>
      <c r="BE30" s="15"/>
      <c r="BF30" s="16"/>
      <c r="BG30" s="16"/>
      <c r="BI30" s="29"/>
      <c r="BJ30" s="29"/>
      <c r="BK30" s="29"/>
      <c r="BL30" s="29"/>
      <c r="BM30" s="29"/>
      <c r="BN30" s="29"/>
      <c r="BO30" s="29"/>
      <c r="BP30" s="29"/>
      <c r="BR30" s="29"/>
    </row>
    <row r="31" spans="1:71" s="2" customFormat="1" x14ac:dyDescent="0.2">
      <c r="A31" s="81"/>
      <c r="B31" s="59" t="s">
        <v>21</v>
      </c>
      <c r="C31" s="59"/>
      <c r="D31" s="59"/>
      <c r="E31" s="59"/>
      <c r="F31" s="59"/>
      <c r="G31" s="59"/>
      <c r="H31" s="59"/>
      <c r="I31" s="53"/>
      <c r="J31" s="2">
        <f t="shared" si="13"/>
        <v>0</v>
      </c>
      <c r="L31" s="81"/>
      <c r="M31" s="59" t="s">
        <v>21</v>
      </c>
      <c r="N31" s="21"/>
      <c r="O31" s="59"/>
      <c r="P31" s="59"/>
      <c r="Q31" s="59"/>
      <c r="R31" s="59"/>
      <c r="S31" s="59"/>
      <c r="T31" s="53"/>
      <c r="U31" s="2">
        <f t="shared" si="14"/>
        <v>0</v>
      </c>
      <c r="W31" s="81"/>
      <c r="X31" s="59" t="s">
        <v>21</v>
      </c>
      <c r="Y31" s="59"/>
      <c r="Z31" s="59"/>
      <c r="AA31" s="59"/>
      <c r="AB31" s="59"/>
      <c r="AC31" s="59"/>
      <c r="AD31" s="59"/>
      <c r="AE31" s="53"/>
      <c r="AF31" s="2">
        <f t="shared" si="15"/>
        <v>0</v>
      </c>
      <c r="AH31" s="81"/>
      <c r="AI31" s="59" t="s">
        <v>21</v>
      </c>
      <c r="AJ31" s="59"/>
      <c r="AK31" s="59"/>
      <c r="AL31" s="59"/>
      <c r="AM31" s="59"/>
      <c r="AN31" s="59"/>
      <c r="AO31" s="59"/>
      <c r="AP31" s="53"/>
      <c r="AQ31" s="2">
        <f t="shared" si="16"/>
        <v>0</v>
      </c>
      <c r="AS31" s="81"/>
      <c r="AT31" s="60" t="s">
        <v>21</v>
      </c>
      <c r="AU31" s="24">
        <f>J31</f>
        <v>0</v>
      </c>
      <c r="AV31" s="24">
        <f>U31</f>
        <v>0</v>
      </c>
      <c r="AW31" s="24">
        <f>AF31</f>
        <v>0</v>
      </c>
      <c r="AX31" s="24">
        <f>AQ31</f>
        <v>0</v>
      </c>
      <c r="BB31" s="81"/>
      <c r="BC31" s="52" t="s">
        <v>22</v>
      </c>
      <c r="BD31" s="25" t="e">
        <f>AU31/AU30</f>
        <v>#DIV/0!</v>
      </c>
      <c r="BE31" s="25" t="e">
        <f>AV31/AV30</f>
        <v>#DIV/0!</v>
      </c>
      <c r="BF31" s="25" t="e">
        <f>AW31/AW30</f>
        <v>#DIV/0!</v>
      </c>
      <c r="BG31" s="25" t="e">
        <f>AX31/AX30</f>
        <v>#DIV/0!</v>
      </c>
      <c r="BI31" s="29"/>
      <c r="BJ31" s="29"/>
      <c r="BK31" s="29"/>
      <c r="BL31" s="29"/>
      <c r="BM31" s="29"/>
      <c r="BN31" s="29"/>
      <c r="BO31" s="29"/>
      <c r="BP31" s="29"/>
      <c r="BR31" s="29"/>
    </row>
    <row r="32" spans="1:71" s="2" customFormat="1" x14ac:dyDescent="0.2">
      <c r="A32" s="81"/>
      <c r="B32" s="52" t="s">
        <v>23</v>
      </c>
      <c r="C32" s="52"/>
      <c r="D32" s="52"/>
      <c r="E32" s="52"/>
      <c r="F32" s="52"/>
      <c r="G32" s="52"/>
      <c r="H32" s="52"/>
      <c r="I32" s="55"/>
      <c r="J32" s="2">
        <f t="shared" si="13"/>
        <v>0</v>
      </c>
      <c r="L32" s="81"/>
      <c r="M32" s="52" t="s">
        <v>23</v>
      </c>
      <c r="N32" s="21"/>
      <c r="O32" s="52"/>
      <c r="P32" s="52"/>
      <c r="Q32" s="52"/>
      <c r="R32" s="52"/>
      <c r="S32" s="52"/>
      <c r="T32" s="55"/>
      <c r="U32" s="2">
        <f t="shared" si="14"/>
        <v>0</v>
      </c>
      <c r="W32" s="81"/>
      <c r="X32" s="52" t="s">
        <v>23</v>
      </c>
      <c r="Y32" s="52"/>
      <c r="Z32" s="52"/>
      <c r="AA32" s="52"/>
      <c r="AB32" s="52"/>
      <c r="AC32" s="52"/>
      <c r="AD32" s="52"/>
      <c r="AE32" s="55"/>
      <c r="AF32" s="2">
        <f t="shared" si="15"/>
        <v>0</v>
      </c>
      <c r="AH32" s="81"/>
      <c r="AI32" s="52" t="s">
        <v>23</v>
      </c>
      <c r="AJ32" s="52"/>
      <c r="AK32" s="52"/>
      <c r="AL32" s="52"/>
      <c r="AM32" s="52"/>
      <c r="AN32" s="52"/>
      <c r="AO32" s="52"/>
      <c r="AP32" s="55"/>
      <c r="AQ32" s="2">
        <f t="shared" si="16"/>
        <v>0</v>
      </c>
      <c r="AS32" s="81"/>
      <c r="AT32" s="54" t="s">
        <v>23</v>
      </c>
      <c r="AU32" s="24">
        <f>J32</f>
        <v>0</v>
      </c>
      <c r="AV32" s="24">
        <f>U32</f>
        <v>0</v>
      </c>
      <c r="AW32" s="24">
        <f>AF32</f>
        <v>0</v>
      </c>
      <c r="AX32" s="24">
        <f>AQ32</f>
        <v>0</v>
      </c>
      <c r="BB32" s="81"/>
      <c r="BC32" s="52" t="s">
        <v>24</v>
      </c>
      <c r="BD32" s="25" t="e">
        <f>AU32/AU30</f>
        <v>#DIV/0!</v>
      </c>
      <c r="BE32" s="25" t="e">
        <f>AV32/AV30</f>
        <v>#DIV/0!</v>
      </c>
      <c r="BF32" s="25" t="e">
        <f>AW32/AW30</f>
        <v>#DIV/0!</v>
      </c>
      <c r="BG32" s="25" t="e">
        <f>AX32/AX30</f>
        <v>#DIV/0!</v>
      </c>
      <c r="BI32" s="29"/>
      <c r="BJ32" s="29"/>
      <c r="BK32" s="29"/>
      <c r="BL32" s="29"/>
      <c r="BM32" s="29"/>
      <c r="BN32" s="29"/>
      <c r="BO32" s="29"/>
      <c r="BP32" s="29"/>
      <c r="BR32" s="29"/>
    </row>
    <row r="33" spans="1:70" s="2" customFormat="1" ht="17" thickBot="1" x14ac:dyDescent="0.25">
      <c r="A33" s="82"/>
      <c r="B33" s="56" t="s">
        <v>25</v>
      </c>
      <c r="C33" s="56"/>
      <c r="D33" s="56"/>
      <c r="E33" s="56"/>
      <c r="F33" s="56"/>
      <c r="G33" s="56"/>
      <c r="H33" s="56"/>
      <c r="I33" s="57"/>
      <c r="J33" s="2">
        <f t="shared" si="13"/>
        <v>0</v>
      </c>
      <c r="L33" s="82"/>
      <c r="M33" s="56" t="s">
        <v>25</v>
      </c>
      <c r="N33" s="56"/>
      <c r="O33" s="56"/>
      <c r="P33" s="56"/>
      <c r="Q33" s="56"/>
      <c r="R33" s="56"/>
      <c r="S33" s="56"/>
      <c r="T33" s="57"/>
      <c r="U33" s="2">
        <f t="shared" si="14"/>
        <v>0</v>
      </c>
      <c r="W33" s="82"/>
      <c r="X33" s="56" t="s">
        <v>25</v>
      </c>
      <c r="Y33" s="56"/>
      <c r="Z33" s="56"/>
      <c r="AA33" s="56"/>
      <c r="AB33" s="56"/>
      <c r="AC33" s="56"/>
      <c r="AD33" s="56"/>
      <c r="AE33" s="57"/>
      <c r="AF33" s="2">
        <f t="shared" si="15"/>
        <v>0</v>
      </c>
      <c r="AH33" s="82"/>
      <c r="AI33" s="56" t="s">
        <v>25</v>
      </c>
      <c r="AJ33" s="56"/>
      <c r="AK33" s="56"/>
      <c r="AL33" s="56"/>
      <c r="AM33" s="56"/>
      <c r="AN33" s="56"/>
      <c r="AO33" s="56"/>
      <c r="AP33" s="57"/>
      <c r="AQ33" s="2">
        <f t="shared" si="16"/>
        <v>0</v>
      </c>
      <c r="AS33" s="82"/>
      <c r="AT33" s="58" t="s">
        <v>25</v>
      </c>
      <c r="AU33" s="35">
        <f>J33</f>
        <v>0</v>
      </c>
      <c r="AV33" s="35">
        <f>U33</f>
        <v>0</v>
      </c>
      <c r="AW33" s="35">
        <f>AF33</f>
        <v>0</v>
      </c>
      <c r="AX33" s="35">
        <f>AQ33</f>
        <v>0</v>
      </c>
      <c r="BB33" s="82"/>
      <c r="BC33" s="56" t="s">
        <v>26</v>
      </c>
      <c r="BD33" s="36" t="e">
        <f>AU33/AU30</f>
        <v>#DIV/0!</v>
      </c>
      <c r="BE33" s="36" t="e">
        <f>AV33/AV30</f>
        <v>#DIV/0!</v>
      </c>
      <c r="BF33" s="36" t="e">
        <f>AW33/AW30</f>
        <v>#DIV/0!</v>
      </c>
      <c r="BG33" s="36" t="e">
        <f>AX33/AX30</f>
        <v>#DIV/0!</v>
      </c>
      <c r="BI33" s="29"/>
      <c r="BJ33" s="29"/>
      <c r="BK33" s="29"/>
      <c r="BL33" s="29"/>
      <c r="BM33" s="29"/>
      <c r="BN33" s="29"/>
      <c r="BO33" s="29"/>
      <c r="BP33" s="29"/>
      <c r="BR33" s="29"/>
    </row>
  </sheetData>
  <mergeCells count="48">
    <mergeCell ref="A7:A10"/>
    <mergeCell ref="L7:L10"/>
    <mergeCell ref="W7:W10"/>
    <mergeCell ref="AH7:AH10"/>
    <mergeCell ref="AS7:AS10"/>
    <mergeCell ref="BB11:BB14"/>
    <mergeCell ref="BI6:BJ6"/>
    <mergeCell ref="BK6:BL6"/>
    <mergeCell ref="BM6:BN6"/>
    <mergeCell ref="BO6:BP6"/>
    <mergeCell ref="BB7:BB10"/>
    <mergeCell ref="A11:A14"/>
    <mergeCell ref="L11:L14"/>
    <mergeCell ref="W11:W14"/>
    <mergeCell ref="AH11:AH14"/>
    <mergeCell ref="AS11:AS14"/>
    <mergeCell ref="BI15:BJ15"/>
    <mergeCell ref="BK15:BL15"/>
    <mergeCell ref="BM15:BN15"/>
    <mergeCell ref="BO15:BP15"/>
    <mergeCell ref="BI17:BJ17"/>
    <mergeCell ref="BK17:BL17"/>
    <mergeCell ref="BM17:BN17"/>
    <mergeCell ref="BO17:BP17"/>
    <mergeCell ref="BB22:BB25"/>
    <mergeCell ref="A18:A21"/>
    <mergeCell ref="L18:L21"/>
    <mergeCell ref="W18:W21"/>
    <mergeCell ref="AH18:AH21"/>
    <mergeCell ref="AS18:AS21"/>
    <mergeCell ref="BB18:BB21"/>
    <mergeCell ref="A22:A25"/>
    <mergeCell ref="L22:L25"/>
    <mergeCell ref="W22:W25"/>
    <mergeCell ref="AH22:AH25"/>
    <mergeCell ref="AS22:AS25"/>
    <mergeCell ref="BB30:BB33"/>
    <mergeCell ref="A26:A29"/>
    <mergeCell ref="L26:L29"/>
    <mergeCell ref="W26:W29"/>
    <mergeCell ref="AH26:AH29"/>
    <mergeCell ref="AS26:AS29"/>
    <mergeCell ref="BB26:BB29"/>
    <mergeCell ref="A30:A33"/>
    <mergeCell ref="L30:L33"/>
    <mergeCell ref="W30:W33"/>
    <mergeCell ref="AH30:AH33"/>
    <mergeCell ref="AS30:AS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851E-EFBA-1041-B9CC-9335C4774870}">
  <dimension ref="A1:CA339"/>
  <sheetViews>
    <sheetView tabSelected="1" topLeftCell="AQ276" workbookViewId="0">
      <selection activeCell="AY288" sqref="AY288"/>
    </sheetView>
  </sheetViews>
  <sheetFormatPr baseColWidth="10" defaultRowHeight="16" x14ac:dyDescent="0.2"/>
  <cols>
    <col min="2" max="2" width="18.33203125" customWidth="1"/>
    <col min="13" max="13" width="16.83203125" customWidth="1"/>
    <col min="24" max="24" width="17.6640625" customWidth="1"/>
    <col min="35" max="35" width="20.6640625" customWidth="1"/>
  </cols>
  <sheetData>
    <row r="1" spans="1:79" x14ac:dyDescent="0.2">
      <c r="A1" t="s">
        <v>28</v>
      </c>
    </row>
    <row r="2" spans="1:79" x14ac:dyDescent="0.2">
      <c r="A2" t="s">
        <v>51</v>
      </c>
    </row>
    <row r="3" spans="1:79" x14ac:dyDescent="0.2">
      <c r="A3" t="s">
        <v>52</v>
      </c>
    </row>
    <row r="4" spans="1:79" x14ac:dyDescent="0.2">
      <c r="A4" t="s">
        <v>48</v>
      </c>
    </row>
    <row r="5" spans="1:79" s="2" customFormat="1" ht="17" x14ac:dyDescent="0.2">
      <c r="A5" s="6" t="s">
        <v>49</v>
      </c>
      <c r="J5" s="2" t="e">
        <f>SUM(#REF!,#REF!)</f>
        <v>#REF!</v>
      </c>
      <c r="L5" s="6"/>
      <c r="U5" s="2" t="e">
        <f>SUM(#REF!,#REF!)</f>
        <v>#REF!</v>
      </c>
      <c r="W5" s="6"/>
      <c r="AF5" s="2" t="e">
        <f>SUM(#REF!,#REF!)</f>
        <v>#REF!</v>
      </c>
      <c r="AH5" s="6"/>
      <c r="AQ5" s="2" t="e">
        <f>SUM(#REF!,#REF!)</f>
        <v>#REF!</v>
      </c>
      <c r="AS5" s="6"/>
      <c r="AU5" s="42"/>
      <c r="AV5" s="42"/>
      <c r="AW5" s="42"/>
      <c r="AX5" s="42"/>
      <c r="AY5" s="42"/>
      <c r="AZ5" s="3"/>
      <c r="BA5" s="3"/>
      <c r="BD5" s="4"/>
      <c r="BE5" s="4"/>
      <c r="BF5" s="4"/>
      <c r="BG5" s="8"/>
      <c r="BI5" s="84"/>
      <c r="BJ5" s="85"/>
      <c r="BK5" s="84"/>
      <c r="BL5" s="84"/>
      <c r="BM5" s="84"/>
      <c r="BN5" s="84"/>
      <c r="BO5" s="84"/>
      <c r="BP5" s="84"/>
    </row>
    <row r="6" spans="1:79" s="2" customFormat="1" x14ac:dyDescent="0.2">
      <c r="A6" s="1" t="s">
        <v>29</v>
      </c>
      <c r="B6" s="43"/>
      <c r="C6" s="43"/>
      <c r="D6" s="43"/>
      <c r="E6" s="43"/>
      <c r="L6" s="3" t="str">
        <f>A6</f>
        <v>sod1-null/TM3, Hu-</v>
      </c>
      <c r="M6" s="3"/>
      <c r="N6" s="3"/>
      <c r="O6" s="3"/>
      <c r="P6" s="3"/>
      <c r="W6" s="3" t="str">
        <f>A6</f>
        <v>sod1-null/TM3, Hu-</v>
      </c>
      <c r="X6" s="3"/>
      <c r="Y6" s="3"/>
      <c r="Z6" s="3"/>
      <c r="AA6" s="3"/>
      <c r="AH6" s="3" t="str">
        <f>A6</f>
        <v>sod1-null/TM3, Hu-</v>
      </c>
      <c r="AI6" s="3"/>
      <c r="AJ6" s="3"/>
      <c r="AK6" s="3"/>
      <c r="AL6" s="3"/>
      <c r="AS6" s="3" t="str">
        <f>A6</f>
        <v>sod1-null/TM3, Hu-</v>
      </c>
      <c r="AT6" s="3"/>
      <c r="AU6" s="3"/>
      <c r="AV6" s="3"/>
      <c r="AW6" s="3"/>
      <c r="AX6" s="3"/>
      <c r="BB6" s="76" t="str">
        <f>AS6</f>
        <v>sod1-null/TM3, Hu-</v>
      </c>
      <c r="BC6" s="3"/>
      <c r="BD6" s="3"/>
      <c r="BE6" s="3"/>
      <c r="BF6" s="3"/>
      <c r="BG6" s="3"/>
      <c r="BH6" s="3"/>
      <c r="BI6" s="76" t="s">
        <v>69</v>
      </c>
      <c r="BJ6" s="3"/>
      <c r="BK6" s="3"/>
      <c r="BL6" s="3"/>
      <c r="BM6" s="3"/>
      <c r="BN6" s="3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CA6" s="44"/>
    </row>
    <row r="7" spans="1:79" s="2" customFormat="1" ht="18" thickBot="1" x14ac:dyDescent="0.25">
      <c r="A7" s="6" t="s">
        <v>2</v>
      </c>
      <c r="B7" s="7"/>
      <c r="C7" s="8" t="s">
        <v>3</v>
      </c>
      <c r="D7" s="8" t="s">
        <v>4</v>
      </c>
      <c r="E7" s="8" t="s">
        <v>5</v>
      </c>
      <c r="F7" s="8" t="s">
        <v>6</v>
      </c>
      <c r="G7" s="8" t="s">
        <v>7</v>
      </c>
      <c r="H7" s="8" t="s">
        <v>8</v>
      </c>
      <c r="I7" s="8" t="s">
        <v>9</v>
      </c>
      <c r="J7" s="8" t="s">
        <v>10</v>
      </c>
      <c r="L7" s="6" t="s">
        <v>14</v>
      </c>
      <c r="M7" s="7"/>
      <c r="N7" s="8" t="s">
        <v>3</v>
      </c>
      <c r="O7" s="8" t="s">
        <v>4</v>
      </c>
      <c r="P7" s="8" t="s">
        <v>5</v>
      </c>
      <c r="Q7" s="8" t="s">
        <v>6</v>
      </c>
      <c r="R7" s="8" t="s">
        <v>7</v>
      </c>
      <c r="S7" s="8" t="s">
        <v>8</v>
      </c>
      <c r="T7" s="8" t="s">
        <v>9</v>
      </c>
      <c r="U7" s="8" t="s">
        <v>10</v>
      </c>
      <c r="W7" s="6" t="s">
        <v>12</v>
      </c>
      <c r="X7" s="7"/>
      <c r="Y7" s="8" t="s">
        <v>3</v>
      </c>
      <c r="Z7" s="8" t="s">
        <v>4</v>
      </c>
      <c r="AA7" s="8" t="s">
        <v>5</v>
      </c>
      <c r="AB7" s="8" t="s">
        <v>6</v>
      </c>
      <c r="AC7" s="8" t="s">
        <v>7</v>
      </c>
      <c r="AD7" s="8" t="s">
        <v>8</v>
      </c>
      <c r="AE7" s="8" t="s">
        <v>9</v>
      </c>
      <c r="AF7" s="8" t="s">
        <v>10</v>
      </c>
      <c r="AH7" s="6" t="s">
        <v>13</v>
      </c>
      <c r="AI7" s="7"/>
      <c r="AJ7" s="8" t="s">
        <v>3</v>
      </c>
      <c r="AK7" s="8" t="s">
        <v>4</v>
      </c>
      <c r="AL7" s="8" t="s">
        <v>5</v>
      </c>
      <c r="AM7" s="8" t="s">
        <v>6</v>
      </c>
      <c r="AN7" s="8" t="s">
        <v>7</v>
      </c>
      <c r="AO7" s="8" t="s">
        <v>8</v>
      </c>
      <c r="AP7" s="8" t="s">
        <v>9</v>
      </c>
      <c r="AQ7" s="8" t="s">
        <v>10</v>
      </c>
      <c r="AR7" s="8"/>
      <c r="AS7" s="8"/>
      <c r="AT7" s="8"/>
      <c r="AU7" s="8" t="s">
        <v>2</v>
      </c>
      <c r="AV7" s="8" t="s">
        <v>14</v>
      </c>
      <c r="AW7" s="8" t="s">
        <v>12</v>
      </c>
      <c r="AX7" s="8" t="s">
        <v>13</v>
      </c>
      <c r="AY7" s="8" t="s">
        <v>15</v>
      </c>
      <c r="AZ7" s="8" t="s">
        <v>16</v>
      </c>
      <c r="BA7" s="8"/>
      <c r="BB7" s="6"/>
      <c r="BD7" s="8" t="s">
        <v>2</v>
      </c>
      <c r="BE7" s="8" t="s">
        <v>14</v>
      </c>
      <c r="BF7" s="8" t="s">
        <v>12</v>
      </c>
      <c r="BG7" s="8" t="s">
        <v>13</v>
      </c>
      <c r="BI7" s="86"/>
      <c r="BJ7" s="86"/>
      <c r="BK7" s="86"/>
      <c r="BL7" s="86"/>
      <c r="BM7" s="86"/>
      <c r="BN7" s="86"/>
      <c r="BO7" s="86"/>
      <c r="BP7" s="86"/>
    </row>
    <row r="8" spans="1:79" s="2" customFormat="1" ht="16" customHeight="1" x14ac:dyDescent="0.2">
      <c r="A8" s="83" t="s">
        <v>32</v>
      </c>
      <c r="B8" s="45" t="s">
        <v>18</v>
      </c>
      <c r="C8" s="45"/>
      <c r="D8" s="45"/>
      <c r="E8" s="45"/>
      <c r="F8" s="45"/>
      <c r="G8" s="45"/>
      <c r="H8" s="45"/>
      <c r="I8" s="10"/>
      <c r="J8" s="2">
        <f>SUM(C8:I8)</f>
        <v>0</v>
      </c>
      <c r="L8" s="83" t="s">
        <v>32</v>
      </c>
      <c r="M8" s="45" t="s">
        <v>18</v>
      </c>
      <c r="N8" s="45"/>
      <c r="O8" s="45"/>
      <c r="P8" s="45"/>
      <c r="Q8" s="45"/>
      <c r="R8" s="45"/>
      <c r="S8" s="45"/>
      <c r="T8" s="10"/>
      <c r="U8" s="2">
        <f>SUM(N8:T8)</f>
        <v>0</v>
      </c>
      <c r="W8" s="83" t="s">
        <v>32</v>
      </c>
      <c r="X8" s="45" t="s">
        <v>18</v>
      </c>
      <c r="Y8" s="45"/>
      <c r="Z8" s="45"/>
      <c r="AA8" s="45"/>
      <c r="AB8" s="45"/>
      <c r="AC8" s="45"/>
      <c r="AD8" s="45"/>
      <c r="AE8" s="10"/>
      <c r="AF8" s="2">
        <f>SUM(Y8:AE8)</f>
        <v>0</v>
      </c>
      <c r="AH8" s="83" t="s">
        <v>32</v>
      </c>
      <c r="AI8" s="45" t="s">
        <v>18</v>
      </c>
      <c r="AJ8" s="62"/>
      <c r="AK8" s="62"/>
      <c r="AL8" s="62"/>
      <c r="AM8" s="62"/>
      <c r="AN8" s="62"/>
      <c r="AO8" s="62"/>
      <c r="AP8" s="63"/>
      <c r="AQ8" s="2">
        <f>SUM(AJ8:AP8)</f>
        <v>0</v>
      </c>
      <c r="AS8" s="83" t="s">
        <v>32</v>
      </c>
      <c r="AT8" s="46" t="s">
        <v>18</v>
      </c>
      <c r="AU8" s="14">
        <f>SUM(AU9:AU11)</f>
        <v>7</v>
      </c>
      <c r="AV8" s="14">
        <f t="shared" ref="AV8:AX8" si="0">SUM(AV9:AV11)</f>
        <v>7</v>
      </c>
      <c r="AW8" s="14">
        <f t="shared" si="0"/>
        <v>4</v>
      </c>
      <c r="AX8" s="14">
        <f t="shared" si="0"/>
        <v>0</v>
      </c>
      <c r="AZ8" s="2">
        <f>SUM(AU8:AX8,AU12:AX12)</f>
        <v>28</v>
      </c>
      <c r="BB8" s="83"/>
      <c r="BC8" s="45"/>
      <c r="BD8" s="47"/>
      <c r="BE8" s="47"/>
      <c r="BF8" s="48"/>
      <c r="BG8" s="48"/>
      <c r="BI8" s="49"/>
      <c r="BJ8" s="50"/>
      <c r="BK8" s="51"/>
      <c r="BL8" s="50"/>
      <c r="BM8" s="51"/>
      <c r="BN8" s="50"/>
      <c r="BO8" s="51"/>
      <c r="BP8" s="50"/>
      <c r="BR8" s="49"/>
      <c r="BS8" s="50"/>
    </row>
    <row r="9" spans="1:79" s="2" customFormat="1" ht="17" thickBot="1" x14ac:dyDescent="0.25">
      <c r="A9" s="81"/>
      <c r="B9" s="52" t="s">
        <v>21</v>
      </c>
      <c r="C9" s="52">
        <v>6</v>
      </c>
      <c r="D9" s="52">
        <v>1</v>
      </c>
      <c r="E9" s="52"/>
      <c r="F9" s="52"/>
      <c r="G9" s="52"/>
      <c r="H9" s="52"/>
      <c r="I9" s="53"/>
      <c r="J9" s="2">
        <f t="shared" ref="J9:J15" si="1">SUM(C9:I9)</f>
        <v>7</v>
      </c>
      <c r="L9" s="81"/>
      <c r="M9" s="52" t="s">
        <v>21</v>
      </c>
      <c r="N9" s="52">
        <v>4</v>
      </c>
      <c r="O9" s="52">
        <v>1</v>
      </c>
      <c r="P9" s="52"/>
      <c r="Q9" s="52"/>
      <c r="R9" s="52"/>
      <c r="S9" s="52"/>
      <c r="T9" s="53"/>
      <c r="U9" s="2">
        <f t="shared" ref="U9:U15" si="2">SUM(N9:T9)</f>
        <v>5</v>
      </c>
      <c r="W9" s="81"/>
      <c r="X9" s="52" t="s">
        <v>21</v>
      </c>
      <c r="Y9" s="52">
        <v>1</v>
      </c>
      <c r="Z9" s="52">
        <v>3</v>
      </c>
      <c r="AA9" s="52"/>
      <c r="AB9" s="52"/>
      <c r="AC9" s="52"/>
      <c r="AD9" s="52"/>
      <c r="AE9" s="53"/>
      <c r="AF9" s="2">
        <f t="shared" ref="AF9:AF15" si="3">SUM(Y9:AE9)</f>
        <v>4</v>
      </c>
      <c r="AH9" s="81"/>
      <c r="AI9" s="52" t="s">
        <v>21</v>
      </c>
      <c r="AJ9" s="64"/>
      <c r="AK9" s="64"/>
      <c r="AL9" s="64"/>
      <c r="AM9" s="64"/>
      <c r="AN9" s="64"/>
      <c r="AO9" s="64"/>
      <c r="AP9" s="65"/>
      <c r="AQ9" s="2">
        <f t="shared" ref="AQ9:AQ15" si="4">SUM(AJ9:AP9)</f>
        <v>0</v>
      </c>
      <c r="AS9" s="81"/>
      <c r="AT9" s="54" t="s">
        <v>21</v>
      </c>
      <c r="AU9" s="24">
        <f>J9</f>
        <v>7</v>
      </c>
      <c r="AV9" s="24">
        <f>U9</f>
        <v>5</v>
      </c>
      <c r="AW9" s="24">
        <f>AF9</f>
        <v>4</v>
      </c>
      <c r="AX9" s="24">
        <f>AQ9</f>
        <v>0</v>
      </c>
      <c r="BB9" s="81"/>
      <c r="BC9" s="52"/>
      <c r="BD9" s="25"/>
      <c r="BE9" s="25"/>
      <c r="BF9" s="25"/>
      <c r="BG9" s="25"/>
      <c r="BH9" s="29"/>
      <c r="BI9" s="27"/>
      <c r="BJ9" s="28"/>
      <c r="BK9" s="27"/>
      <c r="BL9" s="28"/>
      <c r="BM9" s="27"/>
      <c r="BN9" s="28"/>
      <c r="BO9" s="27"/>
      <c r="BP9" s="28"/>
      <c r="BR9" s="27"/>
      <c r="BS9" s="28"/>
    </row>
    <row r="10" spans="1:79" s="2" customFormat="1" x14ac:dyDescent="0.2">
      <c r="A10" s="81"/>
      <c r="B10" s="52" t="s">
        <v>23</v>
      </c>
      <c r="C10" s="52"/>
      <c r="D10" s="52"/>
      <c r="E10" s="52"/>
      <c r="F10" s="52"/>
      <c r="G10" s="52"/>
      <c r="H10" s="52"/>
      <c r="I10" s="55"/>
      <c r="J10" s="2">
        <f t="shared" si="1"/>
        <v>0</v>
      </c>
      <c r="L10" s="81"/>
      <c r="M10" s="52" t="s">
        <v>23</v>
      </c>
      <c r="N10" s="52"/>
      <c r="O10" s="52"/>
      <c r="P10" s="52"/>
      <c r="Q10" s="52"/>
      <c r="R10" s="52"/>
      <c r="S10" s="52"/>
      <c r="T10" s="55"/>
      <c r="U10" s="2">
        <f t="shared" si="2"/>
        <v>0</v>
      </c>
      <c r="W10" s="81"/>
      <c r="X10" s="52" t="s">
        <v>23</v>
      </c>
      <c r="Y10" s="52"/>
      <c r="Z10" s="52"/>
      <c r="AA10" s="52"/>
      <c r="AB10" s="52"/>
      <c r="AC10" s="52"/>
      <c r="AD10" s="52"/>
      <c r="AE10" s="55"/>
      <c r="AF10" s="2">
        <f t="shared" si="3"/>
        <v>0</v>
      </c>
      <c r="AH10" s="81"/>
      <c r="AI10" s="52" t="s">
        <v>23</v>
      </c>
      <c r="AJ10" s="64"/>
      <c r="AK10" s="64"/>
      <c r="AL10" s="64"/>
      <c r="AM10" s="64"/>
      <c r="AN10" s="64"/>
      <c r="AO10" s="64"/>
      <c r="AP10" s="66"/>
      <c r="AQ10" s="2">
        <f t="shared" si="4"/>
        <v>0</v>
      </c>
      <c r="AS10" s="81"/>
      <c r="AT10" s="54" t="s">
        <v>23</v>
      </c>
      <c r="AU10" s="24">
        <f>J10</f>
        <v>0</v>
      </c>
      <c r="AV10" s="24">
        <f>U10</f>
        <v>0</v>
      </c>
      <c r="AW10" s="24">
        <f>AF10</f>
        <v>0</v>
      </c>
      <c r="AX10" s="24">
        <f>AQ10</f>
        <v>0</v>
      </c>
      <c r="BB10" s="81"/>
      <c r="BC10" s="52"/>
      <c r="BD10" s="25"/>
      <c r="BE10" s="25"/>
      <c r="BF10" s="25"/>
      <c r="BG10" s="25"/>
      <c r="BH10" s="29"/>
      <c r="BI10" s="29"/>
      <c r="BJ10" s="29"/>
      <c r="BK10" s="29"/>
      <c r="BL10" s="29"/>
      <c r="BM10" s="29"/>
      <c r="BN10" s="29"/>
      <c r="BO10" s="29"/>
      <c r="BP10" s="29"/>
      <c r="BR10" s="29"/>
    </row>
    <row r="11" spans="1:79" s="2" customFormat="1" ht="17" thickBot="1" x14ac:dyDescent="0.25">
      <c r="A11" s="87"/>
      <c r="B11" s="56" t="s">
        <v>25</v>
      </c>
      <c r="C11" s="56"/>
      <c r="D11" s="56"/>
      <c r="E11" s="56"/>
      <c r="F11" s="56"/>
      <c r="G11" s="56"/>
      <c r="H11" s="56"/>
      <c r="I11" s="57"/>
      <c r="J11" s="2">
        <f t="shared" si="1"/>
        <v>0</v>
      </c>
      <c r="L11" s="87"/>
      <c r="M11" s="56" t="s">
        <v>25</v>
      </c>
      <c r="N11" s="56"/>
      <c r="O11" s="56"/>
      <c r="P11" s="56">
        <v>2</v>
      </c>
      <c r="Q11" s="56"/>
      <c r="R11" s="56"/>
      <c r="S11" s="56"/>
      <c r="T11" s="57"/>
      <c r="U11" s="2">
        <f t="shared" si="2"/>
        <v>2</v>
      </c>
      <c r="W11" s="87"/>
      <c r="X11" s="56" t="s">
        <v>25</v>
      </c>
      <c r="Y11" s="56"/>
      <c r="Z11" s="56"/>
      <c r="AA11" s="56"/>
      <c r="AB11" s="56"/>
      <c r="AC11" s="56"/>
      <c r="AD11" s="56"/>
      <c r="AE11" s="57"/>
      <c r="AF11" s="2">
        <f t="shared" si="3"/>
        <v>0</v>
      </c>
      <c r="AH11" s="87"/>
      <c r="AI11" s="56" t="s">
        <v>25</v>
      </c>
      <c r="AJ11" s="67"/>
      <c r="AK11" s="67"/>
      <c r="AL11" s="67"/>
      <c r="AM11" s="67"/>
      <c r="AN11" s="67"/>
      <c r="AO11" s="67"/>
      <c r="AP11" s="68"/>
      <c r="AQ11" s="2">
        <f t="shared" si="4"/>
        <v>0</v>
      </c>
      <c r="AS11" s="87"/>
      <c r="AT11" s="58" t="s">
        <v>25</v>
      </c>
      <c r="AU11" s="35">
        <f>J11</f>
        <v>0</v>
      </c>
      <c r="AV11" s="35">
        <f>U11</f>
        <v>2</v>
      </c>
      <c r="AW11" s="35">
        <f>AF11</f>
        <v>0</v>
      </c>
      <c r="AX11" s="35">
        <f>AQ11</f>
        <v>0</v>
      </c>
      <c r="BB11" s="87"/>
      <c r="BC11" s="56"/>
      <c r="BD11" s="36"/>
      <c r="BE11" s="36"/>
      <c r="BF11" s="36"/>
      <c r="BG11" s="36"/>
      <c r="BH11" s="29"/>
      <c r="BI11" s="29"/>
      <c r="BJ11" s="29"/>
      <c r="BK11" s="29"/>
      <c r="BL11" s="29"/>
      <c r="BM11" s="29"/>
      <c r="BN11" s="29"/>
      <c r="BO11" s="29"/>
      <c r="BP11" s="29"/>
      <c r="BR11" s="29"/>
    </row>
    <row r="12" spans="1:79" s="2" customFormat="1" ht="16" customHeight="1" x14ac:dyDescent="0.2">
      <c r="A12" s="83" t="s">
        <v>35</v>
      </c>
      <c r="B12" s="37" t="s">
        <v>18</v>
      </c>
      <c r="C12" s="52"/>
      <c r="D12" s="52"/>
      <c r="E12" s="52"/>
      <c r="F12" s="52"/>
      <c r="G12" s="52"/>
      <c r="H12" s="52"/>
      <c r="I12" s="55"/>
      <c r="J12" s="2">
        <f t="shared" si="1"/>
        <v>0</v>
      </c>
      <c r="L12" s="83" t="s">
        <v>35</v>
      </c>
      <c r="M12" s="37" t="s">
        <v>18</v>
      </c>
      <c r="N12" s="52"/>
      <c r="O12" s="52"/>
      <c r="P12" s="52"/>
      <c r="Q12" s="52"/>
      <c r="R12" s="52"/>
      <c r="S12" s="52"/>
      <c r="T12" s="55"/>
      <c r="U12" s="2">
        <f t="shared" si="2"/>
        <v>0</v>
      </c>
      <c r="W12" s="83" t="s">
        <v>35</v>
      </c>
      <c r="X12" s="37" t="s">
        <v>18</v>
      </c>
      <c r="Y12" s="52"/>
      <c r="Z12" s="52"/>
      <c r="AA12" s="52"/>
      <c r="AB12" s="52"/>
      <c r="AC12" s="52"/>
      <c r="AD12" s="52"/>
      <c r="AE12" s="55"/>
      <c r="AF12" s="2">
        <f t="shared" si="3"/>
        <v>0</v>
      </c>
      <c r="AH12" s="83" t="s">
        <v>35</v>
      </c>
      <c r="AI12" s="37" t="s">
        <v>18</v>
      </c>
      <c r="AJ12" s="64"/>
      <c r="AK12" s="64"/>
      <c r="AL12" s="64"/>
      <c r="AM12" s="64"/>
      <c r="AN12" s="64"/>
      <c r="AO12" s="64"/>
      <c r="AP12" s="66"/>
      <c r="AQ12" s="2">
        <f t="shared" si="4"/>
        <v>0</v>
      </c>
      <c r="AS12" s="83" t="s">
        <v>35</v>
      </c>
      <c r="AT12" s="41" t="s">
        <v>18</v>
      </c>
      <c r="AU12" s="24">
        <f t="shared" ref="AU12:AX12" si="5">SUM(AU13:AU15)</f>
        <v>5</v>
      </c>
      <c r="AV12" s="24">
        <f t="shared" si="5"/>
        <v>2</v>
      </c>
      <c r="AW12" s="24">
        <f t="shared" si="5"/>
        <v>3</v>
      </c>
      <c r="AX12" s="24">
        <f t="shared" si="5"/>
        <v>0</v>
      </c>
      <c r="BB12" s="83"/>
      <c r="BC12" s="52"/>
      <c r="BD12" s="15"/>
      <c r="BE12" s="15"/>
      <c r="BF12" s="16"/>
      <c r="BG12" s="16"/>
      <c r="BI12" s="29"/>
      <c r="BJ12" s="29"/>
      <c r="BK12" s="29"/>
      <c r="BL12" s="29"/>
      <c r="BM12" s="29"/>
      <c r="BN12" s="29"/>
      <c r="BO12" s="29"/>
      <c r="BP12" s="29"/>
      <c r="BR12" s="29"/>
      <c r="BS12" s="29"/>
    </row>
    <row r="13" spans="1:79" s="2" customFormat="1" x14ac:dyDescent="0.2">
      <c r="A13" s="81"/>
      <c r="B13" s="59" t="s">
        <v>21</v>
      </c>
      <c r="C13" s="59">
        <v>5</v>
      </c>
      <c r="D13" s="59">
        <v>0</v>
      </c>
      <c r="E13" s="59"/>
      <c r="F13" s="59"/>
      <c r="G13" s="59"/>
      <c r="H13" s="59"/>
      <c r="I13" s="53"/>
      <c r="J13" s="2">
        <f t="shared" si="1"/>
        <v>5</v>
      </c>
      <c r="L13" s="81"/>
      <c r="M13" s="59" t="s">
        <v>21</v>
      </c>
      <c r="N13" s="59"/>
      <c r="O13" s="59">
        <v>2</v>
      </c>
      <c r="P13" s="59"/>
      <c r="Q13" s="59"/>
      <c r="R13" s="59"/>
      <c r="S13" s="59"/>
      <c r="T13" s="53"/>
      <c r="U13" s="2">
        <f t="shared" si="2"/>
        <v>2</v>
      </c>
      <c r="W13" s="81"/>
      <c r="X13" s="59" t="s">
        <v>21</v>
      </c>
      <c r="Y13" s="59"/>
      <c r="Z13" s="59">
        <v>3</v>
      </c>
      <c r="AA13" s="59"/>
      <c r="AB13" s="59"/>
      <c r="AC13" s="59"/>
      <c r="AD13" s="59"/>
      <c r="AE13" s="53"/>
      <c r="AF13" s="2">
        <f t="shared" si="3"/>
        <v>3</v>
      </c>
      <c r="AH13" s="81"/>
      <c r="AI13" s="59" t="s">
        <v>21</v>
      </c>
      <c r="AJ13" s="69"/>
      <c r="AK13" s="69"/>
      <c r="AL13" s="69"/>
      <c r="AM13" s="69"/>
      <c r="AN13" s="69"/>
      <c r="AO13" s="69"/>
      <c r="AP13" s="65"/>
      <c r="AQ13" s="2">
        <f t="shared" si="4"/>
        <v>0</v>
      </c>
      <c r="AS13" s="81"/>
      <c r="AT13" s="60" t="s">
        <v>21</v>
      </c>
      <c r="AU13" s="24">
        <f>J13</f>
        <v>5</v>
      </c>
      <c r="AV13" s="24">
        <f>U13</f>
        <v>2</v>
      </c>
      <c r="AW13" s="24">
        <f>AF13</f>
        <v>3</v>
      </c>
      <c r="AX13" s="24">
        <f>AQ13</f>
        <v>0</v>
      </c>
      <c r="BB13" s="81"/>
      <c r="BC13" s="52"/>
      <c r="BD13" s="25"/>
      <c r="BE13" s="25"/>
      <c r="BF13" s="25"/>
      <c r="BG13" s="25"/>
      <c r="BI13" s="29"/>
      <c r="BJ13" s="29"/>
      <c r="BK13" s="29"/>
      <c r="BL13" s="29"/>
      <c r="BM13" s="29"/>
      <c r="BN13" s="29"/>
      <c r="BO13" s="29"/>
      <c r="BP13" s="29"/>
      <c r="BR13" s="29"/>
    </row>
    <row r="14" spans="1:79" s="2" customFormat="1" x14ac:dyDescent="0.2">
      <c r="A14" s="81"/>
      <c r="B14" s="52" t="s">
        <v>23</v>
      </c>
      <c r="C14" s="52"/>
      <c r="D14" s="52"/>
      <c r="E14" s="52"/>
      <c r="F14" s="52"/>
      <c r="G14" s="52"/>
      <c r="H14" s="52"/>
      <c r="I14" s="55"/>
      <c r="J14" s="2">
        <f t="shared" si="1"/>
        <v>0</v>
      </c>
      <c r="L14" s="81"/>
      <c r="M14" s="52" t="s">
        <v>23</v>
      </c>
      <c r="N14" s="52"/>
      <c r="O14" s="52"/>
      <c r="P14" s="52"/>
      <c r="Q14" s="52"/>
      <c r="R14" s="52"/>
      <c r="S14" s="52"/>
      <c r="T14" s="55"/>
      <c r="U14" s="2">
        <f t="shared" si="2"/>
        <v>0</v>
      </c>
      <c r="W14" s="81"/>
      <c r="X14" s="52" t="s">
        <v>23</v>
      </c>
      <c r="Y14" s="52"/>
      <c r="Z14" s="52"/>
      <c r="AA14" s="52"/>
      <c r="AB14" s="52"/>
      <c r="AC14" s="52"/>
      <c r="AD14" s="52"/>
      <c r="AE14" s="55"/>
      <c r="AF14" s="2">
        <f t="shared" si="3"/>
        <v>0</v>
      </c>
      <c r="AH14" s="81"/>
      <c r="AI14" s="52" t="s">
        <v>23</v>
      </c>
      <c r="AJ14" s="64"/>
      <c r="AK14" s="64"/>
      <c r="AL14" s="64"/>
      <c r="AM14" s="64"/>
      <c r="AN14" s="64"/>
      <c r="AO14" s="64"/>
      <c r="AP14" s="66"/>
      <c r="AQ14" s="2">
        <f t="shared" si="4"/>
        <v>0</v>
      </c>
      <c r="AS14" s="81"/>
      <c r="AT14" s="54" t="s">
        <v>23</v>
      </c>
      <c r="AU14" s="24">
        <f>J14</f>
        <v>0</v>
      </c>
      <c r="AV14" s="24">
        <f>U14</f>
        <v>0</v>
      </c>
      <c r="AW14" s="24">
        <f>AF14</f>
        <v>0</v>
      </c>
      <c r="AX14" s="24">
        <f>AQ14</f>
        <v>0</v>
      </c>
      <c r="BB14" s="81"/>
      <c r="BC14" s="52"/>
      <c r="BD14" s="25"/>
      <c r="BE14" s="25"/>
      <c r="BF14" s="25"/>
      <c r="BG14" s="25"/>
      <c r="BI14" s="29"/>
      <c r="BJ14" s="29"/>
      <c r="BK14" s="29"/>
      <c r="BL14" s="29"/>
      <c r="BM14" s="29"/>
      <c r="BN14" s="29"/>
      <c r="BO14" s="29"/>
      <c r="BP14" s="29"/>
      <c r="BR14" s="29"/>
    </row>
    <row r="15" spans="1:79" s="2" customFormat="1" ht="17" thickBot="1" x14ac:dyDescent="0.25">
      <c r="A15" s="87"/>
      <c r="B15" s="56" t="s">
        <v>25</v>
      </c>
      <c r="C15" s="56"/>
      <c r="D15" s="56"/>
      <c r="E15" s="56"/>
      <c r="F15" s="56"/>
      <c r="G15" s="56"/>
      <c r="H15" s="56"/>
      <c r="I15" s="57"/>
      <c r="J15" s="2">
        <f t="shared" si="1"/>
        <v>0</v>
      </c>
      <c r="L15" s="87"/>
      <c r="M15" s="56" t="s">
        <v>25</v>
      </c>
      <c r="N15" s="56"/>
      <c r="O15" s="56"/>
      <c r="P15" s="56"/>
      <c r="Q15" s="56"/>
      <c r="R15" s="56"/>
      <c r="S15" s="56"/>
      <c r="T15" s="57"/>
      <c r="U15" s="2">
        <f t="shared" si="2"/>
        <v>0</v>
      </c>
      <c r="W15" s="87"/>
      <c r="X15" s="56" t="s">
        <v>25</v>
      </c>
      <c r="Y15" s="56"/>
      <c r="Z15" s="56"/>
      <c r="AA15" s="56"/>
      <c r="AB15" s="56"/>
      <c r="AC15" s="56"/>
      <c r="AD15" s="56"/>
      <c r="AE15" s="57"/>
      <c r="AF15" s="2">
        <f t="shared" si="3"/>
        <v>0</v>
      </c>
      <c r="AH15" s="87"/>
      <c r="AI15" s="56" t="s">
        <v>25</v>
      </c>
      <c r="AJ15" s="67"/>
      <c r="AK15" s="67"/>
      <c r="AL15" s="67"/>
      <c r="AM15" s="67"/>
      <c r="AN15" s="67"/>
      <c r="AO15" s="67"/>
      <c r="AP15" s="68"/>
      <c r="AQ15" s="2">
        <f t="shared" si="4"/>
        <v>0</v>
      </c>
      <c r="AS15" s="87"/>
      <c r="AT15" s="58" t="s">
        <v>25</v>
      </c>
      <c r="AU15" s="35">
        <f>J15</f>
        <v>0</v>
      </c>
      <c r="AV15" s="35">
        <f>U15</f>
        <v>0</v>
      </c>
      <c r="AW15" s="35">
        <f>AF15</f>
        <v>0</v>
      </c>
      <c r="AX15" s="35">
        <f>AQ15</f>
        <v>0</v>
      </c>
      <c r="BB15" s="87"/>
      <c r="BC15" s="56"/>
      <c r="BD15" s="36"/>
      <c r="BE15" s="36"/>
      <c r="BF15" s="36"/>
      <c r="BG15" s="36"/>
      <c r="BI15" s="29"/>
      <c r="BJ15" s="29"/>
      <c r="BK15" s="29"/>
      <c r="BL15" s="29"/>
      <c r="BM15" s="29"/>
      <c r="BN15" s="29"/>
      <c r="BO15" s="29"/>
      <c r="BP15" s="29"/>
      <c r="BR15" s="29"/>
    </row>
    <row r="16" spans="1:79" s="2" customFormat="1" ht="16" customHeight="1" x14ac:dyDescent="0.2">
      <c r="A16" s="83" t="s">
        <v>33</v>
      </c>
      <c r="B16" s="52" t="s">
        <v>18</v>
      </c>
      <c r="C16" s="52"/>
      <c r="D16" s="52"/>
      <c r="E16" s="52"/>
      <c r="F16" s="52"/>
      <c r="G16" s="52"/>
      <c r="H16" s="52"/>
      <c r="I16" s="10"/>
      <c r="J16" s="2">
        <f>SUM(C16:I16)</f>
        <v>0</v>
      </c>
      <c r="L16" s="83" t="s">
        <v>33</v>
      </c>
      <c r="M16" s="52" t="s">
        <v>18</v>
      </c>
      <c r="N16" s="52"/>
      <c r="O16" s="52"/>
      <c r="P16" s="52"/>
      <c r="Q16" s="52"/>
      <c r="R16" s="52"/>
      <c r="S16" s="52"/>
      <c r="T16" s="10"/>
      <c r="U16" s="2">
        <f>SUM(N16:T16)</f>
        <v>0</v>
      </c>
      <c r="W16" s="83" t="s">
        <v>33</v>
      </c>
      <c r="X16" s="52" t="s">
        <v>18</v>
      </c>
      <c r="Y16" s="52"/>
      <c r="Z16" s="52"/>
      <c r="AA16" s="52"/>
      <c r="AB16" s="52"/>
      <c r="AC16" s="52"/>
      <c r="AD16" s="52"/>
      <c r="AE16" s="10"/>
      <c r="AF16" s="2">
        <f>SUM(Y16:AE16)</f>
        <v>0</v>
      </c>
      <c r="AH16" s="83" t="s">
        <v>33</v>
      </c>
      <c r="AI16" s="52" t="s">
        <v>18</v>
      </c>
      <c r="AJ16" s="64"/>
      <c r="AK16" s="64"/>
      <c r="AL16" s="64"/>
      <c r="AM16" s="64"/>
      <c r="AN16" s="64"/>
      <c r="AO16" s="64"/>
      <c r="AP16" s="63"/>
      <c r="AQ16" s="2">
        <f>SUM(AJ16:AP16)</f>
        <v>0</v>
      </c>
      <c r="AS16" s="83" t="s">
        <v>33</v>
      </c>
      <c r="AT16" s="54" t="s">
        <v>18</v>
      </c>
      <c r="AU16" s="14">
        <f>SUM(AU17:AU19)</f>
        <v>14</v>
      </c>
      <c r="AV16" s="14">
        <f t="shared" ref="AV16:AX16" si="6">SUM(AV17:AV19)</f>
        <v>8</v>
      </c>
      <c r="AW16" s="14">
        <f t="shared" si="6"/>
        <v>6</v>
      </c>
      <c r="AX16" s="14">
        <f t="shared" si="6"/>
        <v>0</v>
      </c>
      <c r="AZ16" s="2">
        <f>SUM(AU16:AX16,AU20:AX20)</f>
        <v>44</v>
      </c>
      <c r="BB16" s="83"/>
      <c r="BC16" s="52"/>
      <c r="BD16" s="61"/>
      <c r="BE16" s="61"/>
      <c r="BF16" s="48"/>
      <c r="BG16" s="48"/>
      <c r="BI16" s="49"/>
      <c r="BJ16" s="50"/>
      <c r="BK16" s="51"/>
      <c r="BL16" s="50"/>
      <c r="BM16" s="51"/>
      <c r="BN16" s="50"/>
      <c r="BO16" s="51"/>
      <c r="BP16" s="50"/>
      <c r="BR16" s="49"/>
      <c r="BS16" s="50"/>
    </row>
    <row r="17" spans="1:71" s="2" customFormat="1" ht="17" thickBot="1" x14ac:dyDescent="0.25">
      <c r="A17" s="81"/>
      <c r="B17" s="52" t="s">
        <v>21</v>
      </c>
      <c r="C17" s="52">
        <v>12</v>
      </c>
      <c r="D17" s="52">
        <v>2</v>
      </c>
      <c r="E17" s="52"/>
      <c r="F17" s="52"/>
      <c r="G17" s="52"/>
      <c r="H17" s="52"/>
      <c r="I17" s="53"/>
      <c r="J17" s="2">
        <f t="shared" ref="J17:J23" si="7">SUM(C17:I17)</f>
        <v>14</v>
      </c>
      <c r="L17" s="81"/>
      <c r="M17" s="52" t="s">
        <v>21</v>
      </c>
      <c r="N17" s="21">
        <v>6</v>
      </c>
      <c r="O17" s="52">
        <v>1</v>
      </c>
      <c r="P17" s="52"/>
      <c r="Q17" s="52"/>
      <c r="R17" s="52"/>
      <c r="S17" s="52"/>
      <c r="T17" s="53"/>
      <c r="U17" s="2">
        <f t="shared" ref="U17:U23" si="8">SUM(N17:T17)</f>
        <v>7</v>
      </c>
      <c r="W17" s="81"/>
      <c r="X17" s="52" t="s">
        <v>21</v>
      </c>
      <c r="Y17" s="52">
        <v>2</v>
      </c>
      <c r="Z17" s="52">
        <v>3</v>
      </c>
      <c r="AA17" s="52"/>
      <c r="AB17" s="52"/>
      <c r="AC17" s="52"/>
      <c r="AD17" s="52"/>
      <c r="AE17" s="53"/>
      <c r="AF17" s="2">
        <f t="shared" ref="AF17:AF23" si="9">SUM(Y17:AE17)</f>
        <v>5</v>
      </c>
      <c r="AH17" s="81"/>
      <c r="AI17" s="52" t="s">
        <v>21</v>
      </c>
      <c r="AJ17" s="64"/>
      <c r="AK17" s="64"/>
      <c r="AL17" s="64"/>
      <c r="AM17" s="64"/>
      <c r="AN17" s="64"/>
      <c r="AO17" s="64"/>
      <c r="AP17" s="65"/>
      <c r="AQ17" s="2">
        <f t="shared" ref="AQ17:AQ23" si="10">SUM(AJ17:AP17)</f>
        <v>0</v>
      </c>
      <c r="AS17" s="81"/>
      <c r="AT17" s="54" t="s">
        <v>21</v>
      </c>
      <c r="AU17" s="24">
        <f>J17</f>
        <v>14</v>
      </c>
      <c r="AV17" s="24">
        <f>U17</f>
        <v>7</v>
      </c>
      <c r="AW17" s="24">
        <f>AF17</f>
        <v>5</v>
      </c>
      <c r="AX17" s="24">
        <f>AQ17</f>
        <v>0</v>
      </c>
      <c r="BB17" s="81"/>
      <c r="BC17" s="52"/>
      <c r="BD17" s="25"/>
      <c r="BE17" s="25"/>
      <c r="BF17" s="25"/>
      <c r="BG17" s="25"/>
      <c r="BH17" s="29"/>
      <c r="BI17" s="27"/>
      <c r="BJ17" s="28"/>
      <c r="BK17" s="27"/>
      <c r="BL17" s="28"/>
      <c r="BM17" s="27"/>
      <c r="BN17" s="28"/>
      <c r="BO17" s="27"/>
      <c r="BP17" s="28"/>
      <c r="BR17" s="27"/>
      <c r="BS17" s="28"/>
    </row>
    <row r="18" spans="1:71" s="2" customFormat="1" x14ac:dyDescent="0.2">
      <c r="A18" s="81"/>
      <c r="B18" s="52" t="s">
        <v>23</v>
      </c>
      <c r="C18" s="52"/>
      <c r="D18" s="52"/>
      <c r="E18" s="52"/>
      <c r="F18" s="52"/>
      <c r="G18" s="52"/>
      <c r="H18" s="52"/>
      <c r="I18" s="55"/>
      <c r="J18" s="2">
        <f t="shared" si="7"/>
        <v>0</v>
      </c>
      <c r="L18" s="81"/>
      <c r="M18" s="52" t="s">
        <v>23</v>
      </c>
      <c r="N18" s="21"/>
      <c r="O18" s="52"/>
      <c r="P18" s="52"/>
      <c r="Q18" s="52"/>
      <c r="R18" s="52"/>
      <c r="S18" s="52"/>
      <c r="T18" s="55"/>
      <c r="U18" s="2">
        <f t="shared" si="8"/>
        <v>0</v>
      </c>
      <c r="W18" s="81"/>
      <c r="X18" s="52" t="s">
        <v>23</v>
      </c>
      <c r="Y18" s="52"/>
      <c r="Z18" s="52"/>
      <c r="AA18" s="52"/>
      <c r="AB18" s="52"/>
      <c r="AC18" s="52"/>
      <c r="AD18" s="52"/>
      <c r="AE18" s="55"/>
      <c r="AF18" s="2">
        <f t="shared" si="9"/>
        <v>0</v>
      </c>
      <c r="AH18" s="81"/>
      <c r="AI18" s="52" t="s">
        <v>23</v>
      </c>
      <c r="AJ18" s="64"/>
      <c r="AK18" s="64"/>
      <c r="AL18" s="64"/>
      <c r="AM18" s="64"/>
      <c r="AN18" s="64"/>
      <c r="AO18" s="64"/>
      <c r="AP18" s="66"/>
      <c r="AQ18" s="2">
        <f t="shared" si="10"/>
        <v>0</v>
      </c>
      <c r="AS18" s="81"/>
      <c r="AT18" s="54" t="s">
        <v>23</v>
      </c>
      <c r="AU18" s="24">
        <f>J18</f>
        <v>0</v>
      </c>
      <c r="AV18" s="24">
        <f>U18</f>
        <v>0</v>
      </c>
      <c r="AW18" s="24">
        <f>AF18</f>
        <v>0</v>
      </c>
      <c r="AX18" s="24">
        <f>AQ18</f>
        <v>0</v>
      </c>
      <c r="BB18" s="81"/>
      <c r="BC18" s="52"/>
      <c r="BD18" s="25"/>
      <c r="BE18" s="25"/>
      <c r="BF18" s="25"/>
      <c r="BG18" s="25"/>
      <c r="BH18" s="29"/>
      <c r="BI18" s="29"/>
      <c r="BJ18" s="29"/>
      <c r="BK18" s="29"/>
      <c r="BL18" s="29"/>
      <c r="BM18" s="29"/>
      <c r="BN18" s="29"/>
      <c r="BO18" s="29"/>
      <c r="BP18" s="29"/>
      <c r="BR18" s="29"/>
    </row>
    <row r="19" spans="1:71" s="2" customFormat="1" ht="17" thickBot="1" x14ac:dyDescent="0.25">
      <c r="A19" s="87"/>
      <c r="B19" s="56" t="s">
        <v>25</v>
      </c>
      <c r="C19" s="56"/>
      <c r="D19" s="56"/>
      <c r="E19" s="56"/>
      <c r="F19" s="56"/>
      <c r="G19" s="56"/>
      <c r="H19" s="56"/>
      <c r="I19" s="57"/>
      <c r="J19" s="2">
        <f t="shared" si="7"/>
        <v>0</v>
      </c>
      <c r="L19" s="87"/>
      <c r="M19" s="56" t="s">
        <v>25</v>
      </c>
      <c r="N19" s="32">
        <v>1</v>
      </c>
      <c r="O19" s="56"/>
      <c r="P19" s="56"/>
      <c r="Q19" s="56"/>
      <c r="R19" s="56"/>
      <c r="S19" s="56"/>
      <c r="T19" s="57"/>
      <c r="U19" s="2">
        <f t="shared" si="8"/>
        <v>1</v>
      </c>
      <c r="W19" s="87"/>
      <c r="X19" s="56" t="s">
        <v>25</v>
      </c>
      <c r="Y19" s="56"/>
      <c r="Z19" s="56"/>
      <c r="AA19" s="56">
        <v>1</v>
      </c>
      <c r="AB19" s="56"/>
      <c r="AC19" s="56"/>
      <c r="AD19" s="56"/>
      <c r="AE19" s="57"/>
      <c r="AF19" s="2">
        <f t="shared" si="9"/>
        <v>1</v>
      </c>
      <c r="AH19" s="87"/>
      <c r="AI19" s="56" t="s">
        <v>25</v>
      </c>
      <c r="AJ19" s="67"/>
      <c r="AK19" s="67"/>
      <c r="AL19" s="67"/>
      <c r="AM19" s="67"/>
      <c r="AN19" s="67"/>
      <c r="AO19" s="67"/>
      <c r="AP19" s="68"/>
      <c r="AQ19" s="2">
        <f t="shared" si="10"/>
        <v>0</v>
      </c>
      <c r="AS19" s="87"/>
      <c r="AT19" s="58" t="s">
        <v>25</v>
      </c>
      <c r="AU19" s="35">
        <f>J19</f>
        <v>0</v>
      </c>
      <c r="AV19" s="35">
        <f>U19</f>
        <v>1</v>
      </c>
      <c r="AW19" s="35">
        <f>AF19</f>
        <v>1</v>
      </c>
      <c r="AX19" s="35">
        <f>AQ19</f>
        <v>0</v>
      </c>
      <c r="BB19" s="87"/>
      <c r="BC19" s="56"/>
      <c r="BD19" s="36"/>
      <c r="BE19" s="36"/>
      <c r="BF19" s="36"/>
      <c r="BG19" s="36"/>
      <c r="BH19" s="29"/>
      <c r="BI19" s="29"/>
      <c r="BJ19" s="29"/>
      <c r="BK19" s="29"/>
      <c r="BL19" s="29"/>
      <c r="BM19" s="29"/>
      <c r="BN19" s="29"/>
      <c r="BO19" s="29"/>
      <c r="BP19" s="29"/>
      <c r="BR19" s="29"/>
    </row>
    <row r="20" spans="1:71" s="2" customFormat="1" ht="16" customHeight="1" x14ac:dyDescent="0.2">
      <c r="A20" s="83" t="s">
        <v>34</v>
      </c>
      <c r="B20" s="37" t="s">
        <v>18</v>
      </c>
      <c r="C20" s="52"/>
      <c r="D20" s="52"/>
      <c r="E20" s="52"/>
      <c r="F20" s="52"/>
      <c r="G20" s="52"/>
      <c r="H20" s="52"/>
      <c r="I20" s="55"/>
      <c r="J20" s="2">
        <f t="shared" si="7"/>
        <v>0</v>
      </c>
      <c r="L20" s="83" t="s">
        <v>34</v>
      </c>
      <c r="M20" s="37" t="s">
        <v>18</v>
      </c>
      <c r="N20" s="39"/>
      <c r="O20" s="52"/>
      <c r="P20" s="52"/>
      <c r="Q20" s="52"/>
      <c r="R20" s="52"/>
      <c r="S20" s="52"/>
      <c r="T20" s="55"/>
      <c r="U20" s="2">
        <f t="shared" si="8"/>
        <v>0</v>
      </c>
      <c r="W20" s="83" t="s">
        <v>34</v>
      </c>
      <c r="X20" s="37" t="s">
        <v>18</v>
      </c>
      <c r="Y20" s="52"/>
      <c r="Z20" s="52"/>
      <c r="AA20" s="52"/>
      <c r="AB20" s="52"/>
      <c r="AC20" s="52"/>
      <c r="AD20" s="52"/>
      <c r="AE20" s="55"/>
      <c r="AF20" s="2">
        <f t="shared" si="9"/>
        <v>0</v>
      </c>
      <c r="AH20" s="83" t="s">
        <v>34</v>
      </c>
      <c r="AI20" s="37" t="s">
        <v>18</v>
      </c>
      <c r="AJ20" s="64"/>
      <c r="AK20" s="64"/>
      <c r="AL20" s="64"/>
      <c r="AM20" s="64"/>
      <c r="AN20" s="64"/>
      <c r="AO20" s="64"/>
      <c r="AP20" s="66"/>
      <c r="AQ20" s="2">
        <f t="shared" si="10"/>
        <v>0</v>
      </c>
      <c r="AS20" s="83" t="s">
        <v>34</v>
      </c>
      <c r="AT20" s="41" t="s">
        <v>18</v>
      </c>
      <c r="AU20" s="24">
        <f t="shared" ref="AU20:AX20" si="11">SUM(AU21:AU23)</f>
        <v>5</v>
      </c>
      <c r="AV20" s="24">
        <f t="shared" si="11"/>
        <v>4</v>
      </c>
      <c r="AW20" s="24">
        <f t="shared" si="11"/>
        <v>7</v>
      </c>
      <c r="AX20" s="24">
        <f t="shared" si="11"/>
        <v>0</v>
      </c>
      <c r="BB20" s="83"/>
      <c r="BC20" s="52"/>
      <c r="BD20" s="15"/>
      <c r="BE20" s="15"/>
      <c r="BF20" s="16"/>
      <c r="BG20" s="16"/>
      <c r="BI20" s="29"/>
      <c r="BJ20" s="29"/>
      <c r="BK20" s="29"/>
      <c r="BL20" s="29"/>
      <c r="BM20" s="29"/>
      <c r="BN20" s="29"/>
      <c r="BO20" s="29"/>
      <c r="BP20" s="29"/>
      <c r="BR20" s="29"/>
    </row>
    <row r="21" spans="1:71" s="2" customFormat="1" x14ac:dyDescent="0.2">
      <c r="A21" s="81"/>
      <c r="B21" s="59" t="s">
        <v>21</v>
      </c>
      <c r="C21" s="59">
        <v>4</v>
      </c>
      <c r="D21" s="59">
        <v>1</v>
      </c>
      <c r="E21" s="59"/>
      <c r="F21" s="59"/>
      <c r="G21" s="59"/>
      <c r="H21" s="59"/>
      <c r="I21" s="53"/>
      <c r="J21" s="2">
        <f t="shared" si="7"/>
        <v>5</v>
      </c>
      <c r="L21" s="81"/>
      <c r="M21" s="59" t="s">
        <v>21</v>
      </c>
      <c r="N21" s="21">
        <v>2</v>
      </c>
      <c r="O21" s="59">
        <v>2</v>
      </c>
      <c r="P21" s="59"/>
      <c r="Q21" s="59"/>
      <c r="R21" s="59"/>
      <c r="S21" s="59"/>
      <c r="T21" s="53"/>
      <c r="U21" s="2">
        <f t="shared" si="8"/>
        <v>4</v>
      </c>
      <c r="W21" s="81"/>
      <c r="X21" s="59" t="s">
        <v>21</v>
      </c>
      <c r="Y21" s="59"/>
      <c r="Z21" s="59">
        <v>6</v>
      </c>
      <c r="AA21" s="59"/>
      <c r="AB21" s="59"/>
      <c r="AC21" s="59"/>
      <c r="AD21" s="59"/>
      <c r="AE21" s="53"/>
      <c r="AF21" s="2">
        <f t="shared" si="9"/>
        <v>6</v>
      </c>
      <c r="AH21" s="81"/>
      <c r="AI21" s="59" t="s">
        <v>21</v>
      </c>
      <c r="AJ21" s="69"/>
      <c r="AK21" s="69"/>
      <c r="AL21" s="69"/>
      <c r="AM21" s="69"/>
      <c r="AN21" s="69"/>
      <c r="AO21" s="69"/>
      <c r="AP21" s="65"/>
      <c r="AQ21" s="2">
        <f t="shared" si="10"/>
        <v>0</v>
      </c>
      <c r="AS21" s="81"/>
      <c r="AT21" s="60" t="s">
        <v>21</v>
      </c>
      <c r="AU21" s="24">
        <f>J21</f>
        <v>5</v>
      </c>
      <c r="AV21" s="24">
        <f>U21</f>
        <v>4</v>
      </c>
      <c r="AW21" s="24">
        <f>AF21</f>
        <v>6</v>
      </c>
      <c r="AX21" s="24">
        <f>AQ21</f>
        <v>0</v>
      </c>
      <c r="BB21" s="81"/>
      <c r="BC21" s="52"/>
      <c r="BD21" s="25"/>
      <c r="BE21" s="25"/>
      <c r="BF21" s="25"/>
      <c r="BG21" s="25"/>
      <c r="BI21" s="29"/>
      <c r="BJ21" s="29"/>
      <c r="BK21" s="29"/>
      <c r="BL21" s="29"/>
      <c r="BM21" s="29"/>
      <c r="BN21" s="29"/>
      <c r="BO21" s="29"/>
      <c r="BP21" s="29"/>
      <c r="BR21" s="29"/>
    </row>
    <row r="22" spans="1:71" s="2" customFormat="1" x14ac:dyDescent="0.2">
      <c r="A22" s="81"/>
      <c r="B22" s="52" t="s">
        <v>23</v>
      </c>
      <c r="C22" s="52"/>
      <c r="D22" s="52"/>
      <c r="E22" s="52"/>
      <c r="F22" s="52"/>
      <c r="G22" s="52"/>
      <c r="H22" s="52"/>
      <c r="I22" s="55"/>
      <c r="J22" s="2">
        <f t="shared" si="7"/>
        <v>0</v>
      </c>
      <c r="L22" s="81"/>
      <c r="M22" s="52" t="s">
        <v>23</v>
      </c>
      <c r="N22" s="21"/>
      <c r="O22" s="52"/>
      <c r="P22" s="52"/>
      <c r="Q22" s="52"/>
      <c r="R22" s="52"/>
      <c r="S22" s="52"/>
      <c r="T22" s="55"/>
      <c r="U22" s="2">
        <f t="shared" si="8"/>
        <v>0</v>
      </c>
      <c r="W22" s="81"/>
      <c r="X22" s="52" t="s">
        <v>23</v>
      </c>
      <c r="Y22" s="52"/>
      <c r="Z22" s="52"/>
      <c r="AA22" s="52"/>
      <c r="AB22" s="52"/>
      <c r="AC22" s="52"/>
      <c r="AD22" s="52"/>
      <c r="AE22" s="55"/>
      <c r="AF22" s="2">
        <f t="shared" si="9"/>
        <v>0</v>
      </c>
      <c r="AH22" s="81"/>
      <c r="AI22" s="52" t="s">
        <v>23</v>
      </c>
      <c r="AJ22" s="64"/>
      <c r="AK22" s="64"/>
      <c r="AL22" s="64"/>
      <c r="AM22" s="64"/>
      <c r="AN22" s="64"/>
      <c r="AO22" s="64"/>
      <c r="AP22" s="66"/>
      <c r="AQ22" s="2">
        <f t="shared" si="10"/>
        <v>0</v>
      </c>
      <c r="AS22" s="81"/>
      <c r="AT22" s="54" t="s">
        <v>23</v>
      </c>
      <c r="AU22" s="24">
        <f>J22</f>
        <v>0</v>
      </c>
      <c r="AV22" s="24">
        <f>U22</f>
        <v>0</v>
      </c>
      <c r="AW22" s="24">
        <f>AF22</f>
        <v>0</v>
      </c>
      <c r="AX22" s="24">
        <f>AQ22</f>
        <v>0</v>
      </c>
      <c r="BB22" s="81"/>
      <c r="BC22" s="52"/>
      <c r="BD22" s="25"/>
      <c r="BE22" s="25"/>
      <c r="BF22" s="25"/>
      <c r="BG22" s="25"/>
      <c r="BI22" s="29"/>
      <c r="BJ22" s="29"/>
      <c r="BK22" s="29"/>
      <c r="BL22" s="29"/>
      <c r="BM22" s="29"/>
      <c r="BN22" s="29"/>
      <c r="BO22" s="29"/>
      <c r="BP22" s="29"/>
      <c r="BR22" s="29"/>
    </row>
    <row r="23" spans="1:71" s="2" customFormat="1" ht="17" thickBot="1" x14ac:dyDescent="0.25">
      <c r="A23" s="87"/>
      <c r="B23" s="56" t="s">
        <v>25</v>
      </c>
      <c r="C23" s="56"/>
      <c r="D23" s="56"/>
      <c r="E23" s="56"/>
      <c r="F23" s="56"/>
      <c r="G23" s="56"/>
      <c r="H23" s="56"/>
      <c r="I23" s="57"/>
      <c r="J23" s="2">
        <f t="shared" si="7"/>
        <v>0</v>
      </c>
      <c r="L23" s="87"/>
      <c r="M23" s="56" t="s">
        <v>25</v>
      </c>
      <c r="N23" s="56"/>
      <c r="O23" s="56"/>
      <c r="P23" s="56"/>
      <c r="Q23" s="56"/>
      <c r="R23" s="56"/>
      <c r="S23" s="56"/>
      <c r="T23" s="57"/>
      <c r="U23" s="2">
        <f t="shared" si="8"/>
        <v>0</v>
      </c>
      <c r="W23" s="87"/>
      <c r="X23" s="56" t="s">
        <v>25</v>
      </c>
      <c r="Y23" s="56"/>
      <c r="Z23" s="56"/>
      <c r="AA23" s="56">
        <v>1</v>
      </c>
      <c r="AB23" s="56"/>
      <c r="AC23" s="56"/>
      <c r="AD23" s="56"/>
      <c r="AE23" s="57"/>
      <c r="AF23" s="2">
        <f t="shared" si="9"/>
        <v>1</v>
      </c>
      <c r="AH23" s="87"/>
      <c r="AI23" s="56" t="s">
        <v>25</v>
      </c>
      <c r="AJ23" s="67"/>
      <c r="AK23" s="67"/>
      <c r="AL23" s="67"/>
      <c r="AM23" s="67"/>
      <c r="AN23" s="67"/>
      <c r="AO23" s="67"/>
      <c r="AP23" s="68"/>
      <c r="AQ23" s="2">
        <f t="shared" si="10"/>
        <v>0</v>
      </c>
      <c r="AS23" s="87"/>
      <c r="AT23" s="58" t="s">
        <v>25</v>
      </c>
      <c r="AU23" s="35">
        <f>J23</f>
        <v>0</v>
      </c>
      <c r="AV23" s="35">
        <f>U23</f>
        <v>0</v>
      </c>
      <c r="AW23" s="35">
        <f>AF23</f>
        <v>1</v>
      </c>
      <c r="AX23" s="35">
        <f>AQ23</f>
        <v>0</v>
      </c>
      <c r="BB23" s="87"/>
      <c r="BC23" s="56"/>
      <c r="BD23" s="36"/>
      <c r="BE23" s="36"/>
      <c r="BF23" s="36"/>
      <c r="BG23" s="36"/>
      <c r="BI23" s="29"/>
      <c r="BJ23" s="29"/>
      <c r="BK23" s="29"/>
      <c r="BL23" s="29"/>
      <c r="BM23" s="29"/>
      <c r="BN23" s="29"/>
      <c r="BO23" s="29"/>
      <c r="BP23" s="29"/>
      <c r="BR23" s="29"/>
    </row>
    <row r="24" spans="1:71" x14ac:dyDescent="0.2">
      <c r="C24" t="s">
        <v>47</v>
      </c>
      <c r="D24" t="s">
        <v>56</v>
      </c>
      <c r="O24" t="s">
        <v>57</v>
      </c>
      <c r="AU24" s="98">
        <f>100*((AU21+AU13)/(AU20+AU12))</f>
        <v>100</v>
      </c>
      <c r="AV24" s="98">
        <f>100*((AV21+AV13)/(AV20+AV12))</f>
        <v>100</v>
      </c>
      <c r="AW24" s="98">
        <f>100*((AW21+AW13)/(AW20+AW12))</f>
        <v>90</v>
      </c>
      <c r="AX24" s="98" t="e">
        <f>100*((AX21+AX13)/(AX20+AX12))</f>
        <v>#DIV/0!</v>
      </c>
      <c r="AY24" s="99">
        <f>SUM(AU12:AX12)+SUM(AU20:AX20)</f>
        <v>26</v>
      </c>
      <c r="AZ24" s="99">
        <f>SUM(AU13:AX13)+SUM(AU21:AX21)</f>
        <v>25</v>
      </c>
      <c r="BA24">
        <f>100*(AZ24/AY24)</f>
        <v>96.15384615384616</v>
      </c>
    </row>
    <row r="25" spans="1:71" s="2" customFormat="1" ht="18" thickBot="1" x14ac:dyDescent="0.25">
      <c r="A25" s="6" t="s">
        <v>2</v>
      </c>
      <c r="B25" s="7"/>
      <c r="C25" s="8" t="s">
        <v>3</v>
      </c>
      <c r="D25" s="8" t="s">
        <v>4</v>
      </c>
      <c r="E25" s="8" t="s">
        <v>5</v>
      </c>
      <c r="F25" s="8" t="s">
        <v>6</v>
      </c>
      <c r="G25" s="8" t="s">
        <v>7</v>
      </c>
      <c r="H25" s="8" t="s">
        <v>8</v>
      </c>
      <c r="I25" s="8" t="s">
        <v>9</v>
      </c>
      <c r="J25" s="8" t="s">
        <v>10</v>
      </c>
      <c r="L25" s="6" t="s">
        <v>14</v>
      </c>
      <c r="M25" s="7"/>
      <c r="N25" s="8" t="s">
        <v>3</v>
      </c>
      <c r="O25" s="8" t="s">
        <v>4</v>
      </c>
      <c r="P25" s="8" t="s">
        <v>5</v>
      </c>
      <c r="Q25" s="8" t="s">
        <v>6</v>
      </c>
      <c r="R25" s="8" t="s">
        <v>7</v>
      </c>
      <c r="S25" s="8" t="s">
        <v>8</v>
      </c>
      <c r="T25" s="8" t="s">
        <v>9</v>
      </c>
      <c r="U25" s="8" t="s">
        <v>10</v>
      </c>
      <c r="W25" s="6" t="s">
        <v>12</v>
      </c>
      <c r="X25" s="7"/>
      <c r="Y25" s="8" t="s">
        <v>3</v>
      </c>
      <c r="Z25" s="8" t="s">
        <v>4</v>
      </c>
      <c r="AA25" s="8" t="s">
        <v>5</v>
      </c>
      <c r="AB25" s="8" t="s">
        <v>6</v>
      </c>
      <c r="AC25" s="8" t="s">
        <v>7</v>
      </c>
      <c r="AD25" s="8" t="s">
        <v>8</v>
      </c>
      <c r="AE25" s="8" t="s">
        <v>9</v>
      </c>
      <c r="AF25" s="8" t="s">
        <v>10</v>
      </c>
      <c r="AH25" s="6" t="s">
        <v>13</v>
      </c>
      <c r="AI25" s="7"/>
      <c r="AJ25" s="8" t="s">
        <v>3</v>
      </c>
      <c r="AK25" s="8" t="s">
        <v>4</v>
      </c>
      <c r="AL25" s="8" t="s">
        <v>5</v>
      </c>
      <c r="AM25" s="8" t="s">
        <v>6</v>
      </c>
      <c r="AN25" s="8" t="s">
        <v>7</v>
      </c>
      <c r="AO25" s="8" t="s">
        <v>8</v>
      </c>
      <c r="AP25" s="8" t="s">
        <v>9</v>
      </c>
      <c r="AQ25" s="8" t="s">
        <v>10</v>
      </c>
      <c r="AR25" s="8"/>
      <c r="AS25" s="8"/>
      <c r="AT25" s="8"/>
      <c r="AU25" s="8" t="s">
        <v>2</v>
      </c>
      <c r="AV25" s="8" t="s">
        <v>14</v>
      </c>
      <c r="AW25" s="8" t="s">
        <v>12</v>
      </c>
      <c r="AX25" s="8" t="s">
        <v>13</v>
      </c>
      <c r="AY25" s="8" t="s">
        <v>15</v>
      </c>
      <c r="AZ25" s="8" t="s">
        <v>16</v>
      </c>
      <c r="BA25" s="8"/>
      <c r="BB25" s="6"/>
      <c r="BD25" s="8"/>
      <c r="BE25" s="8"/>
      <c r="BF25" s="8"/>
      <c r="BG25" s="8"/>
      <c r="BI25" s="86"/>
      <c r="BJ25" s="86"/>
      <c r="BK25" s="86"/>
      <c r="BL25" s="86"/>
      <c r="BM25" s="86"/>
      <c r="BN25" s="86"/>
      <c r="BO25" s="86"/>
      <c r="BP25" s="86"/>
    </row>
    <row r="26" spans="1:71" s="2" customFormat="1" ht="16" customHeight="1" x14ac:dyDescent="0.2">
      <c r="A26" s="83" t="s">
        <v>32</v>
      </c>
      <c r="B26" s="45" t="s">
        <v>18</v>
      </c>
      <c r="C26" s="45"/>
      <c r="D26" s="45"/>
      <c r="E26" s="45"/>
      <c r="F26" s="45"/>
      <c r="G26" s="45"/>
      <c r="H26" s="45"/>
      <c r="I26" s="10"/>
      <c r="J26" s="2">
        <f>SUM(C26:I26)</f>
        <v>0</v>
      </c>
      <c r="L26" s="83" t="s">
        <v>30</v>
      </c>
      <c r="M26" s="45" t="s">
        <v>18</v>
      </c>
      <c r="N26" s="62"/>
      <c r="O26" s="62"/>
      <c r="P26" s="62"/>
      <c r="Q26" s="62"/>
      <c r="R26" s="62"/>
      <c r="S26" s="62"/>
      <c r="T26" s="63"/>
      <c r="U26" s="2">
        <f>SUM(N26:T26)</f>
        <v>0</v>
      </c>
      <c r="W26" s="83" t="s">
        <v>30</v>
      </c>
      <c r="X26" s="45" t="s">
        <v>18</v>
      </c>
      <c r="Y26" s="45"/>
      <c r="Z26" s="45"/>
      <c r="AA26" s="45"/>
      <c r="AB26" s="45"/>
      <c r="AC26" s="45"/>
      <c r="AD26" s="45"/>
      <c r="AE26" s="10"/>
      <c r="AF26" s="2">
        <f>SUM(Y26:AE26)</f>
        <v>0</v>
      </c>
      <c r="AH26" s="83" t="s">
        <v>30</v>
      </c>
      <c r="AI26" s="45" t="s">
        <v>18</v>
      </c>
      <c r="AJ26" s="45"/>
      <c r="AK26" s="45"/>
      <c r="AL26" s="45"/>
      <c r="AM26" s="45"/>
      <c r="AN26" s="45"/>
      <c r="AO26" s="45"/>
      <c r="AP26" s="10"/>
      <c r="AQ26" s="2">
        <f>SUM(AJ26:AP26)</f>
        <v>0</v>
      </c>
      <c r="AS26" s="83" t="s">
        <v>32</v>
      </c>
      <c r="AT26" s="46" t="s">
        <v>18</v>
      </c>
      <c r="AU26" s="14">
        <f>SUM(AU27:AU29)</f>
        <v>6</v>
      </c>
      <c r="AV26" s="14">
        <f t="shared" ref="AV26:AX26" si="12">SUM(AV27:AV29)</f>
        <v>0</v>
      </c>
      <c r="AW26" s="14">
        <f t="shared" si="12"/>
        <v>6</v>
      </c>
      <c r="AX26" s="14">
        <f t="shared" si="12"/>
        <v>9</v>
      </c>
      <c r="AZ26" s="2">
        <f>SUM(AU26:AX26,AU30:AX30)</f>
        <v>45</v>
      </c>
      <c r="BB26" s="83"/>
      <c r="BC26" s="45"/>
      <c r="BD26" s="47"/>
      <c r="BE26" s="47"/>
      <c r="BF26" s="48"/>
      <c r="BG26" s="48"/>
      <c r="BI26" s="49"/>
      <c r="BJ26" s="50"/>
      <c r="BK26" s="51"/>
      <c r="BL26" s="50"/>
      <c r="BM26" s="51"/>
      <c r="BN26" s="50"/>
      <c r="BO26" s="51"/>
      <c r="BP26" s="50"/>
      <c r="BR26" s="49"/>
      <c r="BS26" s="50"/>
    </row>
    <row r="27" spans="1:71" s="2" customFormat="1" ht="17" thickBot="1" x14ac:dyDescent="0.25">
      <c r="A27" s="81"/>
      <c r="B27" s="52" t="s">
        <v>21</v>
      </c>
      <c r="C27" s="52">
        <v>6</v>
      </c>
      <c r="D27" s="52"/>
      <c r="E27" s="52"/>
      <c r="F27" s="52"/>
      <c r="G27" s="52"/>
      <c r="H27" s="52"/>
      <c r="I27" s="53"/>
      <c r="J27" s="2">
        <f t="shared" ref="J27:J33" si="13">SUM(C27:I27)</f>
        <v>6</v>
      </c>
      <c r="L27" s="81"/>
      <c r="M27" s="52" t="s">
        <v>21</v>
      </c>
      <c r="N27" s="64"/>
      <c r="O27" s="64"/>
      <c r="P27" s="64"/>
      <c r="Q27" s="64"/>
      <c r="R27" s="64"/>
      <c r="S27" s="64"/>
      <c r="T27" s="65"/>
      <c r="U27" s="2">
        <f t="shared" ref="U27:U33" si="14">SUM(N27:T27)</f>
        <v>0</v>
      </c>
      <c r="W27" s="81"/>
      <c r="X27" s="52" t="s">
        <v>21</v>
      </c>
      <c r="Y27" s="52">
        <v>1</v>
      </c>
      <c r="Z27" s="52">
        <v>5</v>
      </c>
      <c r="AA27" s="52"/>
      <c r="AB27" s="52"/>
      <c r="AC27" s="52"/>
      <c r="AD27" s="52"/>
      <c r="AE27" s="53"/>
      <c r="AF27" s="2">
        <f t="shared" ref="AF27:AF33" si="15">SUM(Y27:AE27)</f>
        <v>6</v>
      </c>
      <c r="AH27" s="81"/>
      <c r="AI27" s="52" t="s">
        <v>21</v>
      </c>
      <c r="AJ27" s="52">
        <v>5</v>
      </c>
      <c r="AK27" s="52">
        <v>4</v>
      </c>
      <c r="AL27" s="52"/>
      <c r="AM27" s="52"/>
      <c r="AN27" s="52"/>
      <c r="AO27" s="52"/>
      <c r="AP27" s="53"/>
      <c r="AQ27" s="2">
        <f t="shared" ref="AQ27:AQ33" si="16">SUM(AJ27:AP27)</f>
        <v>9</v>
      </c>
      <c r="AS27" s="81"/>
      <c r="AT27" s="54" t="s">
        <v>21</v>
      </c>
      <c r="AU27" s="24">
        <f>J27</f>
        <v>6</v>
      </c>
      <c r="AV27" s="24">
        <f>U27</f>
        <v>0</v>
      </c>
      <c r="AW27" s="24">
        <f>AF27</f>
        <v>6</v>
      </c>
      <c r="AX27" s="24">
        <f>AQ27</f>
        <v>9</v>
      </c>
      <c r="BB27" s="81"/>
      <c r="BC27" s="52"/>
      <c r="BD27" s="25"/>
      <c r="BE27" s="25"/>
      <c r="BF27" s="25"/>
      <c r="BG27" s="25"/>
      <c r="BH27" s="29"/>
      <c r="BI27" s="27"/>
      <c r="BJ27" s="28"/>
      <c r="BK27" s="27"/>
      <c r="BL27" s="28"/>
      <c r="BM27" s="27"/>
      <c r="BN27" s="28"/>
      <c r="BO27" s="27"/>
      <c r="BP27" s="28"/>
      <c r="BR27" s="27"/>
      <c r="BS27" s="28"/>
    </row>
    <row r="28" spans="1:71" s="2" customFormat="1" x14ac:dyDescent="0.2">
      <c r="A28" s="81"/>
      <c r="B28" s="52" t="s">
        <v>23</v>
      </c>
      <c r="C28" s="52"/>
      <c r="D28" s="52"/>
      <c r="E28" s="52"/>
      <c r="F28" s="52"/>
      <c r="G28" s="52"/>
      <c r="H28" s="52"/>
      <c r="I28" s="55"/>
      <c r="J28" s="2">
        <f t="shared" si="13"/>
        <v>0</v>
      </c>
      <c r="L28" s="81"/>
      <c r="M28" s="52" t="s">
        <v>23</v>
      </c>
      <c r="N28" s="64"/>
      <c r="O28" s="64"/>
      <c r="P28" s="64"/>
      <c r="Q28" s="64"/>
      <c r="R28" s="64"/>
      <c r="S28" s="64"/>
      <c r="T28" s="66"/>
      <c r="U28" s="2">
        <f t="shared" si="14"/>
        <v>0</v>
      </c>
      <c r="W28" s="81"/>
      <c r="X28" s="52" t="s">
        <v>23</v>
      </c>
      <c r="Y28" s="52"/>
      <c r="Z28" s="52"/>
      <c r="AA28" s="52"/>
      <c r="AB28" s="52"/>
      <c r="AC28" s="52"/>
      <c r="AD28" s="52"/>
      <c r="AE28" s="55"/>
      <c r="AF28" s="2">
        <f t="shared" si="15"/>
        <v>0</v>
      </c>
      <c r="AH28" s="81"/>
      <c r="AI28" s="52" t="s">
        <v>23</v>
      </c>
      <c r="AJ28" s="52"/>
      <c r="AK28" s="52"/>
      <c r="AL28" s="52"/>
      <c r="AM28" s="52"/>
      <c r="AN28" s="52"/>
      <c r="AO28" s="52"/>
      <c r="AP28" s="55"/>
      <c r="AQ28" s="2">
        <f t="shared" si="16"/>
        <v>0</v>
      </c>
      <c r="AS28" s="81"/>
      <c r="AT28" s="54" t="s">
        <v>23</v>
      </c>
      <c r="AU28" s="24">
        <f>J28</f>
        <v>0</v>
      </c>
      <c r="AV28" s="24">
        <f>U28</f>
        <v>0</v>
      </c>
      <c r="AW28" s="24">
        <f>AF28</f>
        <v>0</v>
      </c>
      <c r="AX28" s="24">
        <f>AQ28</f>
        <v>0</v>
      </c>
      <c r="BB28" s="81"/>
      <c r="BC28" s="52"/>
      <c r="BD28" s="25"/>
      <c r="BE28" s="25"/>
      <c r="BF28" s="25"/>
      <c r="BG28" s="25"/>
      <c r="BH28" s="29"/>
      <c r="BI28" s="29"/>
      <c r="BJ28" s="29"/>
      <c r="BK28" s="29"/>
      <c r="BL28" s="29"/>
      <c r="BM28" s="29"/>
      <c r="BN28" s="29"/>
      <c r="BO28" s="29"/>
      <c r="BP28" s="29"/>
      <c r="BR28" s="29"/>
    </row>
    <row r="29" spans="1:71" s="2" customFormat="1" ht="17" thickBot="1" x14ac:dyDescent="0.25">
      <c r="A29" s="87"/>
      <c r="B29" s="56" t="s">
        <v>25</v>
      </c>
      <c r="C29" s="56"/>
      <c r="D29" s="56"/>
      <c r="E29" s="56"/>
      <c r="F29" s="56"/>
      <c r="G29" s="56"/>
      <c r="H29" s="56"/>
      <c r="I29" s="57"/>
      <c r="J29" s="2">
        <f t="shared" si="13"/>
        <v>0</v>
      </c>
      <c r="L29" s="87"/>
      <c r="M29" s="56" t="s">
        <v>25</v>
      </c>
      <c r="N29" s="67"/>
      <c r="O29" s="67"/>
      <c r="P29" s="67"/>
      <c r="Q29" s="67"/>
      <c r="R29" s="67"/>
      <c r="S29" s="67"/>
      <c r="T29" s="68"/>
      <c r="U29" s="2">
        <f t="shared" si="14"/>
        <v>0</v>
      </c>
      <c r="W29" s="87"/>
      <c r="X29" s="56" t="s">
        <v>25</v>
      </c>
      <c r="Y29" s="56"/>
      <c r="Z29" s="56"/>
      <c r="AA29" s="56"/>
      <c r="AB29" s="56"/>
      <c r="AC29" s="56"/>
      <c r="AD29" s="56"/>
      <c r="AE29" s="57"/>
      <c r="AF29" s="2">
        <f t="shared" si="15"/>
        <v>0</v>
      </c>
      <c r="AH29" s="87"/>
      <c r="AI29" s="56" t="s">
        <v>25</v>
      </c>
      <c r="AJ29" s="56"/>
      <c r="AK29" s="56"/>
      <c r="AL29" s="56"/>
      <c r="AM29" s="56"/>
      <c r="AN29" s="56"/>
      <c r="AO29" s="56"/>
      <c r="AP29" s="57"/>
      <c r="AQ29" s="2">
        <f t="shared" si="16"/>
        <v>0</v>
      </c>
      <c r="AS29" s="87"/>
      <c r="AT29" s="58" t="s">
        <v>25</v>
      </c>
      <c r="AU29" s="35">
        <f>J29</f>
        <v>0</v>
      </c>
      <c r="AV29" s="35">
        <f>U29</f>
        <v>0</v>
      </c>
      <c r="AW29" s="35">
        <f>AF29</f>
        <v>0</v>
      </c>
      <c r="AX29" s="35">
        <f>AQ29</f>
        <v>0</v>
      </c>
      <c r="BB29" s="87"/>
      <c r="BC29" s="56"/>
      <c r="BD29" s="36"/>
      <c r="BE29" s="36"/>
      <c r="BF29" s="36"/>
      <c r="BG29" s="36"/>
      <c r="BH29" s="29"/>
      <c r="BI29" s="29"/>
      <c r="BJ29" s="29"/>
      <c r="BK29" s="29"/>
      <c r="BL29" s="29"/>
      <c r="BM29" s="29"/>
      <c r="BN29" s="29"/>
      <c r="BO29" s="29"/>
      <c r="BP29" s="29"/>
      <c r="BR29" s="29"/>
    </row>
    <row r="30" spans="1:71" s="2" customFormat="1" ht="16" customHeight="1" x14ac:dyDescent="0.2">
      <c r="A30" s="83" t="s">
        <v>35</v>
      </c>
      <c r="B30" s="37" t="s">
        <v>18</v>
      </c>
      <c r="C30" s="52"/>
      <c r="D30" s="52"/>
      <c r="E30" s="52"/>
      <c r="F30" s="52"/>
      <c r="G30" s="52"/>
      <c r="H30" s="52"/>
      <c r="I30" s="55"/>
      <c r="J30" s="2">
        <f t="shared" si="13"/>
        <v>0</v>
      </c>
      <c r="L30" s="83" t="s">
        <v>31</v>
      </c>
      <c r="M30" s="37" t="s">
        <v>18</v>
      </c>
      <c r="N30" s="64"/>
      <c r="O30" s="64"/>
      <c r="P30" s="64"/>
      <c r="Q30" s="64"/>
      <c r="R30" s="64"/>
      <c r="S30" s="64"/>
      <c r="T30" s="66"/>
      <c r="U30" s="2">
        <f t="shared" si="14"/>
        <v>0</v>
      </c>
      <c r="W30" s="83" t="s">
        <v>31</v>
      </c>
      <c r="X30" s="37" t="s">
        <v>18</v>
      </c>
      <c r="Y30" s="52"/>
      <c r="Z30" s="52"/>
      <c r="AA30" s="52"/>
      <c r="AB30" s="52"/>
      <c r="AC30" s="52"/>
      <c r="AD30" s="52"/>
      <c r="AE30" s="55"/>
      <c r="AF30" s="2">
        <f t="shared" si="15"/>
        <v>0</v>
      </c>
      <c r="AH30" s="83" t="s">
        <v>31</v>
      </c>
      <c r="AI30" s="37" t="s">
        <v>18</v>
      </c>
      <c r="AJ30" s="52"/>
      <c r="AK30" s="52"/>
      <c r="AL30" s="52"/>
      <c r="AM30" s="52"/>
      <c r="AN30" s="52"/>
      <c r="AO30" s="52"/>
      <c r="AP30" s="55"/>
      <c r="AQ30" s="2">
        <f t="shared" si="16"/>
        <v>0</v>
      </c>
      <c r="AS30" s="83" t="s">
        <v>35</v>
      </c>
      <c r="AT30" s="41" t="s">
        <v>18</v>
      </c>
      <c r="AU30" s="24">
        <f t="shared" ref="AU30:AX30" si="17">SUM(AU31:AU33)</f>
        <v>5</v>
      </c>
      <c r="AV30" s="24">
        <f t="shared" si="17"/>
        <v>0</v>
      </c>
      <c r="AW30" s="24">
        <f t="shared" si="17"/>
        <v>14</v>
      </c>
      <c r="AX30" s="24">
        <f t="shared" si="17"/>
        <v>5</v>
      </c>
      <c r="BB30" s="83"/>
      <c r="BC30" s="52"/>
      <c r="BD30" s="15"/>
      <c r="BE30" s="15"/>
      <c r="BF30" s="16"/>
      <c r="BG30" s="16"/>
      <c r="BI30" s="29"/>
      <c r="BJ30" s="29"/>
      <c r="BK30" s="29"/>
      <c r="BL30" s="29"/>
      <c r="BM30" s="29"/>
      <c r="BN30" s="29"/>
      <c r="BO30" s="29"/>
      <c r="BP30" s="29"/>
      <c r="BR30" s="29"/>
      <c r="BS30" s="29"/>
    </row>
    <row r="31" spans="1:71" s="2" customFormat="1" x14ac:dyDescent="0.2">
      <c r="A31" s="81"/>
      <c r="B31" s="59" t="s">
        <v>21</v>
      </c>
      <c r="C31" s="59">
        <v>4</v>
      </c>
      <c r="D31" s="59">
        <v>1</v>
      </c>
      <c r="E31" s="59"/>
      <c r="F31" s="59"/>
      <c r="G31" s="59"/>
      <c r="H31" s="59"/>
      <c r="I31" s="53"/>
      <c r="J31" s="2">
        <f t="shared" si="13"/>
        <v>5</v>
      </c>
      <c r="L31" s="81"/>
      <c r="M31" s="59" t="s">
        <v>21</v>
      </c>
      <c r="N31" s="69"/>
      <c r="O31" s="69"/>
      <c r="P31" s="69"/>
      <c r="Q31" s="69"/>
      <c r="R31" s="69"/>
      <c r="S31" s="69"/>
      <c r="T31" s="65"/>
      <c r="U31" s="2">
        <f t="shared" si="14"/>
        <v>0</v>
      </c>
      <c r="W31" s="81"/>
      <c r="X31" s="59" t="s">
        <v>21</v>
      </c>
      <c r="Y31" s="59">
        <v>1</v>
      </c>
      <c r="Z31" s="59">
        <v>13</v>
      </c>
      <c r="AA31" s="59"/>
      <c r="AB31" s="59"/>
      <c r="AC31" s="59"/>
      <c r="AD31" s="59"/>
      <c r="AE31" s="53"/>
      <c r="AF31" s="2">
        <f t="shared" si="15"/>
        <v>14</v>
      </c>
      <c r="AH31" s="81"/>
      <c r="AI31" s="59" t="s">
        <v>21</v>
      </c>
      <c r="AJ31" s="59">
        <v>3</v>
      </c>
      <c r="AK31" s="59"/>
      <c r="AL31" s="59"/>
      <c r="AM31" s="59"/>
      <c r="AN31" s="59"/>
      <c r="AO31" s="59"/>
      <c r="AP31" s="53"/>
      <c r="AQ31" s="2">
        <f t="shared" si="16"/>
        <v>3</v>
      </c>
      <c r="AS31" s="81"/>
      <c r="AT31" s="60" t="s">
        <v>21</v>
      </c>
      <c r="AU31" s="24">
        <f>J31</f>
        <v>5</v>
      </c>
      <c r="AV31" s="24">
        <f>U31</f>
        <v>0</v>
      </c>
      <c r="AW31" s="24">
        <f>AF31</f>
        <v>14</v>
      </c>
      <c r="AX31" s="24">
        <f>AQ31</f>
        <v>3</v>
      </c>
      <c r="BB31" s="81"/>
      <c r="BC31" s="52"/>
      <c r="BD31" s="25"/>
      <c r="BE31" s="25"/>
      <c r="BF31" s="25"/>
      <c r="BG31" s="25"/>
      <c r="BI31" s="29"/>
      <c r="BJ31" s="29"/>
      <c r="BK31" s="29"/>
      <c r="BL31" s="29"/>
      <c r="BM31" s="29"/>
      <c r="BN31" s="29"/>
      <c r="BO31" s="29"/>
      <c r="BP31" s="29"/>
      <c r="BR31" s="29"/>
    </row>
    <row r="32" spans="1:71" s="2" customFormat="1" x14ac:dyDescent="0.2">
      <c r="A32" s="81"/>
      <c r="B32" s="52" t="s">
        <v>23</v>
      </c>
      <c r="C32" s="52"/>
      <c r="D32" s="52"/>
      <c r="E32" s="52"/>
      <c r="F32" s="52"/>
      <c r="G32" s="52"/>
      <c r="H32" s="52"/>
      <c r="I32" s="55"/>
      <c r="J32" s="2">
        <f t="shared" si="13"/>
        <v>0</v>
      </c>
      <c r="L32" s="81"/>
      <c r="M32" s="52" t="s">
        <v>23</v>
      </c>
      <c r="N32" s="64"/>
      <c r="O32" s="64"/>
      <c r="P32" s="64"/>
      <c r="Q32" s="64"/>
      <c r="R32" s="64"/>
      <c r="S32" s="64"/>
      <c r="T32" s="66"/>
      <c r="U32" s="2">
        <f t="shared" si="14"/>
        <v>0</v>
      </c>
      <c r="W32" s="81"/>
      <c r="X32" s="52" t="s">
        <v>23</v>
      </c>
      <c r="Y32" s="52"/>
      <c r="Z32" s="52"/>
      <c r="AA32" s="52"/>
      <c r="AB32" s="52"/>
      <c r="AC32" s="52"/>
      <c r="AD32" s="52"/>
      <c r="AE32" s="55"/>
      <c r="AF32" s="2">
        <f t="shared" si="15"/>
        <v>0</v>
      </c>
      <c r="AH32" s="81"/>
      <c r="AI32" s="52" t="s">
        <v>23</v>
      </c>
      <c r="AJ32" s="52"/>
      <c r="AK32" s="52"/>
      <c r="AL32" s="52"/>
      <c r="AM32" s="52"/>
      <c r="AN32" s="52"/>
      <c r="AO32" s="52"/>
      <c r="AP32" s="55"/>
      <c r="AQ32" s="2">
        <f t="shared" si="16"/>
        <v>0</v>
      </c>
      <c r="AS32" s="81"/>
      <c r="AT32" s="54" t="s">
        <v>23</v>
      </c>
      <c r="AU32" s="24">
        <f>J32</f>
        <v>0</v>
      </c>
      <c r="AV32" s="24">
        <f>U32</f>
        <v>0</v>
      </c>
      <c r="AW32" s="24">
        <f>AF32</f>
        <v>0</v>
      </c>
      <c r="AX32" s="24">
        <f>AQ32</f>
        <v>0</v>
      </c>
      <c r="BB32" s="81"/>
      <c r="BC32" s="52"/>
      <c r="BD32" s="25"/>
      <c r="BE32" s="25"/>
      <c r="BF32" s="25"/>
      <c r="BG32" s="25"/>
      <c r="BI32" s="29"/>
      <c r="BJ32" s="29"/>
      <c r="BK32" s="29"/>
      <c r="BL32" s="29"/>
      <c r="BM32" s="29"/>
      <c r="BN32" s="29"/>
      <c r="BO32" s="29"/>
      <c r="BP32" s="29"/>
      <c r="BR32" s="29"/>
    </row>
    <row r="33" spans="1:79" s="2" customFormat="1" ht="17" thickBot="1" x14ac:dyDescent="0.25">
      <c r="A33" s="87"/>
      <c r="B33" s="56" t="s">
        <v>25</v>
      </c>
      <c r="C33" s="56"/>
      <c r="D33" s="56"/>
      <c r="E33" s="56"/>
      <c r="F33" s="56"/>
      <c r="G33" s="56"/>
      <c r="H33" s="56"/>
      <c r="I33" s="57"/>
      <c r="J33" s="2">
        <f t="shared" si="13"/>
        <v>0</v>
      </c>
      <c r="L33" s="87"/>
      <c r="M33" s="56" t="s">
        <v>25</v>
      </c>
      <c r="N33" s="67"/>
      <c r="O33" s="67"/>
      <c r="P33" s="67"/>
      <c r="Q33" s="67"/>
      <c r="R33" s="67"/>
      <c r="S33" s="67"/>
      <c r="T33" s="68"/>
      <c r="U33" s="2">
        <f t="shared" si="14"/>
        <v>0</v>
      </c>
      <c r="W33" s="87"/>
      <c r="X33" s="56" t="s">
        <v>25</v>
      </c>
      <c r="Y33" s="56"/>
      <c r="Z33" s="56"/>
      <c r="AA33" s="56"/>
      <c r="AB33" s="56"/>
      <c r="AC33" s="56"/>
      <c r="AD33" s="56"/>
      <c r="AE33" s="57"/>
      <c r="AF33" s="2">
        <f t="shared" si="15"/>
        <v>0</v>
      </c>
      <c r="AH33" s="87"/>
      <c r="AI33" s="56" t="s">
        <v>25</v>
      </c>
      <c r="AJ33" s="56"/>
      <c r="AK33" s="56">
        <v>2</v>
      </c>
      <c r="AL33" s="56"/>
      <c r="AM33" s="56"/>
      <c r="AN33" s="56"/>
      <c r="AO33" s="56"/>
      <c r="AP33" s="57"/>
      <c r="AQ33" s="2">
        <f t="shared" si="16"/>
        <v>2</v>
      </c>
      <c r="AS33" s="87"/>
      <c r="AT33" s="58" t="s">
        <v>25</v>
      </c>
      <c r="AU33" s="35">
        <f>J33</f>
        <v>0</v>
      </c>
      <c r="AV33" s="35">
        <f>U33</f>
        <v>0</v>
      </c>
      <c r="AW33" s="35">
        <f>AF33</f>
        <v>0</v>
      </c>
      <c r="AX33" s="35">
        <f>AQ33</f>
        <v>2</v>
      </c>
      <c r="BB33" s="87"/>
      <c r="BC33" s="56"/>
      <c r="BD33" s="36"/>
      <c r="BE33" s="36"/>
      <c r="BF33" s="36"/>
      <c r="BG33" s="36"/>
      <c r="BI33" s="29"/>
      <c r="BJ33" s="29"/>
      <c r="BK33" s="29"/>
      <c r="BL33" s="29"/>
      <c r="BM33" s="29"/>
      <c r="BN33" s="29"/>
      <c r="BO33" s="29"/>
      <c r="BP33" s="29"/>
      <c r="BR33" s="29"/>
    </row>
    <row r="34" spans="1:79" s="2" customFormat="1" ht="16" customHeight="1" x14ac:dyDescent="0.2">
      <c r="A34" s="83" t="s">
        <v>33</v>
      </c>
      <c r="B34" s="52" t="s">
        <v>18</v>
      </c>
      <c r="C34" s="52"/>
      <c r="D34" s="52"/>
      <c r="E34" s="52"/>
      <c r="F34" s="52"/>
      <c r="G34" s="52"/>
      <c r="H34" s="52"/>
      <c r="I34" s="10"/>
      <c r="J34" s="2">
        <f>SUM(C34:I34)</f>
        <v>0</v>
      </c>
      <c r="L34" s="83" t="s">
        <v>30</v>
      </c>
      <c r="M34" s="52" t="s">
        <v>18</v>
      </c>
      <c r="N34" s="64"/>
      <c r="O34" s="64"/>
      <c r="P34" s="64"/>
      <c r="Q34" s="64"/>
      <c r="R34" s="64"/>
      <c r="S34" s="64"/>
      <c r="T34" s="63"/>
      <c r="U34" s="2">
        <f>SUM(N34:T34)</f>
        <v>0</v>
      </c>
      <c r="W34" s="83" t="s">
        <v>30</v>
      </c>
      <c r="X34" s="52" t="s">
        <v>18</v>
      </c>
      <c r="Y34" s="52"/>
      <c r="Z34" s="52"/>
      <c r="AA34" s="52"/>
      <c r="AB34" s="52"/>
      <c r="AC34" s="52"/>
      <c r="AD34" s="52"/>
      <c r="AE34" s="10"/>
      <c r="AF34" s="2">
        <f>SUM(Y34:AE34)</f>
        <v>0</v>
      </c>
      <c r="AH34" s="83" t="s">
        <v>30</v>
      </c>
      <c r="AI34" s="52" t="s">
        <v>18</v>
      </c>
      <c r="AJ34" s="52"/>
      <c r="AK34" s="52"/>
      <c r="AL34" s="52"/>
      <c r="AM34" s="52"/>
      <c r="AN34" s="52"/>
      <c r="AO34" s="52"/>
      <c r="AP34" s="10"/>
      <c r="AQ34" s="2">
        <f>SUM(AJ34:AP34)</f>
        <v>0</v>
      </c>
      <c r="AS34" s="83" t="s">
        <v>33</v>
      </c>
      <c r="AT34" s="54" t="s">
        <v>18</v>
      </c>
      <c r="AU34" s="14">
        <f>SUM(AU35:AU37)</f>
        <v>6</v>
      </c>
      <c r="AV34" s="14">
        <f t="shared" ref="AV34:AX34" si="18">SUM(AV35:AV37)</f>
        <v>0</v>
      </c>
      <c r="AW34" s="14">
        <f t="shared" si="18"/>
        <v>11</v>
      </c>
      <c r="AX34" s="14">
        <f t="shared" si="18"/>
        <v>12</v>
      </c>
      <c r="AZ34" s="2">
        <f>SUM(AU34:AX34,AU38:AX38)</f>
        <v>43</v>
      </c>
      <c r="BB34" s="83"/>
      <c r="BC34" s="52"/>
      <c r="BD34" s="61"/>
      <c r="BE34" s="61"/>
      <c r="BF34" s="48"/>
      <c r="BG34" s="48"/>
      <c r="BI34" s="49"/>
      <c r="BJ34" s="50"/>
      <c r="BK34" s="51"/>
      <c r="BL34" s="50"/>
      <c r="BM34" s="51"/>
      <c r="BN34" s="50"/>
      <c r="BO34" s="51"/>
      <c r="BP34" s="50"/>
      <c r="BR34" s="49"/>
      <c r="BS34" s="50"/>
    </row>
    <row r="35" spans="1:79" s="2" customFormat="1" ht="17" thickBot="1" x14ac:dyDescent="0.25">
      <c r="A35" s="81"/>
      <c r="B35" s="52" t="s">
        <v>21</v>
      </c>
      <c r="C35" s="52">
        <v>5</v>
      </c>
      <c r="D35" s="52"/>
      <c r="E35" s="52"/>
      <c r="F35" s="52"/>
      <c r="G35" s="52"/>
      <c r="H35" s="52"/>
      <c r="I35" s="53"/>
      <c r="J35" s="2">
        <f t="shared" ref="J35:J41" si="19">SUM(C35:I35)</f>
        <v>5</v>
      </c>
      <c r="L35" s="81"/>
      <c r="M35" s="52" t="s">
        <v>21</v>
      </c>
      <c r="N35" s="70"/>
      <c r="O35" s="64"/>
      <c r="P35" s="64"/>
      <c r="Q35" s="64"/>
      <c r="R35" s="64"/>
      <c r="S35" s="64"/>
      <c r="T35" s="65"/>
      <c r="U35" s="2">
        <f t="shared" ref="U35:U41" si="20">SUM(N35:T35)</f>
        <v>0</v>
      </c>
      <c r="W35" s="81"/>
      <c r="X35" s="52" t="s">
        <v>21</v>
      </c>
      <c r="Y35" s="52">
        <v>2</v>
      </c>
      <c r="Z35" s="52">
        <v>9</v>
      </c>
      <c r="AA35" s="52"/>
      <c r="AB35" s="52"/>
      <c r="AC35" s="52"/>
      <c r="AD35" s="52"/>
      <c r="AE35" s="53"/>
      <c r="AF35" s="2">
        <f t="shared" ref="AF35:AF41" si="21">SUM(Y35:AE35)</f>
        <v>11</v>
      </c>
      <c r="AH35" s="81"/>
      <c r="AI35" s="52" t="s">
        <v>21</v>
      </c>
      <c r="AJ35" s="52">
        <v>12</v>
      </c>
      <c r="AK35" s="52"/>
      <c r="AL35" s="52"/>
      <c r="AM35" s="52"/>
      <c r="AN35" s="52"/>
      <c r="AO35" s="52"/>
      <c r="AP35" s="53"/>
      <c r="AQ35" s="2">
        <f t="shared" ref="AQ35:AQ41" si="22">SUM(AJ35:AP35)</f>
        <v>12</v>
      </c>
      <c r="AS35" s="81"/>
      <c r="AT35" s="54" t="s">
        <v>21</v>
      </c>
      <c r="AU35" s="24">
        <f>J35</f>
        <v>5</v>
      </c>
      <c r="AV35" s="24">
        <f>U35</f>
        <v>0</v>
      </c>
      <c r="AW35" s="24">
        <f>AF35</f>
        <v>11</v>
      </c>
      <c r="AX35" s="24">
        <f>AQ35</f>
        <v>12</v>
      </c>
      <c r="BB35" s="81"/>
      <c r="BC35" s="52"/>
      <c r="BD35" s="25"/>
      <c r="BE35" s="25"/>
      <c r="BF35" s="25"/>
      <c r="BG35" s="25"/>
      <c r="BH35" s="29"/>
      <c r="BI35" s="27"/>
      <c r="BJ35" s="28"/>
      <c r="BK35" s="27"/>
      <c r="BL35" s="28"/>
      <c r="BM35" s="27"/>
      <c r="BN35" s="28"/>
      <c r="BO35" s="27"/>
      <c r="BP35" s="28"/>
      <c r="BR35" s="27"/>
      <c r="BS35" s="28"/>
    </row>
    <row r="36" spans="1:79" s="2" customFormat="1" x14ac:dyDescent="0.2">
      <c r="A36" s="81"/>
      <c r="B36" s="52" t="s">
        <v>23</v>
      </c>
      <c r="C36" s="52"/>
      <c r="D36" s="52">
        <v>1</v>
      </c>
      <c r="E36" s="52"/>
      <c r="F36" s="52"/>
      <c r="G36" s="52"/>
      <c r="H36" s="52"/>
      <c r="I36" s="55"/>
      <c r="J36" s="2">
        <f t="shared" si="19"/>
        <v>1</v>
      </c>
      <c r="L36" s="81"/>
      <c r="M36" s="52" t="s">
        <v>23</v>
      </c>
      <c r="N36" s="70"/>
      <c r="O36" s="64"/>
      <c r="P36" s="64"/>
      <c r="Q36" s="64"/>
      <c r="R36" s="64"/>
      <c r="S36" s="64"/>
      <c r="T36" s="66"/>
      <c r="U36" s="2">
        <f t="shared" si="20"/>
        <v>0</v>
      </c>
      <c r="W36" s="81"/>
      <c r="X36" s="52" t="s">
        <v>23</v>
      </c>
      <c r="Y36" s="52"/>
      <c r="Z36" s="52"/>
      <c r="AA36" s="52"/>
      <c r="AB36" s="52"/>
      <c r="AC36" s="52"/>
      <c r="AD36" s="52"/>
      <c r="AE36" s="55"/>
      <c r="AF36" s="2">
        <f t="shared" si="21"/>
        <v>0</v>
      </c>
      <c r="AH36" s="81"/>
      <c r="AI36" s="52" t="s">
        <v>23</v>
      </c>
      <c r="AJ36" s="52"/>
      <c r="AK36" s="52"/>
      <c r="AL36" s="52"/>
      <c r="AM36" s="52"/>
      <c r="AN36" s="52"/>
      <c r="AO36" s="52"/>
      <c r="AP36" s="55"/>
      <c r="AQ36" s="2">
        <f t="shared" si="22"/>
        <v>0</v>
      </c>
      <c r="AS36" s="81"/>
      <c r="AT36" s="54" t="s">
        <v>23</v>
      </c>
      <c r="AU36" s="24">
        <f>J36</f>
        <v>1</v>
      </c>
      <c r="AV36" s="24">
        <f>U36</f>
        <v>0</v>
      </c>
      <c r="AW36" s="24">
        <f>AF36</f>
        <v>0</v>
      </c>
      <c r="AX36" s="24">
        <f>AQ36</f>
        <v>0</v>
      </c>
      <c r="BB36" s="81"/>
      <c r="BC36" s="52"/>
      <c r="BD36" s="25"/>
      <c r="BE36" s="25"/>
      <c r="BF36" s="25"/>
      <c r="BG36" s="25"/>
      <c r="BH36" s="29"/>
      <c r="BI36" s="29"/>
      <c r="BJ36" s="29"/>
      <c r="BK36" s="29"/>
      <c r="BL36" s="29"/>
      <c r="BM36" s="29"/>
      <c r="BN36" s="29"/>
      <c r="BO36" s="29"/>
      <c r="BP36" s="29"/>
      <c r="BR36" s="29"/>
    </row>
    <row r="37" spans="1:79" s="2" customFormat="1" ht="17" thickBot="1" x14ac:dyDescent="0.25">
      <c r="A37" s="87"/>
      <c r="B37" s="56" t="s">
        <v>25</v>
      </c>
      <c r="C37" s="56"/>
      <c r="D37" s="56"/>
      <c r="E37" s="56"/>
      <c r="F37" s="56"/>
      <c r="G37" s="56"/>
      <c r="H37" s="56"/>
      <c r="I37" s="57"/>
      <c r="J37" s="2">
        <f t="shared" si="19"/>
        <v>0</v>
      </c>
      <c r="L37" s="87"/>
      <c r="M37" s="56" t="s">
        <v>25</v>
      </c>
      <c r="N37" s="71"/>
      <c r="O37" s="67"/>
      <c r="P37" s="67"/>
      <c r="Q37" s="67"/>
      <c r="R37" s="67"/>
      <c r="S37" s="67"/>
      <c r="T37" s="68"/>
      <c r="U37" s="2">
        <f t="shared" si="20"/>
        <v>0</v>
      </c>
      <c r="W37" s="87"/>
      <c r="X37" s="56" t="s">
        <v>25</v>
      </c>
      <c r="Y37" s="56"/>
      <c r="Z37" s="56"/>
      <c r="AA37" s="56"/>
      <c r="AB37" s="56"/>
      <c r="AC37" s="56"/>
      <c r="AD37" s="56"/>
      <c r="AE37" s="57"/>
      <c r="AF37" s="2">
        <f t="shared" si="21"/>
        <v>0</v>
      </c>
      <c r="AH37" s="87"/>
      <c r="AI37" s="56" t="s">
        <v>25</v>
      </c>
      <c r="AJ37" s="56"/>
      <c r="AK37" s="56"/>
      <c r="AL37" s="56"/>
      <c r="AM37" s="56"/>
      <c r="AN37" s="56"/>
      <c r="AO37" s="56"/>
      <c r="AP37" s="57"/>
      <c r="AQ37" s="2">
        <f t="shared" si="22"/>
        <v>0</v>
      </c>
      <c r="AS37" s="87"/>
      <c r="AT37" s="58" t="s">
        <v>25</v>
      </c>
      <c r="AU37" s="35">
        <f>J37</f>
        <v>0</v>
      </c>
      <c r="AV37" s="35">
        <f>U37</f>
        <v>0</v>
      </c>
      <c r="AW37" s="35">
        <f>AF37</f>
        <v>0</v>
      </c>
      <c r="AX37" s="35">
        <f>AQ37</f>
        <v>0</v>
      </c>
      <c r="BB37" s="87"/>
      <c r="BC37" s="56"/>
      <c r="BD37" s="36"/>
      <c r="BE37" s="36"/>
      <c r="BF37" s="36"/>
      <c r="BG37" s="36"/>
      <c r="BH37" s="29"/>
      <c r="BI37" s="29"/>
      <c r="BJ37" s="29"/>
      <c r="BK37" s="29"/>
      <c r="BL37" s="29"/>
      <c r="BM37" s="29"/>
      <c r="BN37" s="29"/>
      <c r="BO37" s="29"/>
      <c r="BP37" s="29"/>
      <c r="BR37" s="29"/>
    </row>
    <row r="38" spans="1:79" s="2" customFormat="1" ht="16" customHeight="1" x14ac:dyDescent="0.2">
      <c r="A38" s="83" t="s">
        <v>34</v>
      </c>
      <c r="B38" s="37" t="s">
        <v>18</v>
      </c>
      <c r="C38" s="52"/>
      <c r="D38" s="52"/>
      <c r="E38" s="52"/>
      <c r="F38" s="52"/>
      <c r="G38" s="52"/>
      <c r="H38" s="52"/>
      <c r="I38" s="55"/>
      <c r="J38" s="2">
        <f t="shared" si="19"/>
        <v>0</v>
      </c>
      <c r="L38" s="83" t="s">
        <v>31</v>
      </c>
      <c r="M38" s="37" t="s">
        <v>18</v>
      </c>
      <c r="N38" s="72"/>
      <c r="O38" s="64"/>
      <c r="P38" s="64"/>
      <c r="Q38" s="64"/>
      <c r="R38" s="64"/>
      <c r="S38" s="64"/>
      <c r="T38" s="66"/>
      <c r="U38" s="2">
        <f t="shared" si="20"/>
        <v>0</v>
      </c>
      <c r="W38" s="83" t="s">
        <v>31</v>
      </c>
      <c r="X38" s="37" t="s">
        <v>18</v>
      </c>
      <c r="Y38" s="52"/>
      <c r="Z38" s="52"/>
      <c r="AA38" s="52"/>
      <c r="AB38" s="52"/>
      <c r="AC38" s="52"/>
      <c r="AD38" s="52"/>
      <c r="AE38" s="55"/>
      <c r="AF38" s="2">
        <f t="shared" si="21"/>
        <v>0</v>
      </c>
      <c r="AH38" s="83" t="s">
        <v>31</v>
      </c>
      <c r="AI38" s="37" t="s">
        <v>18</v>
      </c>
      <c r="AJ38" s="52"/>
      <c r="AK38" s="52"/>
      <c r="AL38" s="52"/>
      <c r="AM38" s="52"/>
      <c r="AN38" s="52"/>
      <c r="AO38" s="52"/>
      <c r="AP38" s="55"/>
      <c r="AQ38" s="2">
        <f t="shared" si="22"/>
        <v>0</v>
      </c>
      <c r="AS38" s="83" t="s">
        <v>34</v>
      </c>
      <c r="AT38" s="41" t="s">
        <v>18</v>
      </c>
      <c r="AU38" s="24">
        <f t="shared" ref="AU38:AX38" si="23">SUM(AU39:AU41)</f>
        <v>4</v>
      </c>
      <c r="AV38" s="24">
        <f t="shared" si="23"/>
        <v>0</v>
      </c>
      <c r="AW38" s="24">
        <f t="shared" si="23"/>
        <v>6</v>
      </c>
      <c r="AX38" s="24">
        <f t="shared" si="23"/>
        <v>4</v>
      </c>
      <c r="BB38" s="83"/>
      <c r="BC38" s="52"/>
      <c r="BD38" s="15"/>
      <c r="BE38" s="15"/>
      <c r="BF38" s="16"/>
      <c r="BG38" s="16"/>
      <c r="BI38" s="29"/>
      <c r="BJ38" s="29"/>
      <c r="BK38" s="29"/>
      <c r="BL38" s="29"/>
      <c r="BM38" s="29"/>
      <c r="BN38" s="29"/>
      <c r="BO38" s="29"/>
      <c r="BP38" s="29"/>
      <c r="BR38" s="29"/>
    </row>
    <row r="39" spans="1:79" s="2" customFormat="1" x14ac:dyDescent="0.2">
      <c r="A39" s="81"/>
      <c r="B39" s="59" t="s">
        <v>21</v>
      </c>
      <c r="C39" s="59">
        <v>4</v>
      </c>
      <c r="D39" s="59"/>
      <c r="E39" s="59"/>
      <c r="F39" s="59"/>
      <c r="G39" s="59"/>
      <c r="H39" s="59"/>
      <c r="I39" s="53"/>
      <c r="J39" s="2">
        <f t="shared" si="19"/>
        <v>4</v>
      </c>
      <c r="L39" s="81"/>
      <c r="M39" s="59" t="s">
        <v>21</v>
      </c>
      <c r="N39" s="70"/>
      <c r="O39" s="69"/>
      <c r="P39" s="69"/>
      <c r="Q39" s="69"/>
      <c r="R39" s="69"/>
      <c r="S39" s="69"/>
      <c r="T39" s="65"/>
      <c r="U39" s="2">
        <f t="shared" si="20"/>
        <v>0</v>
      </c>
      <c r="W39" s="81"/>
      <c r="X39" s="59" t="s">
        <v>21</v>
      </c>
      <c r="Y39" s="59">
        <v>1</v>
      </c>
      <c r="Z39" s="59">
        <v>5</v>
      </c>
      <c r="AA39" s="59"/>
      <c r="AB39" s="59"/>
      <c r="AC39" s="59"/>
      <c r="AD39" s="59"/>
      <c r="AE39" s="53"/>
      <c r="AF39" s="2">
        <f t="shared" si="21"/>
        <v>6</v>
      </c>
      <c r="AH39" s="81"/>
      <c r="AI39" s="59" t="s">
        <v>21</v>
      </c>
      <c r="AJ39" s="59">
        <v>3</v>
      </c>
      <c r="AK39" s="59"/>
      <c r="AL39" s="59"/>
      <c r="AM39" s="59"/>
      <c r="AN39" s="59"/>
      <c r="AO39" s="59"/>
      <c r="AP39" s="53"/>
      <c r="AQ39" s="2">
        <f t="shared" si="22"/>
        <v>3</v>
      </c>
      <c r="AS39" s="81"/>
      <c r="AT39" s="60" t="s">
        <v>21</v>
      </c>
      <c r="AU39" s="24">
        <f>J39</f>
        <v>4</v>
      </c>
      <c r="AV39" s="24">
        <f>U39</f>
        <v>0</v>
      </c>
      <c r="AW39" s="24">
        <f>AF39</f>
        <v>6</v>
      </c>
      <c r="AX39" s="24">
        <f>AQ39</f>
        <v>3</v>
      </c>
      <c r="BB39" s="81"/>
      <c r="BC39" s="52"/>
      <c r="BD39" s="25"/>
      <c r="BE39" s="25"/>
      <c r="BF39" s="25"/>
      <c r="BG39" s="25"/>
      <c r="BI39" s="29"/>
      <c r="BJ39" s="29"/>
      <c r="BK39" s="29"/>
      <c r="BL39" s="29"/>
      <c r="BM39" s="29"/>
      <c r="BN39" s="29"/>
      <c r="BO39" s="29"/>
      <c r="BP39" s="29"/>
      <c r="BR39" s="29"/>
    </row>
    <row r="40" spans="1:79" s="2" customFormat="1" x14ac:dyDescent="0.2">
      <c r="A40" s="81"/>
      <c r="B40" s="52" t="s">
        <v>23</v>
      </c>
      <c r="C40" s="52"/>
      <c r="D40" s="52"/>
      <c r="E40" s="52"/>
      <c r="F40" s="52"/>
      <c r="G40" s="52"/>
      <c r="H40" s="52"/>
      <c r="I40" s="55"/>
      <c r="J40" s="2">
        <f t="shared" si="19"/>
        <v>0</v>
      </c>
      <c r="L40" s="81"/>
      <c r="M40" s="52" t="s">
        <v>23</v>
      </c>
      <c r="N40" s="70"/>
      <c r="O40" s="64"/>
      <c r="P40" s="64"/>
      <c r="Q40" s="64"/>
      <c r="R40" s="64"/>
      <c r="S40" s="64"/>
      <c r="T40" s="66"/>
      <c r="U40" s="2">
        <f t="shared" si="20"/>
        <v>0</v>
      </c>
      <c r="W40" s="81"/>
      <c r="X40" s="52" t="s">
        <v>23</v>
      </c>
      <c r="Y40" s="52"/>
      <c r="Z40" s="52"/>
      <c r="AA40" s="52"/>
      <c r="AB40" s="52"/>
      <c r="AC40" s="52"/>
      <c r="AD40" s="52"/>
      <c r="AE40" s="55"/>
      <c r="AF40" s="2">
        <f t="shared" si="21"/>
        <v>0</v>
      </c>
      <c r="AH40" s="81"/>
      <c r="AI40" s="52" t="s">
        <v>23</v>
      </c>
      <c r="AJ40" s="52"/>
      <c r="AK40" s="52">
        <v>1</v>
      </c>
      <c r="AL40" s="52"/>
      <c r="AM40" s="52"/>
      <c r="AN40" s="52"/>
      <c r="AO40" s="52"/>
      <c r="AP40" s="55"/>
      <c r="AQ40" s="2">
        <f t="shared" si="22"/>
        <v>1</v>
      </c>
      <c r="AS40" s="81"/>
      <c r="AT40" s="54" t="s">
        <v>23</v>
      </c>
      <c r="AU40" s="24">
        <f>J40</f>
        <v>0</v>
      </c>
      <c r="AV40" s="24">
        <f>U40</f>
        <v>0</v>
      </c>
      <c r="AW40" s="24">
        <f>AF40</f>
        <v>0</v>
      </c>
      <c r="AX40" s="24">
        <f>AQ40</f>
        <v>1</v>
      </c>
      <c r="BB40" s="81"/>
      <c r="BC40" s="52"/>
      <c r="BD40" s="25"/>
      <c r="BE40" s="25"/>
      <c r="BF40" s="25"/>
      <c r="BG40" s="25"/>
      <c r="BI40" s="29"/>
      <c r="BJ40" s="29"/>
      <c r="BK40" s="29"/>
      <c r="BL40" s="29"/>
      <c r="BM40" s="29"/>
      <c r="BN40" s="29"/>
      <c r="BO40" s="29"/>
      <c r="BP40" s="29"/>
      <c r="BR40" s="29"/>
    </row>
    <row r="41" spans="1:79" s="2" customFormat="1" ht="17" thickBot="1" x14ac:dyDescent="0.25">
      <c r="A41" s="87"/>
      <c r="B41" s="56" t="s">
        <v>25</v>
      </c>
      <c r="C41" s="56"/>
      <c r="D41" s="56"/>
      <c r="E41" s="56"/>
      <c r="F41" s="56"/>
      <c r="G41" s="56"/>
      <c r="H41" s="56"/>
      <c r="I41" s="57"/>
      <c r="J41" s="2">
        <f t="shared" si="19"/>
        <v>0</v>
      </c>
      <c r="L41" s="87"/>
      <c r="M41" s="56" t="s">
        <v>25</v>
      </c>
      <c r="N41" s="67"/>
      <c r="O41" s="67"/>
      <c r="P41" s="67"/>
      <c r="Q41" s="67"/>
      <c r="R41" s="67"/>
      <c r="S41" s="67"/>
      <c r="T41" s="68"/>
      <c r="U41" s="2">
        <f t="shared" si="20"/>
        <v>0</v>
      </c>
      <c r="W41" s="87"/>
      <c r="X41" s="56" t="s">
        <v>25</v>
      </c>
      <c r="Y41" s="56"/>
      <c r="Z41" s="56"/>
      <c r="AA41" s="56"/>
      <c r="AB41" s="56"/>
      <c r="AC41" s="56"/>
      <c r="AD41" s="56"/>
      <c r="AE41" s="57"/>
      <c r="AF41" s="2">
        <f t="shared" si="21"/>
        <v>0</v>
      </c>
      <c r="AH41" s="87"/>
      <c r="AI41" s="56" t="s">
        <v>25</v>
      </c>
      <c r="AJ41" s="56"/>
      <c r="AK41" s="56"/>
      <c r="AL41" s="56"/>
      <c r="AM41" s="56"/>
      <c r="AN41" s="56"/>
      <c r="AO41" s="56"/>
      <c r="AP41" s="57"/>
      <c r="AQ41" s="2">
        <f t="shared" si="22"/>
        <v>0</v>
      </c>
      <c r="AS41" s="87"/>
      <c r="AT41" s="58" t="s">
        <v>25</v>
      </c>
      <c r="AU41" s="35">
        <f>J41</f>
        <v>0</v>
      </c>
      <c r="AV41" s="35">
        <f>U41</f>
        <v>0</v>
      </c>
      <c r="AW41" s="35">
        <f>AF41</f>
        <v>0</v>
      </c>
      <c r="AX41" s="35">
        <f>AQ41</f>
        <v>0</v>
      </c>
      <c r="BB41" s="87"/>
      <c r="BC41" s="56"/>
      <c r="BD41" s="36"/>
      <c r="BE41" s="36"/>
      <c r="BF41" s="36"/>
      <c r="BG41" s="36"/>
      <c r="BI41" s="29"/>
      <c r="BJ41" s="29"/>
      <c r="BK41" s="29"/>
      <c r="BL41" s="29"/>
      <c r="BM41" s="29"/>
      <c r="BN41" s="29"/>
      <c r="BO41" s="29"/>
      <c r="BP41" s="29"/>
      <c r="BR41" s="29"/>
    </row>
    <row r="42" spans="1:79" x14ac:dyDescent="0.2">
      <c r="C42" t="s">
        <v>50</v>
      </c>
      <c r="AJ42" t="s">
        <v>58</v>
      </c>
      <c r="AU42" s="98">
        <f>100*((AU39+AU31)/(AU38+AU30))</f>
        <v>100</v>
      </c>
      <c r="AV42" s="98" t="e">
        <f>100*((AV39+AV31)/(AV38+AV30))</f>
        <v>#DIV/0!</v>
      </c>
      <c r="AW42" s="98">
        <f>100*((AW39+AW31)/(AW38+AW30))</f>
        <v>100</v>
      </c>
      <c r="AX42" s="98">
        <f>100*((AX39+AX31)/(AX38+AX30))</f>
        <v>66.666666666666657</v>
      </c>
      <c r="AY42" s="99">
        <f>SUM(AU30:AX30)+SUM(AU38:AX38)</f>
        <v>38</v>
      </c>
      <c r="AZ42" s="99">
        <f>SUM(AU31:AX31)+SUM(AU39:AX39)</f>
        <v>35</v>
      </c>
      <c r="BA42">
        <f>100*(AZ42/AY42)</f>
        <v>92.10526315789474</v>
      </c>
    </row>
    <row r="43" spans="1:79" s="2" customFormat="1" x14ac:dyDescent="0.2">
      <c r="A43" s="1" t="s">
        <v>36</v>
      </c>
      <c r="B43" s="43"/>
      <c r="C43" s="43"/>
      <c r="D43" s="43"/>
      <c r="E43" s="43"/>
      <c r="L43" s="3" t="str">
        <f>A43</f>
        <v>silent x sod1-null/TM3, Hu-</v>
      </c>
      <c r="M43" s="3"/>
      <c r="N43" s="3"/>
      <c r="O43" s="3"/>
      <c r="P43" s="3"/>
      <c r="W43" s="3" t="str">
        <f>A43</f>
        <v>silent x sod1-null/TM3, Hu-</v>
      </c>
      <c r="X43" s="3"/>
      <c r="Y43" s="3"/>
      <c r="Z43" s="3"/>
      <c r="AA43" s="3"/>
      <c r="AH43" s="3" t="str">
        <f>A43</f>
        <v>silent x sod1-null/TM3, Hu-</v>
      </c>
      <c r="AI43" s="3"/>
      <c r="AJ43" s="3"/>
      <c r="AK43" s="3"/>
      <c r="AL43" s="3"/>
      <c r="AS43" s="3" t="str">
        <f>A43</f>
        <v>silent x sod1-null/TM3, Hu-</v>
      </c>
      <c r="AT43" s="3"/>
      <c r="AU43" s="3"/>
      <c r="AV43" s="3"/>
      <c r="AW43" s="3"/>
      <c r="AX43" s="3"/>
      <c r="BB43" s="3" t="str">
        <f>AS43</f>
        <v>silent x sod1-null/TM3, Hu-</v>
      </c>
      <c r="BC43" s="3"/>
      <c r="BD43" s="3"/>
      <c r="BE43" s="3"/>
      <c r="BF43" s="3"/>
      <c r="BG43" s="3"/>
      <c r="BH43" s="3"/>
      <c r="BI43" s="3" t="str">
        <f>BB43</f>
        <v>silent x sod1-null/TM3, Hu-</v>
      </c>
      <c r="BJ43" s="3"/>
      <c r="BK43" s="3"/>
      <c r="BL43" s="3"/>
      <c r="BM43" s="3"/>
      <c r="BN43" s="3"/>
      <c r="BO43" s="29"/>
      <c r="BP43" s="29"/>
      <c r="BQ43" s="29"/>
      <c r="BR43" s="29" t="s">
        <v>1</v>
      </c>
      <c r="BS43" s="29"/>
      <c r="BT43" s="29"/>
      <c r="BU43" s="29"/>
      <c r="BV43" s="29"/>
      <c r="BW43" s="29"/>
      <c r="BX43" s="29"/>
      <c r="BY43" s="29"/>
      <c r="CA43" s="44"/>
    </row>
    <row r="44" spans="1:79" s="2" customFormat="1" ht="18" thickBot="1" x14ac:dyDescent="0.25">
      <c r="A44" s="6" t="s">
        <v>2</v>
      </c>
      <c r="B44" s="7"/>
      <c r="C44" s="8" t="s">
        <v>3</v>
      </c>
      <c r="D44" s="8" t="s">
        <v>4</v>
      </c>
      <c r="E44" s="8" t="s">
        <v>5</v>
      </c>
      <c r="F44" s="8" t="s">
        <v>6</v>
      </c>
      <c r="G44" s="8" t="s">
        <v>7</v>
      </c>
      <c r="H44" s="8" t="s">
        <v>8</v>
      </c>
      <c r="I44" s="8" t="s">
        <v>9</v>
      </c>
      <c r="J44" s="8" t="s">
        <v>10</v>
      </c>
      <c r="L44" s="6" t="s">
        <v>14</v>
      </c>
      <c r="M44" s="7"/>
      <c r="N44" s="8" t="s">
        <v>3</v>
      </c>
      <c r="O44" s="8" t="s">
        <v>4</v>
      </c>
      <c r="P44" s="8" t="s">
        <v>5</v>
      </c>
      <c r="Q44" s="8" t="s">
        <v>6</v>
      </c>
      <c r="R44" s="8" t="s">
        <v>7</v>
      </c>
      <c r="S44" s="8" t="s">
        <v>8</v>
      </c>
      <c r="T44" s="8" t="s">
        <v>9</v>
      </c>
      <c r="U44" s="8" t="s">
        <v>10</v>
      </c>
      <c r="W44" s="6" t="s">
        <v>12</v>
      </c>
      <c r="X44" s="7"/>
      <c r="Y44" s="8" t="s">
        <v>3</v>
      </c>
      <c r="Z44" s="8" t="s">
        <v>4</v>
      </c>
      <c r="AA44" s="8" t="s">
        <v>5</v>
      </c>
      <c r="AB44" s="8" t="s">
        <v>6</v>
      </c>
      <c r="AC44" s="8" t="s">
        <v>7</v>
      </c>
      <c r="AD44" s="8" t="s">
        <v>8</v>
      </c>
      <c r="AE44" s="8" t="s">
        <v>9</v>
      </c>
      <c r="AF44" s="8" t="s">
        <v>10</v>
      </c>
      <c r="AH44" s="6" t="s">
        <v>13</v>
      </c>
      <c r="AI44" s="7"/>
      <c r="AJ44" s="8" t="s">
        <v>3</v>
      </c>
      <c r="AK44" s="8" t="s">
        <v>4</v>
      </c>
      <c r="AL44" s="8" t="s">
        <v>5</v>
      </c>
      <c r="AM44" s="8" t="s">
        <v>6</v>
      </c>
      <c r="AN44" s="8" t="s">
        <v>7</v>
      </c>
      <c r="AO44" s="8" t="s">
        <v>8</v>
      </c>
      <c r="AP44" s="8" t="s">
        <v>9</v>
      </c>
      <c r="AQ44" s="8" t="s">
        <v>10</v>
      </c>
      <c r="AR44" s="8"/>
      <c r="AS44" s="8"/>
      <c r="AT44" s="8"/>
      <c r="AU44" s="8" t="s">
        <v>2</v>
      </c>
      <c r="AV44" s="8" t="s">
        <v>14</v>
      </c>
      <c r="AW44" s="8" t="s">
        <v>12</v>
      </c>
      <c r="AX44" s="8" t="s">
        <v>13</v>
      </c>
      <c r="AY44" s="8" t="s">
        <v>15</v>
      </c>
      <c r="AZ44" s="8" t="s">
        <v>16</v>
      </c>
      <c r="BA44" s="8"/>
      <c r="BB44" s="6"/>
      <c r="BD44" s="8" t="s">
        <v>2</v>
      </c>
      <c r="BE44" s="8" t="s">
        <v>14</v>
      </c>
      <c r="BF44" s="8" t="s">
        <v>12</v>
      </c>
      <c r="BG44" s="8" t="s">
        <v>13</v>
      </c>
      <c r="BI44" s="86" t="s">
        <v>2</v>
      </c>
      <c r="BJ44" s="86"/>
      <c r="BK44" s="86" t="s">
        <v>14</v>
      </c>
      <c r="BL44" s="86"/>
      <c r="BM44" s="86" t="s">
        <v>12</v>
      </c>
      <c r="BN44" s="86"/>
      <c r="BO44" s="86" t="s">
        <v>13</v>
      </c>
      <c r="BP44" s="86"/>
    </row>
    <row r="45" spans="1:79" s="2" customFormat="1" ht="16" customHeight="1" x14ac:dyDescent="0.2">
      <c r="A45" s="83" t="s">
        <v>54</v>
      </c>
      <c r="B45" s="45" t="s">
        <v>18</v>
      </c>
      <c r="C45" s="45"/>
      <c r="D45" s="45"/>
      <c r="E45" s="45"/>
      <c r="F45" s="45"/>
      <c r="G45" s="45"/>
      <c r="H45" s="45"/>
      <c r="I45" s="10"/>
      <c r="J45" s="2">
        <f>SUM(C45:I45)</f>
        <v>0</v>
      </c>
      <c r="L45" s="83" t="s">
        <v>54</v>
      </c>
      <c r="M45" s="45" t="s">
        <v>18</v>
      </c>
      <c r="N45" s="45"/>
      <c r="O45" s="45"/>
      <c r="P45" s="45"/>
      <c r="Q45" s="45"/>
      <c r="R45" s="45"/>
      <c r="S45" s="45"/>
      <c r="T45" s="10"/>
      <c r="U45" s="2">
        <f>SUM(N45:T45)</f>
        <v>0</v>
      </c>
      <c r="W45" s="83" t="s">
        <v>54</v>
      </c>
      <c r="X45" s="45" t="s">
        <v>18</v>
      </c>
      <c r="Y45" s="45"/>
      <c r="Z45" s="45"/>
      <c r="AA45" s="45"/>
      <c r="AB45" s="45"/>
      <c r="AC45" s="45"/>
      <c r="AD45" s="45"/>
      <c r="AE45" s="10"/>
      <c r="AF45" s="2">
        <f>SUM(Y45:AE45)</f>
        <v>0</v>
      </c>
      <c r="AH45" s="83" t="s">
        <v>54</v>
      </c>
      <c r="AI45" s="45" t="s">
        <v>18</v>
      </c>
      <c r="AJ45" s="45"/>
      <c r="AK45" s="45"/>
      <c r="AL45" s="45"/>
      <c r="AM45" s="45"/>
      <c r="AN45" s="45"/>
      <c r="AO45" s="45"/>
      <c r="AP45" s="10"/>
      <c r="AQ45" s="2">
        <f>SUM(AJ45:AP45)</f>
        <v>0</v>
      </c>
      <c r="AS45" s="83" t="s">
        <v>54</v>
      </c>
      <c r="AT45" s="46" t="s">
        <v>18</v>
      </c>
      <c r="AU45" s="14">
        <f>SUM(AU46:AU48)</f>
        <v>39</v>
      </c>
      <c r="AV45" s="14">
        <f t="shared" ref="AV45:AX45" si="24">SUM(AV46:AV48)</f>
        <v>24</v>
      </c>
      <c r="AW45" s="14">
        <f t="shared" si="24"/>
        <v>49</v>
      </c>
      <c r="AX45" s="14">
        <f t="shared" si="24"/>
        <v>28</v>
      </c>
      <c r="AZ45" s="2">
        <f>SUM(AU45:AX45,AU49:AX49)</f>
        <v>333</v>
      </c>
      <c r="BB45" s="83" t="s">
        <v>30</v>
      </c>
      <c r="BC45" s="45"/>
      <c r="BD45" s="47"/>
      <c r="BE45" s="47"/>
      <c r="BF45" s="48"/>
      <c r="BG45" s="48"/>
      <c r="BI45" s="49" t="s">
        <v>19</v>
      </c>
      <c r="BJ45" s="50" t="s">
        <v>20</v>
      </c>
      <c r="BK45" s="51" t="s">
        <v>19</v>
      </c>
      <c r="BL45" s="50" t="s">
        <v>20</v>
      </c>
      <c r="BM45" s="51" t="s">
        <v>19</v>
      </c>
      <c r="BN45" s="50" t="s">
        <v>20</v>
      </c>
      <c r="BO45" s="51" t="s">
        <v>19</v>
      </c>
      <c r="BP45" s="50" t="s">
        <v>20</v>
      </c>
      <c r="BR45" s="49" t="s">
        <v>19</v>
      </c>
      <c r="BS45" s="50" t="s">
        <v>20</v>
      </c>
    </row>
    <row r="46" spans="1:79" s="2" customFormat="1" ht="17" thickBot="1" x14ac:dyDescent="0.25">
      <c r="A46" s="81"/>
      <c r="B46" s="52" t="s">
        <v>21</v>
      </c>
      <c r="C46" s="52">
        <v>25</v>
      </c>
      <c r="D46" s="52">
        <v>14</v>
      </c>
      <c r="E46" s="52"/>
      <c r="F46" s="52"/>
      <c r="G46" s="52"/>
      <c r="H46" s="52"/>
      <c r="I46" s="53"/>
      <c r="J46" s="2">
        <f t="shared" ref="J46:J52" si="25">SUM(C46:I46)</f>
        <v>39</v>
      </c>
      <c r="L46" s="81"/>
      <c r="M46" s="52" t="s">
        <v>21</v>
      </c>
      <c r="N46" s="52">
        <v>22</v>
      </c>
      <c r="O46" s="52">
        <v>2</v>
      </c>
      <c r="P46" s="52"/>
      <c r="Q46" s="52"/>
      <c r="R46" s="52"/>
      <c r="S46" s="52"/>
      <c r="T46" s="53"/>
      <c r="U46" s="2">
        <f t="shared" ref="U46:U52" si="26">SUM(N46:T46)</f>
        <v>24</v>
      </c>
      <c r="W46" s="81"/>
      <c r="X46" s="52" t="s">
        <v>21</v>
      </c>
      <c r="Y46" s="52">
        <v>49</v>
      </c>
      <c r="Z46" s="52"/>
      <c r="AA46" s="52"/>
      <c r="AB46" s="52"/>
      <c r="AC46" s="52"/>
      <c r="AD46" s="52"/>
      <c r="AE46" s="53"/>
      <c r="AF46" s="2">
        <f t="shared" ref="AF46:AF52" si="27">SUM(Y46:AE46)</f>
        <v>49</v>
      </c>
      <c r="AH46" s="81"/>
      <c r="AI46" s="52" t="s">
        <v>21</v>
      </c>
      <c r="AJ46" s="52">
        <v>28</v>
      </c>
      <c r="AK46" s="52"/>
      <c r="AL46" s="52"/>
      <c r="AM46" s="52"/>
      <c r="AN46" s="52"/>
      <c r="AO46" s="52"/>
      <c r="AP46" s="53"/>
      <c r="AQ46" s="2">
        <f t="shared" ref="AQ46:AQ52" si="28">SUM(AJ46:AP46)</f>
        <v>28</v>
      </c>
      <c r="AS46" s="81"/>
      <c r="AT46" s="54" t="s">
        <v>21</v>
      </c>
      <c r="AU46" s="24">
        <f>J46</f>
        <v>39</v>
      </c>
      <c r="AV46" s="24">
        <f>U46</f>
        <v>24</v>
      </c>
      <c r="AW46" s="24">
        <f>AF46</f>
        <v>49</v>
      </c>
      <c r="AX46" s="24">
        <f>AQ46</f>
        <v>28</v>
      </c>
      <c r="AY46" s="3" t="s">
        <v>59</v>
      </c>
      <c r="AZ46" s="3">
        <f>SUM(AU45,AU49)</f>
        <v>93</v>
      </c>
      <c r="BB46" s="81"/>
      <c r="BC46" s="52" t="s">
        <v>22</v>
      </c>
      <c r="BD46" s="25">
        <f>AU46/AU45</f>
        <v>1</v>
      </c>
      <c r="BE46" s="25">
        <f>AV46/AV45</f>
        <v>1</v>
      </c>
      <c r="BF46" s="25">
        <f>AW46/AW45</f>
        <v>1</v>
      </c>
      <c r="BG46" s="25">
        <f>AX46/AX45</f>
        <v>1</v>
      </c>
      <c r="BH46" s="29"/>
      <c r="BI46" s="27">
        <f>BD50</f>
        <v>1</v>
      </c>
      <c r="BJ46" s="28">
        <f>1-BI46</f>
        <v>0</v>
      </c>
      <c r="BK46" s="27">
        <f>BE50</f>
        <v>1</v>
      </c>
      <c r="BL46" s="28">
        <f>1-BK46</f>
        <v>0</v>
      </c>
      <c r="BM46" s="27">
        <f>BF50</f>
        <v>1</v>
      </c>
      <c r="BN46" s="28">
        <f>1-BM46</f>
        <v>0</v>
      </c>
      <c r="BO46" s="27">
        <f>BG50</f>
        <v>1</v>
      </c>
      <c r="BP46" s="28">
        <f>1-BO46</f>
        <v>0</v>
      </c>
      <c r="BR46" s="27">
        <f>AVERAGE(BI46,BK46,BM46)</f>
        <v>1</v>
      </c>
      <c r="BS46" s="28">
        <f>AVERAGE(BJ46,BL46,BN46)</f>
        <v>0</v>
      </c>
    </row>
    <row r="47" spans="1:79" s="2" customFormat="1" x14ac:dyDescent="0.2">
      <c r="A47" s="81"/>
      <c r="B47" s="52" t="s">
        <v>23</v>
      </c>
      <c r="C47" s="52"/>
      <c r="D47" s="52"/>
      <c r="E47" s="52"/>
      <c r="F47" s="52"/>
      <c r="G47" s="52"/>
      <c r="H47" s="52"/>
      <c r="I47" s="55"/>
      <c r="J47" s="2">
        <f t="shared" si="25"/>
        <v>0</v>
      </c>
      <c r="L47" s="81"/>
      <c r="M47" s="52" t="s">
        <v>23</v>
      </c>
      <c r="N47" s="52"/>
      <c r="O47" s="52"/>
      <c r="P47" s="52"/>
      <c r="Q47" s="52"/>
      <c r="R47" s="52"/>
      <c r="S47" s="52"/>
      <c r="T47" s="55"/>
      <c r="U47" s="2">
        <f t="shared" si="26"/>
        <v>0</v>
      </c>
      <c r="W47" s="81"/>
      <c r="X47" s="52" t="s">
        <v>23</v>
      </c>
      <c r="Y47" s="52"/>
      <c r="Z47" s="52"/>
      <c r="AA47" s="52"/>
      <c r="AB47" s="52"/>
      <c r="AC47" s="52"/>
      <c r="AD47" s="52"/>
      <c r="AE47" s="55"/>
      <c r="AF47" s="2">
        <f t="shared" si="27"/>
        <v>0</v>
      </c>
      <c r="AH47" s="81"/>
      <c r="AI47" s="52" t="s">
        <v>23</v>
      </c>
      <c r="AJ47" s="52"/>
      <c r="AK47" s="52"/>
      <c r="AL47" s="52"/>
      <c r="AM47" s="52"/>
      <c r="AN47" s="52"/>
      <c r="AO47" s="52"/>
      <c r="AP47" s="55"/>
      <c r="AQ47" s="2">
        <f t="shared" si="28"/>
        <v>0</v>
      </c>
      <c r="AS47" s="81"/>
      <c r="AT47" s="54" t="s">
        <v>23</v>
      </c>
      <c r="AU47" s="24">
        <f>J47</f>
        <v>0</v>
      </c>
      <c r="AV47" s="24">
        <f>U47</f>
        <v>0</v>
      </c>
      <c r="AW47" s="24">
        <f>AF47</f>
        <v>0</v>
      </c>
      <c r="AX47" s="24">
        <f>AQ47</f>
        <v>0</v>
      </c>
      <c r="AY47" s="3" t="s">
        <v>14</v>
      </c>
      <c r="AZ47" s="3">
        <f>SUM(AV45,AV49)</f>
        <v>53</v>
      </c>
      <c r="BB47" s="81"/>
      <c r="BC47" s="52" t="s">
        <v>24</v>
      </c>
      <c r="BD47" s="25">
        <f>AU47/AU45</f>
        <v>0</v>
      </c>
      <c r="BE47" s="25">
        <f>AV47/AV45</f>
        <v>0</v>
      </c>
      <c r="BF47" s="25">
        <f>AW47/AW45</f>
        <v>0</v>
      </c>
      <c r="BG47" s="25">
        <f>AX47/AX45</f>
        <v>0</v>
      </c>
      <c r="BH47" s="29"/>
      <c r="BI47" s="29"/>
      <c r="BJ47" s="29"/>
      <c r="BK47" s="29"/>
      <c r="BL47" s="29"/>
      <c r="BM47" s="29"/>
      <c r="BN47" s="29"/>
      <c r="BO47" s="29"/>
      <c r="BP47" s="29"/>
      <c r="BR47" s="29"/>
    </row>
    <row r="48" spans="1:79" s="2" customFormat="1" ht="17" thickBot="1" x14ac:dyDescent="0.25">
      <c r="A48" s="87"/>
      <c r="B48" s="56" t="s">
        <v>25</v>
      </c>
      <c r="C48" s="56"/>
      <c r="D48" s="56"/>
      <c r="E48" s="56"/>
      <c r="F48" s="56"/>
      <c r="G48" s="56"/>
      <c r="H48" s="56"/>
      <c r="I48" s="57"/>
      <c r="J48" s="2">
        <f t="shared" si="25"/>
        <v>0</v>
      </c>
      <c r="L48" s="87"/>
      <c r="M48" s="56" t="s">
        <v>25</v>
      </c>
      <c r="N48" s="56"/>
      <c r="O48" s="56"/>
      <c r="P48" s="56"/>
      <c r="Q48" s="56"/>
      <c r="R48" s="56"/>
      <c r="S48" s="56"/>
      <c r="T48" s="57"/>
      <c r="U48" s="2">
        <f t="shared" si="26"/>
        <v>0</v>
      </c>
      <c r="W48" s="87"/>
      <c r="X48" s="56" t="s">
        <v>25</v>
      </c>
      <c r="Y48" s="56"/>
      <c r="Z48" s="56"/>
      <c r="AA48" s="56"/>
      <c r="AB48" s="56"/>
      <c r="AC48" s="56"/>
      <c r="AD48" s="56"/>
      <c r="AE48" s="57"/>
      <c r="AF48" s="2">
        <f t="shared" si="27"/>
        <v>0</v>
      </c>
      <c r="AH48" s="87"/>
      <c r="AI48" s="56" t="s">
        <v>25</v>
      </c>
      <c r="AJ48" s="56"/>
      <c r="AK48" s="56"/>
      <c r="AL48" s="56"/>
      <c r="AM48" s="56"/>
      <c r="AN48" s="56"/>
      <c r="AO48" s="56"/>
      <c r="AP48" s="57"/>
      <c r="AQ48" s="2">
        <f t="shared" si="28"/>
        <v>0</v>
      </c>
      <c r="AS48" s="87"/>
      <c r="AT48" s="58" t="s">
        <v>25</v>
      </c>
      <c r="AU48" s="35">
        <f>J48</f>
        <v>0</v>
      </c>
      <c r="AV48" s="35">
        <f>U48</f>
        <v>0</v>
      </c>
      <c r="AW48" s="35">
        <f>AF48</f>
        <v>0</v>
      </c>
      <c r="AX48" s="35">
        <f>AQ48</f>
        <v>0</v>
      </c>
      <c r="AY48" s="3" t="s">
        <v>12</v>
      </c>
      <c r="AZ48" s="3">
        <f>SUM(AW45,AW49)</f>
        <v>113</v>
      </c>
      <c r="BB48" s="87"/>
      <c r="BC48" s="56" t="s">
        <v>26</v>
      </c>
      <c r="BD48" s="36">
        <f>AU48/AU45</f>
        <v>0</v>
      </c>
      <c r="BE48" s="36">
        <f>AV48/AV45</f>
        <v>0</v>
      </c>
      <c r="BF48" s="36">
        <f>AW48/AW45</f>
        <v>0</v>
      </c>
      <c r="BG48" s="36">
        <f>AX48/AX45</f>
        <v>0</v>
      </c>
      <c r="BH48" s="29"/>
      <c r="BI48" s="29"/>
      <c r="BJ48" s="29"/>
      <c r="BK48" s="29"/>
      <c r="BL48" s="29"/>
      <c r="BM48" s="29"/>
      <c r="BN48" s="29"/>
      <c r="BO48" s="29"/>
      <c r="BP48" s="29"/>
      <c r="BR48" s="29"/>
    </row>
    <row r="49" spans="1:79" s="2" customFormat="1" ht="16" customHeight="1" x14ac:dyDescent="0.2">
      <c r="A49" s="83" t="s">
        <v>53</v>
      </c>
      <c r="B49" s="37" t="s">
        <v>18</v>
      </c>
      <c r="C49" s="52"/>
      <c r="D49" s="52"/>
      <c r="E49" s="52"/>
      <c r="F49" s="52"/>
      <c r="G49" s="52"/>
      <c r="H49" s="52"/>
      <c r="I49" s="55"/>
      <c r="J49" s="2">
        <f t="shared" si="25"/>
        <v>0</v>
      </c>
      <c r="L49" s="83" t="s">
        <v>53</v>
      </c>
      <c r="M49" s="37" t="s">
        <v>18</v>
      </c>
      <c r="N49" s="52"/>
      <c r="O49" s="52"/>
      <c r="P49" s="52"/>
      <c r="Q49" s="52"/>
      <c r="R49" s="52"/>
      <c r="S49" s="52"/>
      <c r="T49" s="55"/>
      <c r="U49" s="2">
        <f t="shared" si="26"/>
        <v>0</v>
      </c>
      <c r="W49" s="83" t="s">
        <v>53</v>
      </c>
      <c r="X49" s="37" t="s">
        <v>18</v>
      </c>
      <c r="Y49" s="52"/>
      <c r="Z49" s="52"/>
      <c r="AA49" s="52"/>
      <c r="AB49" s="52"/>
      <c r="AC49" s="52"/>
      <c r="AD49" s="52"/>
      <c r="AE49" s="55"/>
      <c r="AF49" s="2">
        <f t="shared" si="27"/>
        <v>0</v>
      </c>
      <c r="AH49" s="83" t="s">
        <v>53</v>
      </c>
      <c r="AI49" s="37" t="s">
        <v>18</v>
      </c>
      <c r="AJ49" s="52"/>
      <c r="AK49" s="52"/>
      <c r="AL49" s="52"/>
      <c r="AM49" s="52"/>
      <c r="AN49" s="52"/>
      <c r="AO49" s="52"/>
      <c r="AP49" s="55"/>
      <c r="AQ49" s="2">
        <f t="shared" si="28"/>
        <v>0</v>
      </c>
      <c r="AS49" s="83" t="s">
        <v>53</v>
      </c>
      <c r="AT49" s="41" t="s">
        <v>18</v>
      </c>
      <c r="AU49" s="24">
        <f t="shared" ref="AU49:AX49" si="29">SUM(AU50:AU52)</f>
        <v>54</v>
      </c>
      <c r="AV49" s="24">
        <f t="shared" si="29"/>
        <v>29</v>
      </c>
      <c r="AW49" s="24">
        <f t="shared" si="29"/>
        <v>64</v>
      </c>
      <c r="AX49" s="24">
        <f t="shared" si="29"/>
        <v>46</v>
      </c>
      <c r="AY49" s="3" t="s">
        <v>60</v>
      </c>
      <c r="AZ49" s="3">
        <f>SUM(,AX49)</f>
        <v>46</v>
      </c>
      <c r="BB49" s="83" t="s">
        <v>31</v>
      </c>
      <c r="BC49" s="52"/>
      <c r="BD49" s="15"/>
      <c r="BE49" s="15"/>
      <c r="BF49" s="16"/>
      <c r="BG49" s="16"/>
      <c r="BI49" s="29"/>
      <c r="BJ49" s="29"/>
      <c r="BK49" s="29"/>
      <c r="BL49" s="29"/>
      <c r="BM49" s="29"/>
      <c r="BN49" s="29"/>
      <c r="BO49" s="29"/>
      <c r="BP49" s="29"/>
      <c r="BR49" s="29"/>
      <c r="BS49" s="29"/>
    </row>
    <row r="50" spans="1:79" s="2" customFormat="1" x14ac:dyDescent="0.2">
      <c r="A50" s="81"/>
      <c r="B50" s="59" t="s">
        <v>21</v>
      </c>
      <c r="C50" s="59">
        <v>51</v>
      </c>
      <c r="D50" s="59">
        <v>3</v>
      </c>
      <c r="E50" s="59"/>
      <c r="F50" s="59"/>
      <c r="G50" s="59"/>
      <c r="H50" s="59"/>
      <c r="I50" s="53"/>
      <c r="J50" s="2">
        <f t="shared" si="25"/>
        <v>54</v>
      </c>
      <c r="L50" s="81"/>
      <c r="M50" s="59" t="s">
        <v>21</v>
      </c>
      <c r="N50" s="59">
        <v>28</v>
      </c>
      <c r="O50" s="59">
        <v>1</v>
      </c>
      <c r="P50" s="59"/>
      <c r="Q50" s="59"/>
      <c r="R50" s="59"/>
      <c r="S50" s="59"/>
      <c r="T50" s="53"/>
      <c r="U50" s="2">
        <f t="shared" si="26"/>
        <v>29</v>
      </c>
      <c r="W50" s="81"/>
      <c r="X50" s="59" t="s">
        <v>21</v>
      </c>
      <c r="Y50" s="59">
        <v>64</v>
      </c>
      <c r="Z50" s="59"/>
      <c r="AA50" s="59"/>
      <c r="AB50" s="59"/>
      <c r="AC50" s="59"/>
      <c r="AD50" s="59"/>
      <c r="AE50" s="53"/>
      <c r="AF50" s="2">
        <f t="shared" si="27"/>
        <v>64</v>
      </c>
      <c r="AH50" s="81"/>
      <c r="AI50" s="59" t="s">
        <v>21</v>
      </c>
      <c r="AJ50" s="59">
        <v>46</v>
      </c>
      <c r="AK50" s="59"/>
      <c r="AL50" s="59"/>
      <c r="AM50" s="59"/>
      <c r="AN50" s="59"/>
      <c r="AO50" s="59"/>
      <c r="AP50" s="53"/>
      <c r="AQ50" s="2">
        <f t="shared" si="28"/>
        <v>46</v>
      </c>
      <c r="AS50" s="81"/>
      <c r="AT50" s="60" t="s">
        <v>21</v>
      </c>
      <c r="AU50" s="24">
        <f>J50</f>
        <v>54</v>
      </c>
      <c r="AV50" s="24">
        <f>U50</f>
        <v>29</v>
      </c>
      <c r="AW50" s="24">
        <f>AF50</f>
        <v>64</v>
      </c>
      <c r="AX50" s="24">
        <f>AQ50</f>
        <v>46</v>
      </c>
      <c r="BB50" s="81"/>
      <c r="BC50" s="52" t="s">
        <v>22</v>
      </c>
      <c r="BD50" s="25">
        <f>AU50/AU49</f>
        <v>1</v>
      </c>
      <c r="BE50" s="25">
        <f>AV50/AV49</f>
        <v>1</v>
      </c>
      <c r="BF50" s="25">
        <f>AW50/AW49</f>
        <v>1</v>
      </c>
      <c r="BG50" s="25">
        <f>AX50/AX49</f>
        <v>1</v>
      </c>
      <c r="BI50" s="29"/>
      <c r="BJ50" s="29"/>
      <c r="BK50" s="29"/>
      <c r="BL50" s="29"/>
      <c r="BM50" s="29"/>
      <c r="BN50" s="29"/>
      <c r="BO50" s="29"/>
      <c r="BP50" s="29"/>
      <c r="BR50" s="29"/>
    </row>
    <row r="51" spans="1:79" s="2" customFormat="1" x14ac:dyDescent="0.2">
      <c r="A51" s="81"/>
      <c r="B51" s="52" t="s">
        <v>23</v>
      </c>
      <c r="C51" s="52"/>
      <c r="D51" s="52"/>
      <c r="E51" s="52"/>
      <c r="F51" s="52"/>
      <c r="G51" s="52"/>
      <c r="H51" s="52"/>
      <c r="I51" s="55"/>
      <c r="J51" s="2">
        <f t="shared" si="25"/>
        <v>0</v>
      </c>
      <c r="L51" s="81"/>
      <c r="M51" s="52" t="s">
        <v>23</v>
      </c>
      <c r="N51" s="52"/>
      <c r="O51" s="52"/>
      <c r="P51" s="52"/>
      <c r="Q51" s="52"/>
      <c r="R51" s="52"/>
      <c r="S51" s="52"/>
      <c r="T51" s="55"/>
      <c r="U51" s="2">
        <f t="shared" si="26"/>
        <v>0</v>
      </c>
      <c r="W51" s="81"/>
      <c r="X51" s="52" t="s">
        <v>23</v>
      </c>
      <c r="Y51" s="52"/>
      <c r="Z51" s="52"/>
      <c r="AA51" s="52"/>
      <c r="AB51" s="52"/>
      <c r="AC51" s="52"/>
      <c r="AD51" s="52"/>
      <c r="AE51" s="55"/>
      <c r="AF51" s="2">
        <f t="shared" si="27"/>
        <v>0</v>
      </c>
      <c r="AH51" s="81"/>
      <c r="AI51" s="52" t="s">
        <v>23</v>
      </c>
      <c r="AJ51" s="52"/>
      <c r="AK51" s="52"/>
      <c r="AL51" s="52"/>
      <c r="AM51" s="52"/>
      <c r="AN51" s="52"/>
      <c r="AO51" s="52"/>
      <c r="AP51" s="55"/>
      <c r="AQ51" s="2">
        <f t="shared" si="28"/>
        <v>0</v>
      </c>
      <c r="AS51" s="81"/>
      <c r="AT51" s="54" t="s">
        <v>23</v>
      </c>
      <c r="AU51" s="24">
        <f>J51</f>
        <v>0</v>
      </c>
      <c r="AV51" s="24">
        <f>U51</f>
        <v>0</v>
      </c>
      <c r="AW51" s="24">
        <f>AF51</f>
        <v>0</v>
      </c>
      <c r="AX51" s="24">
        <f>AQ51</f>
        <v>0</v>
      </c>
      <c r="BB51" s="81"/>
      <c r="BC51" s="52" t="s">
        <v>24</v>
      </c>
      <c r="BD51" s="25">
        <f>AU51/AU49</f>
        <v>0</v>
      </c>
      <c r="BE51" s="25">
        <f>AV51/AV49</f>
        <v>0</v>
      </c>
      <c r="BF51" s="25">
        <f>AW51/AW49</f>
        <v>0</v>
      </c>
      <c r="BG51" s="25">
        <f>AX51/AX49</f>
        <v>0</v>
      </c>
      <c r="BI51" s="29"/>
      <c r="BJ51" s="29"/>
      <c r="BK51" s="29"/>
      <c r="BL51" s="29"/>
      <c r="BM51" s="29"/>
      <c r="BN51" s="29"/>
      <c r="BO51" s="29"/>
      <c r="BP51" s="29"/>
      <c r="BR51" s="29"/>
    </row>
    <row r="52" spans="1:79" s="2" customFormat="1" ht="17" thickBot="1" x14ac:dyDescent="0.25">
      <c r="A52" s="87"/>
      <c r="B52" s="56" t="s">
        <v>25</v>
      </c>
      <c r="C52" s="56"/>
      <c r="D52" s="56"/>
      <c r="E52" s="56"/>
      <c r="F52" s="56"/>
      <c r="G52" s="56"/>
      <c r="H52" s="56"/>
      <c r="I52" s="57"/>
      <c r="J52" s="2">
        <f t="shared" si="25"/>
        <v>0</v>
      </c>
      <c r="L52" s="87"/>
      <c r="M52" s="56" t="s">
        <v>25</v>
      </c>
      <c r="N52" s="56"/>
      <c r="O52" s="56"/>
      <c r="P52" s="56"/>
      <c r="Q52" s="56"/>
      <c r="R52" s="56"/>
      <c r="S52" s="56"/>
      <c r="T52" s="57"/>
      <c r="U52" s="2">
        <f t="shared" si="26"/>
        <v>0</v>
      </c>
      <c r="W52" s="87"/>
      <c r="X52" s="56" t="s">
        <v>25</v>
      </c>
      <c r="Y52" s="56"/>
      <c r="Z52" s="56"/>
      <c r="AA52" s="56"/>
      <c r="AB52" s="56"/>
      <c r="AC52" s="56"/>
      <c r="AD52" s="56"/>
      <c r="AE52" s="57"/>
      <c r="AF52" s="2">
        <f t="shared" si="27"/>
        <v>0</v>
      </c>
      <c r="AH52" s="87"/>
      <c r="AI52" s="56" t="s">
        <v>25</v>
      </c>
      <c r="AJ52" s="56"/>
      <c r="AK52" s="56"/>
      <c r="AL52" s="56"/>
      <c r="AM52" s="56"/>
      <c r="AN52" s="56"/>
      <c r="AO52" s="56"/>
      <c r="AP52" s="57"/>
      <c r="AQ52" s="2">
        <f t="shared" si="28"/>
        <v>0</v>
      </c>
      <c r="AS52" s="87"/>
      <c r="AT52" s="58" t="s">
        <v>25</v>
      </c>
      <c r="AU52" s="35">
        <f>J52</f>
        <v>0</v>
      </c>
      <c r="AV52" s="35">
        <f>U52</f>
        <v>0</v>
      </c>
      <c r="AW52" s="35">
        <f>AF52</f>
        <v>0</v>
      </c>
      <c r="AX52" s="35">
        <f>AQ52</f>
        <v>0</v>
      </c>
      <c r="BB52" s="87"/>
      <c r="BC52" s="56" t="s">
        <v>26</v>
      </c>
      <c r="BD52" s="36">
        <f>AU52/AU49</f>
        <v>0</v>
      </c>
      <c r="BE52" s="36">
        <f>AV52/AV49</f>
        <v>0</v>
      </c>
      <c r="BF52" s="36">
        <f>AW52/AW49</f>
        <v>0</v>
      </c>
      <c r="BG52" s="36">
        <f>AX52/AX49</f>
        <v>0</v>
      </c>
      <c r="BI52" s="29"/>
      <c r="BJ52" s="29"/>
      <c r="BK52" s="29"/>
      <c r="BL52" s="29"/>
      <c r="BM52" s="29"/>
      <c r="BN52" s="29"/>
      <c r="BO52" s="29"/>
      <c r="BP52" s="29"/>
      <c r="BR52" s="29"/>
    </row>
    <row r="53" spans="1:79" s="2" customFormat="1" ht="16" customHeight="1" x14ac:dyDescent="0.2">
      <c r="A53" s="83" t="s">
        <v>54</v>
      </c>
      <c r="B53" s="52" t="s">
        <v>18</v>
      </c>
      <c r="C53" s="52"/>
      <c r="D53" s="52"/>
      <c r="E53" s="52"/>
      <c r="F53" s="52"/>
      <c r="G53" s="52"/>
      <c r="H53" s="52"/>
      <c r="I53" s="10"/>
      <c r="J53" s="2">
        <f>SUM(C53:I53)</f>
        <v>0</v>
      </c>
      <c r="L53" s="83" t="s">
        <v>54</v>
      </c>
      <c r="M53" s="52" t="s">
        <v>18</v>
      </c>
      <c r="N53" s="52"/>
      <c r="O53" s="52"/>
      <c r="P53" s="52"/>
      <c r="Q53" s="52"/>
      <c r="R53" s="52"/>
      <c r="S53" s="52"/>
      <c r="T53" s="10"/>
      <c r="U53" s="2">
        <f>SUM(N53:T53)</f>
        <v>0</v>
      </c>
      <c r="W53" s="83" t="s">
        <v>54</v>
      </c>
      <c r="X53" s="52" t="s">
        <v>18</v>
      </c>
      <c r="Y53" s="52"/>
      <c r="Z53" s="52"/>
      <c r="AA53" s="52"/>
      <c r="AB53" s="52"/>
      <c r="AC53" s="52"/>
      <c r="AD53" s="52"/>
      <c r="AE53" s="10"/>
      <c r="AF53" s="2">
        <f>SUM(Y53:AE53)</f>
        <v>0</v>
      </c>
      <c r="AH53" s="83" t="s">
        <v>54</v>
      </c>
      <c r="AI53" s="52" t="s">
        <v>18</v>
      </c>
      <c r="AJ53" s="52"/>
      <c r="AK53" s="52"/>
      <c r="AL53" s="52"/>
      <c r="AM53" s="52"/>
      <c r="AN53" s="52"/>
      <c r="AO53" s="52"/>
      <c r="AP53" s="10"/>
      <c r="AQ53" s="2">
        <f>SUM(AJ53:AP53)</f>
        <v>0</v>
      </c>
      <c r="AS53" s="83" t="s">
        <v>54</v>
      </c>
      <c r="AT53" s="54" t="s">
        <v>18</v>
      </c>
      <c r="AU53" s="14">
        <f>SUM(AU54:AU56)</f>
        <v>55</v>
      </c>
      <c r="AV53" s="14">
        <f t="shared" ref="AV53:AX53" si="30">SUM(AV54:AV56)</f>
        <v>51</v>
      </c>
      <c r="AW53" s="14">
        <f t="shared" si="30"/>
        <v>39</v>
      </c>
      <c r="AX53" s="14">
        <f t="shared" si="30"/>
        <v>30</v>
      </c>
      <c r="AZ53" s="2">
        <f>SUM(AU53:AX53,AU57:AX57)</f>
        <v>363</v>
      </c>
      <c r="BB53" s="83" t="s">
        <v>30</v>
      </c>
      <c r="BC53" s="52"/>
      <c r="BD53" s="61"/>
      <c r="BE53" s="61"/>
      <c r="BF53" s="48"/>
      <c r="BG53" s="48"/>
      <c r="BI53" s="49" t="s">
        <v>19</v>
      </c>
      <c r="BJ53" s="50" t="s">
        <v>20</v>
      </c>
      <c r="BK53" s="51" t="s">
        <v>19</v>
      </c>
      <c r="BL53" s="50" t="s">
        <v>20</v>
      </c>
      <c r="BM53" s="51" t="s">
        <v>19</v>
      </c>
      <c r="BN53" s="50" t="s">
        <v>20</v>
      </c>
      <c r="BO53" s="51" t="s">
        <v>19</v>
      </c>
      <c r="BP53" s="50" t="s">
        <v>20</v>
      </c>
      <c r="BR53" s="49" t="s">
        <v>19</v>
      </c>
      <c r="BS53" s="50" t="s">
        <v>20</v>
      </c>
    </row>
    <row r="54" spans="1:79" s="2" customFormat="1" ht="17" thickBot="1" x14ac:dyDescent="0.25">
      <c r="A54" s="81"/>
      <c r="B54" s="52" t="s">
        <v>21</v>
      </c>
      <c r="C54" s="52">
        <v>33</v>
      </c>
      <c r="D54" s="52">
        <v>22</v>
      </c>
      <c r="E54" s="52"/>
      <c r="F54" s="52"/>
      <c r="G54" s="52"/>
      <c r="H54" s="52"/>
      <c r="I54" s="53"/>
      <c r="J54" s="2">
        <f t="shared" ref="J54:J60" si="31">SUM(C54:I54)</f>
        <v>55</v>
      </c>
      <c r="L54" s="81"/>
      <c r="M54" s="52" t="s">
        <v>21</v>
      </c>
      <c r="N54" s="21">
        <v>25</v>
      </c>
      <c r="O54" s="52">
        <v>26</v>
      </c>
      <c r="P54" s="52"/>
      <c r="Q54" s="52"/>
      <c r="R54" s="52"/>
      <c r="S54" s="52"/>
      <c r="T54" s="53"/>
      <c r="U54" s="2">
        <f t="shared" ref="U54:U60" si="32">SUM(N54:T54)</f>
        <v>51</v>
      </c>
      <c r="W54" s="81"/>
      <c r="X54" s="52" t="s">
        <v>21</v>
      </c>
      <c r="Y54" s="52">
        <v>39</v>
      </c>
      <c r="Z54" s="52"/>
      <c r="AA54" s="52"/>
      <c r="AB54" s="52"/>
      <c r="AC54" s="52"/>
      <c r="AD54" s="52"/>
      <c r="AE54" s="53"/>
      <c r="AF54" s="2">
        <f t="shared" ref="AF54:AF60" si="33">SUM(Y54:AE54)</f>
        <v>39</v>
      </c>
      <c r="AH54" s="81"/>
      <c r="AI54" s="52" t="s">
        <v>21</v>
      </c>
      <c r="AJ54" s="52">
        <v>30</v>
      </c>
      <c r="AK54" s="52"/>
      <c r="AL54" s="52"/>
      <c r="AM54" s="52"/>
      <c r="AN54" s="52"/>
      <c r="AO54" s="52"/>
      <c r="AP54" s="53"/>
      <c r="AQ54" s="2">
        <f t="shared" ref="AQ54:AQ60" si="34">SUM(AJ54:AP54)</f>
        <v>30</v>
      </c>
      <c r="AS54" s="81"/>
      <c r="AT54" s="54" t="s">
        <v>21</v>
      </c>
      <c r="AU54" s="24">
        <f>J54</f>
        <v>55</v>
      </c>
      <c r="AV54" s="24">
        <f>U54</f>
        <v>51</v>
      </c>
      <c r="AW54" s="24">
        <f>AF54</f>
        <v>39</v>
      </c>
      <c r="AX54" s="24">
        <f>AQ54</f>
        <v>30</v>
      </c>
      <c r="AY54" s="3" t="s">
        <v>59</v>
      </c>
      <c r="AZ54" s="3">
        <f>SUM(AU53,AU57)</f>
        <v>99</v>
      </c>
      <c r="BB54" s="81"/>
      <c r="BC54" s="52" t="s">
        <v>22</v>
      </c>
      <c r="BD54" s="25">
        <f>AU54/AU53</f>
        <v>1</v>
      </c>
      <c r="BE54" s="25">
        <f>AV54/AV53</f>
        <v>1</v>
      </c>
      <c r="BF54" s="25">
        <f>AW54/AW53</f>
        <v>1</v>
      </c>
      <c r="BG54" s="25">
        <f>AX54/AX53</f>
        <v>1</v>
      </c>
      <c r="BH54" s="29"/>
      <c r="BI54" s="27">
        <f>BD58</f>
        <v>1</v>
      </c>
      <c r="BJ54" s="28">
        <f>1-BI54</f>
        <v>0</v>
      </c>
      <c r="BK54" s="27">
        <f>BE58</f>
        <v>1</v>
      </c>
      <c r="BL54" s="28">
        <f>1-BK54</f>
        <v>0</v>
      </c>
      <c r="BM54" s="27">
        <f>BF58</f>
        <v>1</v>
      </c>
      <c r="BN54" s="28">
        <f>1-BM54</f>
        <v>0</v>
      </c>
      <c r="BO54" s="27">
        <f>BG58</f>
        <v>1</v>
      </c>
      <c r="BP54" s="28">
        <f>1-BO54</f>
        <v>0</v>
      </c>
      <c r="BR54" s="27">
        <f>AVERAGE(BI54,BK54,BM54)</f>
        <v>1</v>
      </c>
      <c r="BS54" s="28">
        <f>AVERAGE(BJ54,BL54,BN54)</f>
        <v>0</v>
      </c>
    </row>
    <row r="55" spans="1:79" s="2" customFormat="1" x14ac:dyDescent="0.2">
      <c r="A55" s="81"/>
      <c r="B55" s="52" t="s">
        <v>23</v>
      </c>
      <c r="C55" s="52"/>
      <c r="D55" s="52"/>
      <c r="E55" s="52"/>
      <c r="F55" s="52"/>
      <c r="G55" s="52"/>
      <c r="H55" s="52"/>
      <c r="I55" s="55"/>
      <c r="J55" s="2">
        <f t="shared" si="31"/>
        <v>0</v>
      </c>
      <c r="L55" s="81"/>
      <c r="M55" s="52" t="s">
        <v>23</v>
      </c>
      <c r="N55" s="21"/>
      <c r="O55" s="52"/>
      <c r="P55" s="52"/>
      <c r="Q55" s="52"/>
      <c r="R55" s="52"/>
      <c r="S55" s="52"/>
      <c r="T55" s="55"/>
      <c r="U55" s="2">
        <f t="shared" si="32"/>
        <v>0</v>
      </c>
      <c r="W55" s="81"/>
      <c r="X55" s="52" t="s">
        <v>23</v>
      </c>
      <c r="Y55" s="52"/>
      <c r="Z55" s="52"/>
      <c r="AA55" s="52"/>
      <c r="AB55" s="52"/>
      <c r="AC55" s="52"/>
      <c r="AD55" s="52"/>
      <c r="AE55" s="55"/>
      <c r="AF55" s="2">
        <f t="shared" si="33"/>
        <v>0</v>
      </c>
      <c r="AH55" s="81"/>
      <c r="AI55" s="52" t="s">
        <v>23</v>
      </c>
      <c r="AJ55" s="52"/>
      <c r="AK55" s="52"/>
      <c r="AL55" s="52"/>
      <c r="AM55" s="52"/>
      <c r="AN55" s="52"/>
      <c r="AO55" s="52"/>
      <c r="AP55" s="55"/>
      <c r="AQ55" s="2">
        <f t="shared" si="34"/>
        <v>0</v>
      </c>
      <c r="AS55" s="81"/>
      <c r="AT55" s="54" t="s">
        <v>23</v>
      </c>
      <c r="AU55" s="24">
        <f>J55</f>
        <v>0</v>
      </c>
      <c r="AV55" s="24">
        <f>U55</f>
        <v>0</v>
      </c>
      <c r="AW55" s="24">
        <f>AF55</f>
        <v>0</v>
      </c>
      <c r="AX55" s="24">
        <f>AQ55</f>
        <v>0</v>
      </c>
      <c r="AY55" s="3" t="s">
        <v>14</v>
      </c>
      <c r="AZ55" s="3">
        <f>SUM(AV53,AV57)</f>
        <v>109</v>
      </c>
      <c r="BB55" s="81"/>
      <c r="BC55" s="52" t="s">
        <v>24</v>
      </c>
      <c r="BD55" s="25">
        <f>AU55/AU53</f>
        <v>0</v>
      </c>
      <c r="BE55" s="25">
        <f>AV55/AV53</f>
        <v>0</v>
      </c>
      <c r="BF55" s="25">
        <f>AW55/AW53</f>
        <v>0</v>
      </c>
      <c r="BG55" s="25">
        <f>AX55/AX53</f>
        <v>0</v>
      </c>
      <c r="BH55" s="29"/>
      <c r="BI55" s="29"/>
      <c r="BJ55" s="29"/>
      <c r="BK55" s="29"/>
      <c r="BL55" s="29"/>
      <c r="BM55" s="29"/>
      <c r="BN55" s="29"/>
      <c r="BO55" s="29"/>
      <c r="BP55" s="29"/>
      <c r="BR55" s="29"/>
    </row>
    <row r="56" spans="1:79" s="2" customFormat="1" ht="17" thickBot="1" x14ac:dyDescent="0.25">
      <c r="A56" s="87"/>
      <c r="B56" s="56" t="s">
        <v>25</v>
      </c>
      <c r="C56" s="56"/>
      <c r="D56" s="56"/>
      <c r="E56" s="56"/>
      <c r="F56" s="56"/>
      <c r="G56" s="56"/>
      <c r="H56" s="56"/>
      <c r="I56" s="57"/>
      <c r="J56" s="2">
        <f t="shared" si="31"/>
        <v>0</v>
      </c>
      <c r="L56" s="87"/>
      <c r="M56" s="56" t="s">
        <v>25</v>
      </c>
      <c r="N56" s="32"/>
      <c r="O56" s="56"/>
      <c r="P56" s="56"/>
      <c r="Q56" s="56"/>
      <c r="R56" s="56"/>
      <c r="S56" s="56"/>
      <c r="T56" s="57"/>
      <c r="U56" s="2">
        <f t="shared" si="32"/>
        <v>0</v>
      </c>
      <c r="W56" s="87"/>
      <c r="X56" s="56" t="s">
        <v>25</v>
      </c>
      <c r="Y56" s="56"/>
      <c r="Z56" s="56"/>
      <c r="AA56" s="56"/>
      <c r="AB56" s="56"/>
      <c r="AC56" s="56"/>
      <c r="AD56" s="56"/>
      <c r="AE56" s="57"/>
      <c r="AF56" s="2">
        <f t="shared" si="33"/>
        <v>0</v>
      </c>
      <c r="AH56" s="87"/>
      <c r="AI56" s="56" t="s">
        <v>25</v>
      </c>
      <c r="AJ56" s="56"/>
      <c r="AK56" s="56"/>
      <c r="AL56" s="56"/>
      <c r="AM56" s="56"/>
      <c r="AN56" s="56"/>
      <c r="AO56" s="56"/>
      <c r="AP56" s="57"/>
      <c r="AQ56" s="2">
        <f t="shared" si="34"/>
        <v>0</v>
      </c>
      <c r="AS56" s="87"/>
      <c r="AT56" s="58" t="s">
        <v>25</v>
      </c>
      <c r="AU56" s="35">
        <f>J56</f>
        <v>0</v>
      </c>
      <c r="AV56" s="35">
        <f>U56</f>
        <v>0</v>
      </c>
      <c r="AW56" s="35">
        <f>AF56</f>
        <v>0</v>
      </c>
      <c r="AX56" s="35">
        <f>AQ56</f>
        <v>0</v>
      </c>
      <c r="AY56" s="3" t="s">
        <v>12</v>
      </c>
      <c r="AZ56" s="3">
        <f>SUM(AW53,AW57)</f>
        <v>81</v>
      </c>
      <c r="BB56" s="87"/>
      <c r="BC56" s="56" t="s">
        <v>26</v>
      </c>
      <c r="BD56" s="36">
        <f>AU56/AU53</f>
        <v>0</v>
      </c>
      <c r="BE56" s="36">
        <f>AV56/AV53</f>
        <v>0</v>
      </c>
      <c r="BF56" s="36">
        <f>AW56/AW53</f>
        <v>0</v>
      </c>
      <c r="BG56" s="36">
        <f>AX56/AX53</f>
        <v>0</v>
      </c>
      <c r="BH56" s="29"/>
      <c r="BI56" s="29"/>
      <c r="BJ56" s="29"/>
      <c r="BK56" s="29"/>
      <c r="BL56" s="29"/>
      <c r="BM56" s="29"/>
      <c r="BN56" s="29"/>
      <c r="BO56" s="29"/>
      <c r="BP56" s="29"/>
      <c r="BR56" s="29"/>
    </row>
    <row r="57" spans="1:79" s="2" customFormat="1" ht="16" customHeight="1" x14ac:dyDescent="0.2">
      <c r="A57" s="83" t="s">
        <v>53</v>
      </c>
      <c r="B57" s="37" t="s">
        <v>18</v>
      </c>
      <c r="C57" s="52"/>
      <c r="D57" s="52"/>
      <c r="E57" s="52"/>
      <c r="F57" s="52"/>
      <c r="G57" s="52"/>
      <c r="H57" s="52"/>
      <c r="I57" s="55"/>
      <c r="J57" s="2">
        <f t="shared" si="31"/>
        <v>0</v>
      </c>
      <c r="L57" s="83" t="s">
        <v>53</v>
      </c>
      <c r="M57" s="37" t="s">
        <v>18</v>
      </c>
      <c r="N57" s="39"/>
      <c r="O57" s="52"/>
      <c r="P57" s="52"/>
      <c r="Q57" s="52"/>
      <c r="R57" s="52"/>
      <c r="S57" s="52"/>
      <c r="T57" s="55"/>
      <c r="U57" s="2">
        <f t="shared" si="32"/>
        <v>0</v>
      </c>
      <c r="W57" s="83" t="s">
        <v>53</v>
      </c>
      <c r="X57" s="37" t="s">
        <v>18</v>
      </c>
      <c r="Y57" s="52"/>
      <c r="Z57" s="52"/>
      <c r="AA57" s="52"/>
      <c r="AB57" s="52"/>
      <c r="AC57" s="52"/>
      <c r="AD57" s="52"/>
      <c r="AE57" s="55"/>
      <c r="AF57" s="2">
        <f t="shared" si="33"/>
        <v>0</v>
      </c>
      <c r="AH57" s="83" t="s">
        <v>53</v>
      </c>
      <c r="AI57" s="37" t="s">
        <v>18</v>
      </c>
      <c r="AJ57" s="52"/>
      <c r="AK57" s="52"/>
      <c r="AL57" s="52"/>
      <c r="AM57" s="52"/>
      <c r="AN57" s="52"/>
      <c r="AO57" s="52"/>
      <c r="AP57" s="55"/>
      <c r="AQ57" s="2">
        <f t="shared" si="34"/>
        <v>0</v>
      </c>
      <c r="AS57" s="83" t="s">
        <v>53</v>
      </c>
      <c r="AT57" s="41" t="s">
        <v>18</v>
      </c>
      <c r="AU57" s="24">
        <f t="shared" ref="AU57:AX57" si="35">SUM(AU58:AU60)</f>
        <v>44</v>
      </c>
      <c r="AV57" s="24">
        <f t="shared" si="35"/>
        <v>58</v>
      </c>
      <c r="AW57" s="24">
        <f t="shared" si="35"/>
        <v>42</v>
      </c>
      <c r="AX57" s="24">
        <f t="shared" si="35"/>
        <v>44</v>
      </c>
      <c r="AY57" s="3" t="s">
        <v>60</v>
      </c>
      <c r="AZ57" s="3">
        <f>SUM(AX53,AX57)</f>
        <v>74</v>
      </c>
      <c r="BB57" s="83" t="s">
        <v>31</v>
      </c>
      <c r="BC57" s="52"/>
      <c r="BD57" s="15"/>
      <c r="BE57" s="15"/>
      <c r="BF57" s="16"/>
      <c r="BG57" s="16"/>
      <c r="BI57" s="29">
        <v>0.98</v>
      </c>
      <c r="BJ57" s="29"/>
      <c r="BK57" s="29"/>
      <c r="BL57" s="29"/>
      <c r="BM57" s="29"/>
      <c r="BN57" s="29"/>
      <c r="BO57" s="29"/>
      <c r="BP57" s="29"/>
      <c r="BR57" s="29"/>
    </row>
    <row r="58" spans="1:79" s="2" customFormat="1" x14ac:dyDescent="0.2">
      <c r="A58" s="81"/>
      <c r="B58" s="59" t="s">
        <v>21</v>
      </c>
      <c r="C58" s="59">
        <v>42</v>
      </c>
      <c r="D58" s="59">
        <v>2</v>
      </c>
      <c r="E58" s="59"/>
      <c r="F58" s="59"/>
      <c r="G58" s="59"/>
      <c r="H58" s="59"/>
      <c r="I58" s="53"/>
      <c r="J58" s="2">
        <f t="shared" si="31"/>
        <v>44</v>
      </c>
      <c r="L58" s="81"/>
      <c r="M58" s="59" t="s">
        <v>21</v>
      </c>
      <c r="N58" s="21">
        <v>57</v>
      </c>
      <c r="O58" s="59">
        <v>1</v>
      </c>
      <c r="P58" s="59"/>
      <c r="Q58" s="59"/>
      <c r="R58" s="59"/>
      <c r="S58" s="59"/>
      <c r="T58" s="53"/>
      <c r="U58" s="2">
        <f t="shared" si="32"/>
        <v>58</v>
      </c>
      <c r="W58" s="81"/>
      <c r="X58" s="59" t="s">
        <v>21</v>
      </c>
      <c r="Y58" s="59">
        <v>2</v>
      </c>
      <c r="Z58" s="59">
        <v>40</v>
      </c>
      <c r="AA58" s="59"/>
      <c r="AB58" s="59"/>
      <c r="AC58" s="59"/>
      <c r="AD58" s="59"/>
      <c r="AE58" s="53"/>
      <c r="AF58" s="2">
        <f t="shared" si="33"/>
        <v>42</v>
      </c>
      <c r="AH58" s="81"/>
      <c r="AI58" s="59" t="s">
        <v>21</v>
      </c>
      <c r="AJ58" s="59">
        <v>44</v>
      </c>
      <c r="AK58" s="59"/>
      <c r="AL58" s="59"/>
      <c r="AM58" s="59"/>
      <c r="AN58" s="59"/>
      <c r="AO58" s="59"/>
      <c r="AP58" s="53"/>
      <c r="AQ58" s="2">
        <f t="shared" si="34"/>
        <v>44</v>
      </c>
      <c r="AS58" s="81"/>
      <c r="AT58" s="60" t="s">
        <v>21</v>
      </c>
      <c r="AU58" s="24">
        <f>J58</f>
        <v>44</v>
      </c>
      <c r="AV58" s="24">
        <f>U58</f>
        <v>58</v>
      </c>
      <c r="AW58" s="24">
        <f>AF58</f>
        <v>42</v>
      </c>
      <c r="AX58" s="24">
        <f>AQ58</f>
        <v>44</v>
      </c>
      <c r="BB58" s="81"/>
      <c r="BC58" s="52" t="s">
        <v>22</v>
      </c>
      <c r="BD58" s="25">
        <f>AU58/AU57</f>
        <v>1</v>
      </c>
      <c r="BE58" s="25">
        <f>AV58/AV57</f>
        <v>1</v>
      </c>
      <c r="BF58" s="25">
        <f>AW58/AW57</f>
        <v>1</v>
      </c>
      <c r="BG58" s="25">
        <f>AX58/AX57</f>
        <v>1</v>
      </c>
      <c r="BI58" s="29"/>
      <c r="BJ58" s="29"/>
      <c r="BK58" s="29"/>
      <c r="BL58" s="29"/>
      <c r="BM58" s="29"/>
      <c r="BN58" s="29"/>
      <c r="BO58" s="29"/>
      <c r="BP58" s="29"/>
      <c r="BR58" s="29"/>
    </row>
    <row r="59" spans="1:79" s="2" customFormat="1" x14ac:dyDescent="0.2">
      <c r="A59" s="81"/>
      <c r="B59" s="52" t="s">
        <v>23</v>
      </c>
      <c r="C59" s="52"/>
      <c r="D59" s="52"/>
      <c r="E59" s="52"/>
      <c r="F59" s="52"/>
      <c r="G59" s="52"/>
      <c r="H59" s="52"/>
      <c r="I59" s="55"/>
      <c r="J59" s="2">
        <f t="shared" si="31"/>
        <v>0</v>
      </c>
      <c r="L59" s="81"/>
      <c r="M59" s="52" t="s">
        <v>23</v>
      </c>
      <c r="N59" s="21"/>
      <c r="O59" s="52"/>
      <c r="P59" s="52"/>
      <c r="Q59" s="52"/>
      <c r="R59" s="52"/>
      <c r="S59" s="52"/>
      <c r="T59" s="55"/>
      <c r="U59" s="2">
        <f t="shared" si="32"/>
        <v>0</v>
      </c>
      <c r="W59" s="81"/>
      <c r="X59" s="52" t="s">
        <v>23</v>
      </c>
      <c r="Y59" s="52"/>
      <c r="Z59" s="52"/>
      <c r="AA59" s="52"/>
      <c r="AB59" s="52"/>
      <c r="AC59" s="52"/>
      <c r="AD59" s="52"/>
      <c r="AE59" s="55"/>
      <c r="AF59" s="2">
        <f t="shared" si="33"/>
        <v>0</v>
      </c>
      <c r="AH59" s="81"/>
      <c r="AI59" s="52" t="s">
        <v>23</v>
      </c>
      <c r="AJ59" s="52"/>
      <c r="AK59" s="52"/>
      <c r="AL59" s="52"/>
      <c r="AM59" s="52"/>
      <c r="AN59" s="52"/>
      <c r="AO59" s="52"/>
      <c r="AP59" s="55"/>
      <c r="AQ59" s="2">
        <f t="shared" si="34"/>
        <v>0</v>
      </c>
      <c r="AS59" s="81"/>
      <c r="AT59" s="54" t="s">
        <v>23</v>
      </c>
      <c r="AU59" s="24">
        <f>J59</f>
        <v>0</v>
      </c>
      <c r="AV59" s="24">
        <f>U59</f>
        <v>0</v>
      </c>
      <c r="AW59" s="24">
        <f>AF59</f>
        <v>0</v>
      </c>
      <c r="AX59" s="24">
        <f>AQ59</f>
        <v>0</v>
      </c>
      <c r="BB59" s="81"/>
      <c r="BC59" s="52" t="s">
        <v>24</v>
      </c>
      <c r="BD59" s="25">
        <f>AU59/AU57</f>
        <v>0</v>
      </c>
      <c r="BE59" s="25">
        <f>AV59/AV57</f>
        <v>0</v>
      </c>
      <c r="BF59" s="25">
        <f>AW59/AW57</f>
        <v>0</v>
      </c>
      <c r="BG59" s="25">
        <f>AX59/AX57</f>
        <v>0</v>
      </c>
      <c r="BI59" s="29"/>
      <c r="BJ59" s="29"/>
      <c r="BK59" s="29"/>
      <c r="BL59" s="29"/>
      <c r="BM59" s="29"/>
      <c r="BN59" s="29"/>
      <c r="BO59" s="29"/>
      <c r="BP59" s="29"/>
      <c r="BR59" s="29"/>
    </row>
    <row r="60" spans="1:79" s="2" customFormat="1" ht="17" thickBot="1" x14ac:dyDescent="0.25">
      <c r="A60" s="87"/>
      <c r="B60" s="56" t="s">
        <v>25</v>
      </c>
      <c r="C60" s="56"/>
      <c r="D60" s="56"/>
      <c r="E60" s="56"/>
      <c r="F60" s="56"/>
      <c r="G60" s="56"/>
      <c r="H60" s="56"/>
      <c r="I60" s="57"/>
      <c r="J60" s="2">
        <f t="shared" si="31"/>
        <v>0</v>
      </c>
      <c r="L60" s="87"/>
      <c r="M60" s="56" t="s">
        <v>25</v>
      </c>
      <c r="N60" s="56"/>
      <c r="O60" s="56"/>
      <c r="P60" s="56"/>
      <c r="Q60" s="56"/>
      <c r="R60" s="56"/>
      <c r="S60" s="56"/>
      <c r="T60" s="57"/>
      <c r="U60" s="2">
        <f t="shared" si="32"/>
        <v>0</v>
      </c>
      <c r="W60" s="87"/>
      <c r="X60" s="56" t="s">
        <v>25</v>
      </c>
      <c r="Y60" s="56"/>
      <c r="Z60" s="56"/>
      <c r="AA60" s="56"/>
      <c r="AB60" s="56"/>
      <c r="AC60" s="56"/>
      <c r="AD60" s="56"/>
      <c r="AE60" s="57"/>
      <c r="AF60" s="2">
        <f t="shared" si="33"/>
        <v>0</v>
      </c>
      <c r="AH60" s="87"/>
      <c r="AI60" s="56" t="s">
        <v>25</v>
      </c>
      <c r="AJ60" s="56"/>
      <c r="AK60" s="56"/>
      <c r="AL60" s="56"/>
      <c r="AM60" s="56"/>
      <c r="AN60" s="56"/>
      <c r="AO60" s="56"/>
      <c r="AP60" s="57"/>
      <c r="AQ60" s="2">
        <f t="shared" si="34"/>
        <v>0</v>
      </c>
      <c r="AS60" s="87"/>
      <c r="AT60" s="58" t="s">
        <v>25</v>
      </c>
      <c r="AU60" s="35">
        <f>J60</f>
        <v>0</v>
      </c>
      <c r="AV60" s="35">
        <f>U60</f>
        <v>0</v>
      </c>
      <c r="AW60" s="35">
        <f>AF60</f>
        <v>0</v>
      </c>
      <c r="AX60" s="35">
        <f>AQ60</f>
        <v>0</v>
      </c>
      <c r="BB60" s="87"/>
      <c r="BC60" s="56" t="s">
        <v>26</v>
      </c>
      <c r="BD60" s="36">
        <f>AU60/AU57</f>
        <v>0</v>
      </c>
      <c r="BE60" s="36">
        <f>AV60/AV57</f>
        <v>0</v>
      </c>
      <c r="BF60" s="36">
        <f>AW60/AW57</f>
        <v>0</v>
      </c>
      <c r="BG60" s="36">
        <f>AX60/AX57</f>
        <v>0</v>
      </c>
      <c r="BI60" s="29"/>
      <c r="BJ60" s="29"/>
      <c r="BK60" s="29"/>
      <c r="BL60" s="29"/>
      <c r="BM60" s="29"/>
      <c r="BN60" s="29"/>
      <c r="BO60" s="29"/>
      <c r="BP60" s="29"/>
      <c r="BR60" s="29"/>
    </row>
    <row r="61" spans="1:79" x14ac:dyDescent="0.2">
      <c r="AU61" s="98">
        <f>100*((AU58+AU50)/(AU57+AU49))</f>
        <v>100</v>
      </c>
      <c r="AV61" s="98">
        <f>100*((AV58+AV50)/(AV57+AV49))</f>
        <v>100</v>
      </c>
      <c r="AW61" s="98">
        <f>100*((AW58+AW50)/(AW57+AW49))</f>
        <v>100</v>
      </c>
      <c r="AX61" s="98">
        <f>100*((AX58+AX50)/(AX57+AX49))</f>
        <v>100</v>
      </c>
      <c r="AY61" s="99">
        <f>SUM(AU49:AX49)+SUM(AU57:AX57)</f>
        <v>381</v>
      </c>
      <c r="AZ61" s="99">
        <f>SUM(AU50:AX50)+SUM(AU58:AX58)</f>
        <v>381</v>
      </c>
      <c r="BA61">
        <f>100*(AZ61/AY61)</f>
        <v>100</v>
      </c>
    </row>
    <row r="63" spans="1:79" s="2" customFormat="1" x14ac:dyDescent="0.2">
      <c r="A63" s="1" t="s">
        <v>37</v>
      </c>
      <c r="B63" s="43"/>
      <c r="C63" s="43"/>
      <c r="D63" s="43"/>
      <c r="E63" s="43"/>
      <c r="L63" s="3" t="str">
        <f>A63</f>
        <v>A4V/A4V x sod1-null/TM3, Hu-</v>
      </c>
      <c r="M63" s="3"/>
      <c r="N63" s="3"/>
      <c r="O63" s="3"/>
      <c r="P63" s="3"/>
      <c r="W63" s="3" t="str">
        <f>A63</f>
        <v>A4V/A4V x sod1-null/TM3, Hu-</v>
      </c>
      <c r="X63" s="3"/>
      <c r="Y63" s="3"/>
      <c r="Z63" s="3"/>
      <c r="AA63" s="3"/>
      <c r="AH63" s="3" t="str">
        <f>A63</f>
        <v>A4V/A4V x sod1-null/TM3, Hu-</v>
      </c>
      <c r="AI63" s="3"/>
      <c r="AJ63" s="3"/>
      <c r="AK63" s="3"/>
      <c r="AL63" s="3"/>
      <c r="AS63" s="3" t="str">
        <f>A63</f>
        <v>A4V/A4V x sod1-null/TM3, Hu-</v>
      </c>
      <c r="AT63" s="3"/>
      <c r="AU63" s="3"/>
      <c r="AV63" s="3"/>
      <c r="AW63" s="3"/>
      <c r="AX63" s="3"/>
      <c r="BB63" s="76" t="str">
        <f>AS63</f>
        <v>A4V/A4V x sod1-null/TM3, Hu-</v>
      </c>
      <c r="BC63" s="3"/>
      <c r="BD63" s="3"/>
      <c r="BE63" s="3"/>
      <c r="BF63" s="3"/>
      <c r="BG63" s="3"/>
      <c r="BH63" s="3"/>
      <c r="BI63" s="76" t="str">
        <f>BB63</f>
        <v>A4V/A4V x sod1-null/TM3, Hu-</v>
      </c>
      <c r="BJ63" s="3"/>
      <c r="BK63" s="3"/>
      <c r="BL63" s="76" t="s">
        <v>70</v>
      </c>
      <c r="BM63" s="3"/>
      <c r="BN63" s="3"/>
      <c r="BO63" s="29"/>
      <c r="BP63" s="29"/>
      <c r="BQ63" s="29"/>
      <c r="BR63" s="29" t="s">
        <v>1</v>
      </c>
      <c r="BS63" s="29"/>
      <c r="BT63" s="29"/>
      <c r="BU63" s="29"/>
      <c r="BV63" s="29"/>
      <c r="BW63" s="29"/>
      <c r="BX63" s="29"/>
      <c r="BY63" s="29"/>
      <c r="CA63" s="44"/>
    </row>
    <row r="64" spans="1:79" s="2" customFormat="1" ht="18" thickBot="1" x14ac:dyDescent="0.25">
      <c r="A64" s="6" t="s">
        <v>2</v>
      </c>
      <c r="B64" s="7"/>
      <c r="C64" s="8" t="s">
        <v>3</v>
      </c>
      <c r="D64" s="8" t="s">
        <v>4</v>
      </c>
      <c r="E64" s="8" t="s">
        <v>5</v>
      </c>
      <c r="F64" s="8" t="s">
        <v>6</v>
      </c>
      <c r="G64" s="8" t="s">
        <v>7</v>
      </c>
      <c r="H64" s="8" t="s">
        <v>8</v>
      </c>
      <c r="I64" s="8" t="s">
        <v>9</v>
      </c>
      <c r="J64" s="8" t="s">
        <v>10</v>
      </c>
      <c r="L64" s="6" t="s">
        <v>14</v>
      </c>
      <c r="M64" s="7"/>
      <c r="N64" s="8" t="s">
        <v>3</v>
      </c>
      <c r="O64" s="8" t="s">
        <v>4</v>
      </c>
      <c r="P64" s="8" t="s">
        <v>5</v>
      </c>
      <c r="Q64" s="8" t="s">
        <v>6</v>
      </c>
      <c r="R64" s="8" t="s">
        <v>7</v>
      </c>
      <c r="S64" s="8" t="s">
        <v>8</v>
      </c>
      <c r="T64" s="8" t="s">
        <v>9</v>
      </c>
      <c r="U64" s="8" t="s">
        <v>10</v>
      </c>
      <c r="W64" s="6" t="s">
        <v>12</v>
      </c>
      <c r="X64" s="7"/>
      <c r="Y64" s="8" t="s">
        <v>3</v>
      </c>
      <c r="Z64" s="8" t="s">
        <v>4</v>
      </c>
      <c r="AA64" s="8" t="s">
        <v>5</v>
      </c>
      <c r="AB64" s="8" t="s">
        <v>6</v>
      </c>
      <c r="AC64" s="8" t="s">
        <v>7</v>
      </c>
      <c r="AD64" s="8" t="s">
        <v>8</v>
      </c>
      <c r="AE64" s="8" t="s">
        <v>9</v>
      </c>
      <c r="AF64" s="8" t="s">
        <v>10</v>
      </c>
      <c r="AH64" s="6" t="s">
        <v>13</v>
      </c>
      <c r="AI64" s="7"/>
      <c r="AJ64" s="8" t="s">
        <v>3</v>
      </c>
      <c r="AK64" s="8" t="s">
        <v>4</v>
      </c>
      <c r="AL64" s="8" t="s">
        <v>5</v>
      </c>
      <c r="AM64" s="8" t="s">
        <v>6</v>
      </c>
      <c r="AN64" s="8" t="s">
        <v>7</v>
      </c>
      <c r="AO64" s="8" t="s">
        <v>8</v>
      </c>
      <c r="AP64" s="8" t="s">
        <v>9</v>
      </c>
      <c r="AQ64" s="8" t="s">
        <v>10</v>
      </c>
      <c r="AR64" s="8"/>
      <c r="AS64" s="8"/>
      <c r="AT64" s="8"/>
      <c r="AU64" s="8" t="s">
        <v>2</v>
      </c>
      <c r="AV64" s="8" t="s">
        <v>14</v>
      </c>
      <c r="AW64" s="8" t="s">
        <v>12</v>
      </c>
      <c r="AX64" s="8" t="s">
        <v>13</v>
      </c>
      <c r="AY64" s="8" t="s">
        <v>15</v>
      </c>
      <c r="AZ64" s="8" t="s">
        <v>16</v>
      </c>
      <c r="BA64" s="8"/>
      <c r="BB64" s="6"/>
      <c r="BD64" s="8" t="s">
        <v>2</v>
      </c>
      <c r="BE64" s="8" t="s">
        <v>14</v>
      </c>
      <c r="BF64" s="8" t="s">
        <v>12</v>
      </c>
      <c r="BG64" s="8" t="s">
        <v>13</v>
      </c>
      <c r="BI64" s="86" t="s">
        <v>2</v>
      </c>
      <c r="BJ64" s="86"/>
      <c r="BK64" s="86" t="s">
        <v>14</v>
      </c>
      <c r="BL64" s="86"/>
      <c r="BM64" s="86" t="s">
        <v>12</v>
      </c>
      <c r="BN64" s="86"/>
      <c r="BO64" s="86" t="s">
        <v>13</v>
      </c>
      <c r="BP64" s="86"/>
    </row>
    <row r="65" spans="1:71" s="2" customFormat="1" ht="16" customHeight="1" x14ac:dyDescent="0.2">
      <c r="A65" s="83" t="s">
        <v>32</v>
      </c>
      <c r="B65" s="45" t="s">
        <v>18</v>
      </c>
      <c r="C65" s="45"/>
      <c r="D65" s="45"/>
      <c r="E65" s="45"/>
      <c r="F65" s="45"/>
      <c r="G65" s="45"/>
      <c r="H65" s="45"/>
      <c r="I65" s="10"/>
      <c r="J65" s="2">
        <f>SUM(C65:I65)</f>
        <v>0</v>
      </c>
      <c r="L65" s="83" t="s">
        <v>30</v>
      </c>
      <c r="M65" s="45" t="s">
        <v>18</v>
      </c>
      <c r="N65" s="45"/>
      <c r="O65" s="45"/>
      <c r="P65" s="45"/>
      <c r="Q65" s="45"/>
      <c r="R65" s="45"/>
      <c r="S65" s="45"/>
      <c r="T65" s="10"/>
      <c r="U65" s="2">
        <f>SUM(N65:T65)</f>
        <v>0</v>
      </c>
      <c r="W65" s="83" t="s">
        <v>30</v>
      </c>
      <c r="X65" s="45" t="s">
        <v>18</v>
      </c>
      <c r="Y65" s="45"/>
      <c r="Z65" s="45"/>
      <c r="AA65" s="45"/>
      <c r="AB65" s="45"/>
      <c r="AC65" s="45"/>
      <c r="AD65" s="45"/>
      <c r="AE65" s="10"/>
      <c r="AF65" s="2">
        <f>SUM(Y65:AE65)</f>
        <v>0</v>
      </c>
      <c r="AH65" s="83" t="s">
        <v>30</v>
      </c>
      <c r="AI65" s="45" t="s">
        <v>18</v>
      </c>
      <c r="AJ65" s="45"/>
      <c r="AK65" s="45"/>
      <c r="AL65" s="45"/>
      <c r="AM65" s="45"/>
      <c r="AN65" s="45"/>
      <c r="AO65" s="45"/>
      <c r="AP65" s="10"/>
      <c r="AQ65" s="2">
        <f>SUM(AJ65:AP65)</f>
        <v>0</v>
      </c>
      <c r="AS65" s="83" t="s">
        <v>30</v>
      </c>
      <c r="AT65" s="46" t="s">
        <v>18</v>
      </c>
      <c r="AU65" s="14">
        <f>SUM(AU66:AU68)</f>
        <v>20</v>
      </c>
      <c r="AV65" s="14">
        <f t="shared" ref="AV65:AX65" si="36">SUM(AV66:AV68)</f>
        <v>9</v>
      </c>
      <c r="AW65" s="14">
        <f t="shared" si="36"/>
        <v>17</v>
      </c>
      <c r="AX65" s="14">
        <f t="shared" si="36"/>
        <v>12</v>
      </c>
      <c r="AZ65" s="2">
        <f>SUM(AU65:AX65,AU69:AX69)</f>
        <v>91</v>
      </c>
      <c r="BB65" s="83"/>
      <c r="BC65" s="45"/>
      <c r="BD65" s="47"/>
      <c r="BE65" s="47"/>
      <c r="BF65" s="48"/>
      <c r="BG65" s="48"/>
      <c r="BI65" s="49"/>
      <c r="BJ65" s="50"/>
      <c r="BK65" s="51"/>
      <c r="BL65" s="50"/>
      <c r="BM65" s="51"/>
      <c r="BN65" s="50"/>
      <c r="BO65" s="51"/>
      <c r="BP65" s="50"/>
      <c r="BR65" s="49"/>
      <c r="BS65" s="50"/>
    </row>
    <row r="66" spans="1:71" s="2" customFormat="1" ht="17" thickBot="1" x14ac:dyDescent="0.25">
      <c r="A66" s="81"/>
      <c r="B66" s="52" t="s">
        <v>21</v>
      </c>
      <c r="C66" s="52">
        <v>18</v>
      </c>
      <c r="D66" s="52">
        <v>2</v>
      </c>
      <c r="E66" s="52"/>
      <c r="F66" s="52"/>
      <c r="G66" s="52"/>
      <c r="H66" s="52"/>
      <c r="I66" s="53"/>
      <c r="J66" s="2">
        <f t="shared" ref="J66:J72" si="37">SUM(C66:I66)</f>
        <v>20</v>
      </c>
      <c r="L66" s="81"/>
      <c r="M66" s="52" t="s">
        <v>21</v>
      </c>
      <c r="N66" s="52">
        <v>6</v>
      </c>
      <c r="O66" s="52">
        <v>3</v>
      </c>
      <c r="P66" s="52"/>
      <c r="Q66" s="52"/>
      <c r="R66" s="52"/>
      <c r="S66" s="52"/>
      <c r="T66" s="53"/>
      <c r="U66" s="2">
        <f t="shared" ref="U66:U72" si="38">SUM(N66:T66)</f>
        <v>9</v>
      </c>
      <c r="W66" s="81"/>
      <c r="X66" s="52" t="s">
        <v>21</v>
      </c>
      <c r="Y66" s="52"/>
      <c r="Z66" s="52">
        <v>17</v>
      </c>
      <c r="AA66" s="52"/>
      <c r="AB66" s="52"/>
      <c r="AC66" s="52"/>
      <c r="AD66" s="52"/>
      <c r="AE66" s="53"/>
      <c r="AF66" s="2">
        <f t="shared" ref="AF66:AF72" si="39">SUM(Y66:AE66)</f>
        <v>17</v>
      </c>
      <c r="AH66" s="81"/>
      <c r="AI66" s="52" t="s">
        <v>21</v>
      </c>
      <c r="AJ66" s="52">
        <v>12</v>
      </c>
      <c r="AK66" s="52"/>
      <c r="AL66" s="52"/>
      <c r="AM66" s="52"/>
      <c r="AN66" s="52"/>
      <c r="AO66" s="52"/>
      <c r="AP66" s="53"/>
      <c r="AQ66" s="2">
        <f t="shared" ref="AQ66:AQ72" si="40">SUM(AJ66:AP66)</f>
        <v>12</v>
      </c>
      <c r="AS66" s="81"/>
      <c r="AT66" s="54" t="s">
        <v>21</v>
      </c>
      <c r="AU66" s="24">
        <f>J66</f>
        <v>20</v>
      </c>
      <c r="AV66" s="24">
        <f>U66</f>
        <v>9</v>
      </c>
      <c r="AW66" s="24">
        <f>AF66</f>
        <v>17</v>
      </c>
      <c r="AX66" s="24">
        <f>AQ66</f>
        <v>12</v>
      </c>
      <c r="BB66" s="81"/>
      <c r="BC66" s="52"/>
      <c r="BD66" s="25"/>
      <c r="BE66" s="25"/>
      <c r="BF66" s="25"/>
      <c r="BG66" s="25"/>
      <c r="BH66" s="29"/>
      <c r="BI66" s="27"/>
      <c r="BJ66" s="28"/>
      <c r="BK66" s="27"/>
      <c r="BL66" s="28"/>
      <c r="BM66" s="27"/>
      <c r="BN66" s="28"/>
      <c r="BO66" s="27"/>
      <c r="BP66" s="28"/>
      <c r="BR66" s="27"/>
      <c r="BS66" s="28"/>
    </row>
    <row r="67" spans="1:71" s="2" customFormat="1" x14ac:dyDescent="0.2">
      <c r="A67" s="81"/>
      <c r="B67" s="52" t="s">
        <v>23</v>
      </c>
      <c r="C67" s="52"/>
      <c r="D67" s="52"/>
      <c r="E67" s="52"/>
      <c r="F67" s="52"/>
      <c r="G67" s="52"/>
      <c r="H67" s="52"/>
      <c r="I67" s="55"/>
      <c r="J67" s="2">
        <f t="shared" si="37"/>
        <v>0</v>
      </c>
      <c r="L67" s="81"/>
      <c r="M67" s="52" t="s">
        <v>23</v>
      </c>
      <c r="N67" s="52"/>
      <c r="O67" s="52"/>
      <c r="P67" s="52"/>
      <c r="Q67" s="52"/>
      <c r="R67" s="52"/>
      <c r="S67" s="52"/>
      <c r="T67" s="55"/>
      <c r="U67" s="2">
        <f t="shared" si="38"/>
        <v>0</v>
      </c>
      <c r="W67" s="81"/>
      <c r="X67" s="52" t="s">
        <v>23</v>
      </c>
      <c r="Y67" s="52"/>
      <c r="Z67" s="52"/>
      <c r="AA67" s="52"/>
      <c r="AB67" s="52"/>
      <c r="AC67" s="52"/>
      <c r="AD67" s="52"/>
      <c r="AE67" s="55"/>
      <c r="AF67" s="2">
        <f t="shared" si="39"/>
        <v>0</v>
      </c>
      <c r="AH67" s="81"/>
      <c r="AI67" s="52" t="s">
        <v>23</v>
      </c>
      <c r="AJ67" s="52"/>
      <c r="AK67" s="52"/>
      <c r="AL67" s="52"/>
      <c r="AM67" s="52"/>
      <c r="AN67" s="52"/>
      <c r="AO67" s="52"/>
      <c r="AP67" s="55"/>
      <c r="AQ67" s="2">
        <f t="shared" si="40"/>
        <v>0</v>
      </c>
      <c r="AS67" s="81"/>
      <c r="AT67" s="54" t="s">
        <v>23</v>
      </c>
      <c r="AU67" s="24">
        <f>J67</f>
        <v>0</v>
      </c>
      <c r="AV67" s="24">
        <f>U67</f>
        <v>0</v>
      </c>
      <c r="AW67" s="24">
        <f>AF67</f>
        <v>0</v>
      </c>
      <c r="AX67" s="24">
        <f>AQ67</f>
        <v>0</v>
      </c>
      <c r="BB67" s="81"/>
      <c r="BC67" s="52"/>
      <c r="BD67" s="25"/>
      <c r="BE67" s="25"/>
      <c r="BF67" s="25"/>
      <c r="BG67" s="25"/>
      <c r="BH67" s="29"/>
      <c r="BI67" s="29"/>
      <c r="BJ67" s="29"/>
      <c r="BK67" s="29"/>
      <c r="BL67" s="29"/>
      <c r="BM67" s="29"/>
      <c r="BN67" s="29"/>
      <c r="BO67" s="29"/>
      <c r="BP67" s="29"/>
      <c r="BR67" s="29"/>
    </row>
    <row r="68" spans="1:71" s="2" customFormat="1" ht="17" thickBot="1" x14ac:dyDescent="0.25">
      <c r="A68" s="87"/>
      <c r="B68" s="56" t="s">
        <v>25</v>
      </c>
      <c r="C68" s="56"/>
      <c r="D68" s="56"/>
      <c r="E68" s="56"/>
      <c r="F68" s="56"/>
      <c r="G68" s="56"/>
      <c r="H68" s="56"/>
      <c r="I68" s="57"/>
      <c r="J68" s="2">
        <f t="shared" si="37"/>
        <v>0</v>
      </c>
      <c r="L68" s="87"/>
      <c r="M68" s="56" t="s">
        <v>25</v>
      </c>
      <c r="N68" s="56"/>
      <c r="O68" s="56"/>
      <c r="P68" s="56"/>
      <c r="Q68" s="56"/>
      <c r="R68" s="56"/>
      <c r="S68" s="56"/>
      <c r="T68" s="57"/>
      <c r="U68" s="2">
        <f t="shared" si="38"/>
        <v>0</v>
      </c>
      <c r="W68" s="87"/>
      <c r="X68" s="56" t="s">
        <v>25</v>
      </c>
      <c r="Y68" s="56"/>
      <c r="Z68" s="56"/>
      <c r="AA68" s="56"/>
      <c r="AB68" s="56"/>
      <c r="AC68" s="56"/>
      <c r="AD68" s="56"/>
      <c r="AE68" s="57"/>
      <c r="AF68" s="2">
        <f t="shared" si="39"/>
        <v>0</v>
      </c>
      <c r="AH68" s="87"/>
      <c r="AI68" s="56" t="s">
        <v>25</v>
      </c>
      <c r="AJ68" s="56"/>
      <c r="AK68" s="56"/>
      <c r="AL68" s="56"/>
      <c r="AM68" s="56"/>
      <c r="AN68" s="56"/>
      <c r="AO68" s="56"/>
      <c r="AP68" s="57"/>
      <c r="AQ68" s="2">
        <f t="shared" si="40"/>
        <v>0</v>
      </c>
      <c r="AS68" s="87"/>
      <c r="AT68" s="58" t="s">
        <v>25</v>
      </c>
      <c r="AU68" s="35">
        <f>J68</f>
        <v>0</v>
      </c>
      <c r="AV68" s="35">
        <f>U68</f>
        <v>0</v>
      </c>
      <c r="AW68" s="35">
        <f>AF68</f>
        <v>0</v>
      </c>
      <c r="AX68" s="35">
        <f>AQ68</f>
        <v>0</v>
      </c>
      <c r="BB68" s="87"/>
      <c r="BC68" s="56"/>
      <c r="BD68" s="36"/>
      <c r="BE68" s="36"/>
      <c r="BF68" s="36"/>
      <c r="BG68" s="36"/>
      <c r="BH68" s="29"/>
      <c r="BI68" s="29"/>
      <c r="BJ68" s="29"/>
      <c r="BK68" s="29"/>
      <c r="BL68" s="29"/>
      <c r="BM68" s="29"/>
      <c r="BN68" s="29"/>
      <c r="BO68" s="29"/>
      <c r="BP68" s="29"/>
      <c r="BR68" s="29"/>
    </row>
    <row r="69" spans="1:71" s="2" customFormat="1" ht="16" customHeight="1" x14ac:dyDescent="0.2">
      <c r="A69" s="83" t="s">
        <v>35</v>
      </c>
      <c r="B69" s="37" t="s">
        <v>18</v>
      </c>
      <c r="C69" s="52"/>
      <c r="D69" s="52"/>
      <c r="E69" s="52"/>
      <c r="F69" s="52"/>
      <c r="G69" s="52"/>
      <c r="H69" s="52"/>
      <c r="I69" s="55"/>
      <c r="J69" s="2">
        <f t="shared" si="37"/>
        <v>0</v>
      </c>
      <c r="L69" s="83" t="s">
        <v>31</v>
      </c>
      <c r="M69" s="37" t="s">
        <v>18</v>
      </c>
      <c r="N69" s="52"/>
      <c r="O69" s="52"/>
      <c r="P69" s="52"/>
      <c r="Q69" s="52"/>
      <c r="R69" s="52"/>
      <c r="S69" s="52"/>
      <c r="T69" s="55"/>
      <c r="U69" s="2">
        <f t="shared" si="38"/>
        <v>0</v>
      </c>
      <c r="W69" s="83" t="s">
        <v>31</v>
      </c>
      <c r="X69" s="37" t="s">
        <v>18</v>
      </c>
      <c r="Y69" s="52"/>
      <c r="Z69" s="52"/>
      <c r="AA69" s="52"/>
      <c r="AB69" s="52"/>
      <c r="AC69" s="52"/>
      <c r="AD69" s="52"/>
      <c r="AE69" s="55"/>
      <c r="AF69" s="2">
        <f t="shared" si="39"/>
        <v>0</v>
      </c>
      <c r="AH69" s="83" t="s">
        <v>31</v>
      </c>
      <c r="AI69" s="37" t="s">
        <v>18</v>
      </c>
      <c r="AJ69" s="52"/>
      <c r="AK69" s="52"/>
      <c r="AL69" s="52"/>
      <c r="AM69" s="52"/>
      <c r="AN69" s="52"/>
      <c r="AO69" s="52"/>
      <c r="AP69" s="55"/>
      <c r="AQ69" s="2">
        <f t="shared" si="40"/>
        <v>0</v>
      </c>
      <c r="AS69" s="83" t="s">
        <v>31</v>
      </c>
      <c r="AT69" s="41" t="s">
        <v>18</v>
      </c>
      <c r="AU69" s="24">
        <f t="shared" ref="AU69:AX69" si="41">SUM(AU70:AU72)</f>
        <v>15</v>
      </c>
      <c r="AV69" s="24">
        <f t="shared" si="41"/>
        <v>3</v>
      </c>
      <c r="AW69" s="24">
        <f t="shared" si="41"/>
        <v>9</v>
      </c>
      <c r="AX69" s="24">
        <f t="shared" si="41"/>
        <v>6</v>
      </c>
      <c r="BB69" s="83"/>
      <c r="BC69" s="52"/>
      <c r="BD69" s="15"/>
      <c r="BE69" s="15"/>
      <c r="BF69" s="16"/>
      <c r="BG69" s="16"/>
      <c r="BI69" s="29"/>
      <c r="BJ69" s="29"/>
      <c r="BK69" s="29"/>
      <c r="BL69" s="29"/>
      <c r="BM69" s="29"/>
      <c r="BN69" s="29"/>
      <c r="BO69" s="29"/>
      <c r="BP69" s="29"/>
      <c r="BR69" s="29"/>
      <c r="BS69" s="29"/>
    </row>
    <row r="70" spans="1:71" s="2" customFormat="1" x14ac:dyDescent="0.2">
      <c r="A70" s="81"/>
      <c r="B70" s="59" t="s">
        <v>21</v>
      </c>
      <c r="C70" s="59">
        <v>15</v>
      </c>
      <c r="D70" s="59"/>
      <c r="E70" s="59"/>
      <c r="F70" s="59"/>
      <c r="G70" s="59"/>
      <c r="H70" s="59"/>
      <c r="I70" s="53"/>
      <c r="J70" s="2">
        <f t="shared" si="37"/>
        <v>15</v>
      </c>
      <c r="L70" s="81"/>
      <c r="M70" s="59" t="s">
        <v>21</v>
      </c>
      <c r="N70" s="59">
        <v>3</v>
      </c>
      <c r="O70" s="59"/>
      <c r="P70" s="59"/>
      <c r="Q70" s="59"/>
      <c r="R70" s="59"/>
      <c r="S70" s="59"/>
      <c r="T70" s="53"/>
      <c r="U70" s="2">
        <f t="shared" si="38"/>
        <v>3</v>
      </c>
      <c r="W70" s="81"/>
      <c r="X70" s="59" t="s">
        <v>21</v>
      </c>
      <c r="Y70" s="59">
        <v>1</v>
      </c>
      <c r="Z70" s="59">
        <v>8</v>
      </c>
      <c r="AA70" s="59"/>
      <c r="AB70" s="59"/>
      <c r="AC70" s="59"/>
      <c r="AD70" s="59"/>
      <c r="AE70" s="53"/>
      <c r="AF70" s="2">
        <f t="shared" si="39"/>
        <v>9</v>
      </c>
      <c r="AH70" s="81"/>
      <c r="AI70" s="59" t="s">
        <v>21</v>
      </c>
      <c r="AJ70" s="59">
        <v>6</v>
      </c>
      <c r="AK70" s="59"/>
      <c r="AL70" s="59"/>
      <c r="AM70" s="59"/>
      <c r="AN70" s="59"/>
      <c r="AO70" s="59"/>
      <c r="AP70" s="53"/>
      <c r="AQ70" s="2">
        <f t="shared" si="40"/>
        <v>6</v>
      </c>
      <c r="AS70" s="81"/>
      <c r="AT70" s="60" t="s">
        <v>21</v>
      </c>
      <c r="AU70" s="24">
        <f>J70</f>
        <v>15</v>
      </c>
      <c r="AV70" s="24">
        <f>U70</f>
        <v>3</v>
      </c>
      <c r="AW70" s="24">
        <f>AF70</f>
        <v>9</v>
      </c>
      <c r="AX70" s="24">
        <f>AQ70</f>
        <v>6</v>
      </c>
      <c r="BB70" s="81"/>
      <c r="BC70" s="52"/>
      <c r="BD70" s="25"/>
      <c r="BE70" s="25"/>
      <c r="BF70" s="25"/>
      <c r="BG70" s="25"/>
      <c r="BI70" s="29"/>
      <c r="BJ70" s="29"/>
      <c r="BK70" s="29"/>
      <c r="BL70" s="29"/>
      <c r="BM70" s="29"/>
      <c r="BN70" s="29"/>
      <c r="BO70" s="29"/>
      <c r="BP70" s="29"/>
      <c r="BR70" s="29"/>
    </row>
    <row r="71" spans="1:71" s="2" customFormat="1" x14ac:dyDescent="0.2">
      <c r="A71" s="81"/>
      <c r="B71" s="52" t="s">
        <v>23</v>
      </c>
      <c r="C71" s="52"/>
      <c r="D71" s="52"/>
      <c r="E71" s="52"/>
      <c r="F71" s="52"/>
      <c r="G71" s="52"/>
      <c r="H71" s="52"/>
      <c r="I71" s="55"/>
      <c r="J71" s="2">
        <f t="shared" si="37"/>
        <v>0</v>
      </c>
      <c r="L71" s="81"/>
      <c r="M71" s="52" t="s">
        <v>23</v>
      </c>
      <c r="N71" s="52"/>
      <c r="O71" s="52"/>
      <c r="P71" s="52"/>
      <c r="Q71" s="52"/>
      <c r="R71" s="52"/>
      <c r="S71" s="52"/>
      <c r="T71" s="55"/>
      <c r="U71" s="2">
        <f t="shared" si="38"/>
        <v>0</v>
      </c>
      <c r="W71" s="81"/>
      <c r="X71" s="52" t="s">
        <v>23</v>
      </c>
      <c r="Y71" s="52"/>
      <c r="Z71" s="52"/>
      <c r="AA71" s="52"/>
      <c r="AB71" s="52"/>
      <c r="AC71" s="52"/>
      <c r="AD71" s="52"/>
      <c r="AE71" s="55"/>
      <c r="AF71" s="2">
        <f t="shared" si="39"/>
        <v>0</v>
      </c>
      <c r="AH71" s="81"/>
      <c r="AI71" s="52" t="s">
        <v>23</v>
      </c>
      <c r="AJ71" s="52"/>
      <c r="AK71" s="52"/>
      <c r="AL71" s="52"/>
      <c r="AM71" s="52"/>
      <c r="AN71" s="52"/>
      <c r="AO71" s="52"/>
      <c r="AP71" s="55"/>
      <c r="AQ71" s="2">
        <f t="shared" si="40"/>
        <v>0</v>
      </c>
      <c r="AS71" s="81"/>
      <c r="AT71" s="54" t="s">
        <v>23</v>
      </c>
      <c r="AU71" s="24">
        <f>J71</f>
        <v>0</v>
      </c>
      <c r="AV71" s="24">
        <f>U71</f>
        <v>0</v>
      </c>
      <c r="AW71" s="24">
        <f>AF71</f>
        <v>0</v>
      </c>
      <c r="AX71" s="24">
        <f>AQ71</f>
        <v>0</v>
      </c>
      <c r="BB71" s="81"/>
      <c r="BC71" s="52"/>
      <c r="BD71" s="25"/>
      <c r="BE71" s="25"/>
      <c r="BF71" s="25"/>
      <c r="BG71" s="25"/>
      <c r="BI71" s="29"/>
      <c r="BJ71" s="29"/>
      <c r="BK71" s="29"/>
      <c r="BL71" s="29"/>
      <c r="BM71" s="29"/>
      <c r="BN71" s="29"/>
      <c r="BO71" s="29"/>
      <c r="BP71" s="29"/>
      <c r="BR71" s="29"/>
    </row>
    <row r="72" spans="1:71" s="2" customFormat="1" ht="17" thickBot="1" x14ac:dyDescent="0.25">
      <c r="A72" s="87"/>
      <c r="B72" s="56" t="s">
        <v>25</v>
      </c>
      <c r="C72" s="56"/>
      <c r="D72" s="56"/>
      <c r="E72" s="56"/>
      <c r="F72" s="56"/>
      <c r="G72" s="56"/>
      <c r="H72" s="56"/>
      <c r="I72" s="57"/>
      <c r="J72" s="2">
        <f t="shared" si="37"/>
        <v>0</v>
      </c>
      <c r="L72" s="87"/>
      <c r="M72" s="56" t="s">
        <v>25</v>
      </c>
      <c r="N72" s="56"/>
      <c r="O72" s="56"/>
      <c r="P72" s="56"/>
      <c r="Q72" s="56"/>
      <c r="R72" s="56"/>
      <c r="S72" s="56"/>
      <c r="T72" s="57"/>
      <c r="U72" s="2">
        <f t="shared" si="38"/>
        <v>0</v>
      </c>
      <c r="W72" s="87"/>
      <c r="X72" s="56" t="s">
        <v>25</v>
      </c>
      <c r="Y72" s="56"/>
      <c r="Z72" s="56"/>
      <c r="AA72" s="56"/>
      <c r="AB72" s="56"/>
      <c r="AC72" s="56"/>
      <c r="AD72" s="56"/>
      <c r="AE72" s="57"/>
      <c r="AF72" s="2">
        <f t="shared" si="39"/>
        <v>0</v>
      </c>
      <c r="AH72" s="87"/>
      <c r="AI72" s="56" t="s">
        <v>25</v>
      </c>
      <c r="AJ72" s="56"/>
      <c r="AK72" s="56"/>
      <c r="AL72" s="56"/>
      <c r="AM72" s="56"/>
      <c r="AN72" s="56"/>
      <c r="AO72" s="56"/>
      <c r="AP72" s="57"/>
      <c r="AQ72" s="2">
        <f t="shared" si="40"/>
        <v>0</v>
      </c>
      <c r="AS72" s="87"/>
      <c r="AT72" s="58" t="s">
        <v>25</v>
      </c>
      <c r="AU72" s="35">
        <f>J72</f>
        <v>0</v>
      </c>
      <c r="AV72" s="35">
        <f>U72</f>
        <v>0</v>
      </c>
      <c r="AW72" s="35">
        <f>AF72</f>
        <v>0</v>
      </c>
      <c r="AX72" s="35">
        <f>AQ72</f>
        <v>0</v>
      </c>
      <c r="BB72" s="87"/>
      <c r="BC72" s="56"/>
      <c r="BD72" s="36"/>
      <c r="BE72" s="36"/>
      <c r="BF72" s="36"/>
      <c r="BG72" s="36"/>
      <c r="BI72" s="29"/>
      <c r="BJ72" s="29"/>
      <c r="BK72" s="29"/>
      <c r="BL72" s="29"/>
      <c r="BM72" s="29"/>
      <c r="BN72" s="29"/>
      <c r="BO72" s="29"/>
      <c r="BP72" s="29"/>
      <c r="BR72" s="29"/>
    </row>
    <row r="73" spans="1:71" s="2" customFormat="1" ht="16" customHeight="1" x14ac:dyDescent="0.2">
      <c r="A73" s="83" t="s">
        <v>33</v>
      </c>
      <c r="B73" s="52" t="s">
        <v>18</v>
      </c>
      <c r="C73" s="52"/>
      <c r="D73" s="52"/>
      <c r="E73" s="52"/>
      <c r="F73" s="52"/>
      <c r="G73" s="52"/>
      <c r="H73" s="52"/>
      <c r="I73" s="10"/>
      <c r="J73" s="2">
        <f>SUM(C73:I73)</f>
        <v>0</v>
      </c>
      <c r="L73" s="83" t="s">
        <v>30</v>
      </c>
      <c r="M73" s="52" t="s">
        <v>18</v>
      </c>
      <c r="N73" s="52"/>
      <c r="O73" s="52"/>
      <c r="P73" s="52"/>
      <c r="Q73" s="52"/>
      <c r="R73" s="52"/>
      <c r="S73" s="52"/>
      <c r="T73" s="10"/>
      <c r="U73" s="2">
        <f>SUM(N73:T73)</f>
        <v>0</v>
      </c>
      <c r="W73" s="83" t="s">
        <v>30</v>
      </c>
      <c r="X73" s="52" t="s">
        <v>18</v>
      </c>
      <c r="Y73" s="52"/>
      <c r="Z73" s="52"/>
      <c r="AA73" s="52"/>
      <c r="AB73" s="52"/>
      <c r="AC73" s="52"/>
      <c r="AD73" s="52"/>
      <c r="AE73" s="10"/>
      <c r="AF73" s="2">
        <f>SUM(Y73:AE73)</f>
        <v>0</v>
      </c>
      <c r="AH73" s="83" t="s">
        <v>30</v>
      </c>
      <c r="AI73" s="52" t="s">
        <v>18</v>
      </c>
      <c r="AJ73" s="52"/>
      <c r="AK73" s="52"/>
      <c r="AL73" s="52"/>
      <c r="AM73" s="52"/>
      <c r="AN73" s="52"/>
      <c r="AO73" s="52"/>
      <c r="AP73" s="10"/>
      <c r="AQ73" s="2">
        <f>SUM(AJ73:AP73)</f>
        <v>0</v>
      </c>
      <c r="AS73" s="83" t="s">
        <v>30</v>
      </c>
      <c r="AT73" s="54" t="s">
        <v>18</v>
      </c>
      <c r="AU73" s="14">
        <f>SUM(AU74:AU76)</f>
        <v>9</v>
      </c>
      <c r="AV73" s="14">
        <f t="shared" ref="AV73:AX73" si="42">SUM(AV74:AV76)</f>
        <v>18</v>
      </c>
      <c r="AW73" s="14">
        <f t="shared" si="42"/>
        <v>16</v>
      </c>
      <c r="AX73" s="14">
        <f t="shared" si="42"/>
        <v>9</v>
      </c>
      <c r="AZ73" s="2">
        <f>SUM(AU73:AX73,AU77:AX77)</f>
        <v>78</v>
      </c>
      <c r="BB73" s="83"/>
      <c r="BC73" s="52"/>
      <c r="BD73" s="61"/>
      <c r="BE73" s="61"/>
      <c r="BF73" s="48"/>
      <c r="BG73" s="48"/>
      <c r="BI73" s="49"/>
      <c r="BJ73" s="50"/>
      <c r="BK73" s="51"/>
      <c r="BL73" s="50"/>
      <c r="BM73" s="51"/>
      <c r="BN73" s="50"/>
      <c r="BO73" s="51"/>
      <c r="BP73" s="50"/>
      <c r="BR73" s="49"/>
      <c r="BS73" s="50"/>
    </row>
    <row r="74" spans="1:71" s="2" customFormat="1" ht="17" thickBot="1" x14ac:dyDescent="0.25">
      <c r="A74" s="81"/>
      <c r="B74" s="52" t="s">
        <v>21</v>
      </c>
      <c r="C74" s="52">
        <v>9</v>
      </c>
      <c r="D74" s="52"/>
      <c r="E74" s="52"/>
      <c r="F74" s="52"/>
      <c r="G74" s="52"/>
      <c r="H74" s="52"/>
      <c r="I74" s="53"/>
      <c r="J74" s="2">
        <f t="shared" ref="J74:J80" si="43">SUM(C74:I74)</f>
        <v>9</v>
      </c>
      <c r="L74" s="81"/>
      <c r="M74" s="52" t="s">
        <v>21</v>
      </c>
      <c r="N74" s="21">
        <v>18</v>
      </c>
      <c r="O74" s="52"/>
      <c r="P74" s="52"/>
      <c r="Q74" s="52"/>
      <c r="R74" s="52"/>
      <c r="S74" s="52"/>
      <c r="T74" s="53"/>
      <c r="U74" s="2">
        <f t="shared" ref="U74:U80" si="44">SUM(N74:T74)</f>
        <v>18</v>
      </c>
      <c r="W74" s="81"/>
      <c r="X74" s="52" t="s">
        <v>21</v>
      </c>
      <c r="Y74" s="52">
        <v>5</v>
      </c>
      <c r="Z74" s="52">
        <v>11</v>
      </c>
      <c r="AA74" s="52"/>
      <c r="AB74" s="52"/>
      <c r="AC74" s="52"/>
      <c r="AD74" s="52"/>
      <c r="AE74" s="53"/>
      <c r="AF74" s="2">
        <f t="shared" ref="AF74:AF80" si="45">SUM(Y74:AE74)</f>
        <v>16</v>
      </c>
      <c r="AH74" s="81"/>
      <c r="AI74" s="52" t="s">
        <v>21</v>
      </c>
      <c r="AJ74" s="52">
        <v>9</v>
      </c>
      <c r="AK74" s="52"/>
      <c r="AL74" s="52"/>
      <c r="AM74" s="52"/>
      <c r="AN74" s="52"/>
      <c r="AO74" s="52"/>
      <c r="AP74" s="53"/>
      <c r="AQ74" s="2">
        <f t="shared" ref="AQ74:AQ80" si="46">SUM(AJ74:AP74)</f>
        <v>9</v>
      </c>
      <c r="AS74" s="81"/>
      <c r="AT74" s="54" t="s">
        <v>21</v>
      </c>
      <c r="AU74" s="24">
        <f>J74</f>
        <v>9</v>
      </c>
      <c r="AV74" s="24">
        <f>U74</f>
        <v>18</v>
      </c>
      <c r="AW74" s="24">
        <f>AF74</f>
        <v>16</v>
      </c>
      <c r="AX74" s="24">
        <f>AQ74</f>
        <v>9</v>
      </c>
      <c r="BB74" s="81"/>
      <c r="BC74" s="52"/>
      <c r="BD74" s="25"/>
      <c r="BE74" s="25"/>
      <c r="BF74" s="25"/>
      <c r="BG74" s="25"/>
      <c r="BH74" s="29"/>
      <c r="BI74" s="27"/>
      <c r="BJ74" s="28"/>
      <c r="BK74" s="27"/>
      <c r="BL74" s="28"/>
      <c r="BM74" s="27"/>
      <c r="BN74" s="28"/>
      <c r="BO74" s="27"/>
      <c r="BP74" s="28"/>
      <c r="BR74" s="27"/>
      <c r="BS74" s="28"/>
    </row>
    <row r="75" spans="1:71" s="2" customFormat="1" x14ac:dyDescent="0.2">
      <c r="A75" s="81"/>
      <c r="B75" s="52" t="s">
        <v>23</v>
      </c>
      <c r="C75" s="52"/>
      <c r="D75" s="52"/>
      <c r="E75" s="52"/>
      <c r="F75" s="52"/>
      <c r="G75" s="52"/>
      <c r="H75" s="52"/>
      <c r="I75" s="55"/>
      <c r="J75" s="2">
        <f t="shared" si="43"/>
        <v>0</v>
      </c>
      <c r="L75" s="81"/>
      <c r="M75" s="52" t="s">
        <v>23</v>
      </c>
      <c r="N75" s="21"/>
      <c r="O75" s="52"/>
      <c r="P75" s="52"/>
      <c r="Q75" s="52"/>
      <c r="R75" s="52"/>
      <c r="S75" s="52"/>
      <c r="T75" s="55"/>
      <c r="U75" s="2">
        <f t="shared" si="44"/>
        <v>0</v>
      </c>
      <c r="W75" s="81"/>
      <c r="X75" s="52" t="s">
        <v>23</v>
      </c>
      <c r="Y75" s="52"/>
      <c r="Z75" s="52"/>
      <c r="AA75" s="52"/>
      <c r="AB75" s="52"/>
      <c r="AC75" s="52"/>
      <c r="AD75" s="52"/>
      <c r="AE75" s="55"/>
      <c r="AF75" s="2">
        <f t="shared" si="45"/>
        <v>0</v>
      </c>
      <c r="AH75" s="81"/>
      <c r="AI75" s="52" t="s">
        <v>23</v>
      </c>
      <c r="AJ75" s="52"/>
      <c r="AK75" s="52"/>
      <c r="AL75" s="52"/>
      <c r="AM75" s="52"/>
      <c r="AN75" s="52"/>
      <c r="AO75" s="52"/>
      <c r="AP75" s="55"/>
      <c r="AQ75" s="2">
        <f t="shared" si="46"/>
        <v>0</v>
      </c>
      <c r="AS75" s="81"/>
      <c r="AT75" s="54" t="s">
        <v>23</v>
      </c>
      <c r="AU75" s="24">
        <f>J75</f>
        <v>0</v>
      </c>
      <c r="AV75" s="24">
        <f>U75</f>
        <v>0</v>
      </c>
      <c r="AW75" s="24">
        <f>AF75</f>
        <v>0</v>
      </c>
      <c r="AX75" s="24">
        <f>AQ75</f>
        <v>0</v>
      </c>
      <c r="BB75" s="81"/>
      <c r="BC75" s="52"/>
      <c r="BD75" s="25"/>
      <c r="BE75" s="25"/>
      <c r="BF75" s="25"/>
      <c r="BG75" s="25"/>
      <c r="BH75" s="29"/>
      <c r="BI75" s="29"/>
      <c r="BJ75" s="29"/>
      <c r="BK75" s="29"/>
      <c r="BL75" s="29"/>
      <c r="BM75" s="29"/>
      <c r="BN75" s="29"/>
      <c r="BO75" s="29"/>
      <c r="BP75" s="29"/>
      <c r="BR75" s="29"/>
    </row>
    <row r="76" spans="1:71" s="2" customFormat="1" ht="17" thickBot="1" x14ac:dyDescent="0.25">
      <c r="A76" s="87"/>
      <c r="B76" s="56" t="s">
        <v>25</v>
      </c>
      <c r="C76" s="56"/>
      <c r="D76" s="56"/>
      <c r="E76" s="56"/>
      <c r="F76" s="56"/>
      <c r="G76" s="56"/>
      <c r="H76" s="56"/>
      <c r="I76" s="57"/>
      <c r="J76" s="2">
        <f t="shared" si="43"/>
        <v>0</v>
      </c>
      <c r="L76" s="87"/>
      <c r="M76" s="56" t="s">
        <v>25</v>
      </c>
      <c r="N76" s="32"/>
      <c r="O76" s="56"/>
      <c r="P76" s="56"/>
      <c r="Q76" s="56"/>
      <c r="R76" s="56"/>
      <c r="S76" s="56"/>
      <c r="T76" s="57"/>
      <c r="U76" s="2">
        <f t="shared" si="44"/>
        <v>0</v>
      </c>
      <c r="W76" s="87"/>
      <c r="X76" s="56" t="s">
        <v>25</v>
      </c>
      <c r="Y76" s="56"/>
      <c r="Z76" s="56"/>
      <c r="AA76" s="56"/>
      <c r="AB76" s="56"/>
      <c r="AC76" s="56"/>
      <c r="AD76" s="56"/>
      <c r="AE76" s="57"/>
      <c r="AF76" s="2">
        <f t="shared" si="45"/>
        <v>0</v>
      </c>
      <c r="AH76" s="87"/>
      <c r="AI76" s="56" t="s">
        <v>25</v>
      </c>
      <c r="AJ76" s="56"/>
      <c r="AK76" s="56"/>
      <c r="AL76" s="56"/>
      <c r="AM76" s="56"/>
      <c r="AN76" s="56"/>
      <c r="AO76" s="56"/>
      <c r="AP76" s="57"/>
      <c r="AQ76" s="2">
        <f t="shared" si="46"/>
        <v>0</v>
      </c>
      <c r="AS76" s="87"/>
      <c r="AT76" s="58" t="s">
        <v>25</v>
      </c>
      <c r="AU76" s="35">
        <f>J76</f>
        <v>0</v>
      </c>
      <c r="AV76" s="35">
        <f>U76</f>
        <v>0</v>
      </c>
      <c r="AW76" s="35">
        <f>AF76</f>
        <v>0</v>
      </c>
      <c r="AX76" s="35">
        <f>AQ76</f>
        <v>0</v>
      </c>
      <c r="BB76" s="87"/>
      <c r="BC76" s="56"/>
      <c r="BD76" s="36"/>
      <c r="BE76" s="36"/>
      <c r="BF76" s="36"/>
      <c r="BG76" s="36"/>
      <c r="BH76" s="29"/>
      <c r="BI76" s="29"/>
      <c r="BJ76" s="29"/>
      <c r="BK76" s="29"/>
      <c r="BL76" s="29"/>
      <c r="BM76" s="29"/>
      <c r="BN76" s="29"/>
      <c r="BO76" s="29"/>
      <c r="BP76" s="29"/>
      <c r="BR76" s="29"/>
    </row>
    <row r="77" spans="1:71" s="2" customFormat="1" ht="16" customHeight="1" x14ac:dyDescent="0.2">
      <c r="A77" s="83" t="s">
        <v>34</v>
      </c>
      <c r="B77" s="37" t="s">
        <v>18</v>
      </c>
      <c r="C77" s="52"/>
      <c r="D77" s="52"/>
      <c r="E77" s="52"/>
      <c r="F77" s="52"/>
      <c r="G77" s="52"/>
      <c r="H77" s="52"/>
      <c r="I77" s="55"/>
      <c r="J77" s="2">
        <f t="shared" si="43"/>
        <v>0</v>
      </c>
      <c r="L77" s="83" t="s">
        <v>31</v>
      </c>
      <c r="M77" s="37" t="s">
        <v>18</v>
      </c>
      <c r="N77" s="39"/>
      <c r="O77" s="52"/>
      <c r="P77" s="52"/>
      <c r="Q77" s="52"/>
      <c r="R77" s="52"/>
      <c r="S77" s="52"/>
      <c r="T77" s="55"/>
      <c r="U77" s="2">
        <f t="shared" si="44"/>
        <v>0</v>
      </c>
      <c r="W77" s="83" t="s">
        <v>31</v>
      </c>
      <c r="X77" s="37" t="s">
        <v>18</v>
      </c>
      <c r="Y77" s="52"/>
      <c r="Z77" s="52"/>
      <c r="AA77" s="52"/>
      <c r="AB77" s="52"/>
      <c r="AC77" s="52"/>
      <c r="AD77" s="52"/>
      <c r="AE77" s="55"/>
      <c r="AF77" s="2">
        <f t="shared" si="45"/>
        <v>0</v>
      </c>
      <c r="AH77" s="83" t="s">
        <v>31</v>
      </c>
      <c r="AI77" s="37" t="s">
        <v>18</v>
      </c>
      <c r="AJ77" s="52"/>
      <c r="AK77" s="52"/>
      <c r="AL77" s="52"/>
      <c r="AM77" s="52"/>
      <c r="AN77" s="52"/>
      <c r="AO77" s="52"/>
      <c r="AP77" s="55"/>
      <c r="AQ77" s="2">
        <f t="shared" si="46"/>
        <v>0</v>
      </c>
      <c r="AS77" s="83" t="s">
        <v>31</v>
      </c>
      <c r="AT77" s="41" t="s">
        <v>18</v>
      </c>
      <c r="AU77" s="24">
        <f t="shared" ref="AU77:AX77" si="47">SUM(AU78:AU80)</f>
        <v>8</v>
      </c>
      <c r="AV77" s="24">
        <f t="shared" si="47"/>
        <v>6</v>
      </c>
      <c r="AW77" s="24">
        <f t="shared" si="47"/>
        <v>7</v>
      </c>
      <c r="AX77" s="24">
        <f t="shared" si="47"/>
        <v>5</v>
      </c>
      <c r="BB77" s="83"/>
      <c r="BC77" s="52"/>
      <c r="BD77" s="15"/>
      <c r="BE77" s="15"/>
      <c r="BF77" s="16"/>
      <c r="BG77" s="16"/>
      <c r="BI77" s="29"/>
      <c r="BJ77" s="29"/>
      <c r="BK77" s="29"/>
      <c r="BL77" s="29"/>
      <c r="BM77" s="29"/>
      <c r="BN77" s="29"/>
      <c r="BO77" s="29"/>
      <c r="BP77" s="29"/>
      <c r="BR77" s="29"/>
    </row>
    <row r="78" spans="1:71" s="2" customFormat="1" x14ac:dyDescent="0.2">
      <c r="A78" s="81"/>
      <c r="B78" s="59" t="s">
        <v>21</v>
      </c>
      <c r="C78" s="59">
        <v>8</v>
      </c>
      <c r="D78" s="59"/>
      <c r="E78" s="59"/>
      <c r="F78" s="59"/>
      <c r="G78" s="59"/>
      <c r="H78" s="59"/>
      <c r="I78" s="53"/>
      <c r="J78" s="2">
        <f t="shared" si="43"/>
        <v>8</v>
      </c>
      <c r="L78" s="81"/>
      <c r="M78" s="59" t="s">
        <v>21</v>
      </c>
      <c r="N78" s="21">
        <v>5</v>
      </c>
      <c r="O78" s="59">
        <v>1</v>
      </c>
      <c r="P78" s="59"/>
      <c r="Q78" s="59"/>
      <c r="R78" s="59"/>
      <c r="S78" s="59"/>
      <c r="T78" s="53"/>
      <c r="U78" s="2">
        <f t="shared" si="44"/>
        <v>6</v>
      </c>
      <c r="W78" s="81"/>
      <c r="X78" s="59" t="s">
        <v>21</v>
      </c>
      <c r="Y78" s="59">
        <v>5</v>
      </c>
      <c r="Z78" s="59">
        <v>2</v>
      </c>
      <c r="AA78" s="59"/>
      <c r="AB78" s="59"/>
      <c r="AC78" s="59"/>
      <c r="AD78" s="59"/>
      <c r="AE78" s="53"/>
      <c r="AF78" s="2">
        <f t="shared" si="45"/>
        <v>7</v>
      </c>
      <c r="AH78" s="81"/>
      <c r="AI78" s="59" t="s">
        <v>21</v>
      </c>
      <c r="AJ78" s="59">
        <v>5</v>
      </c>
      <c r="AK78" s="59"/>
      <c r="AL78" s="59"/>
      <c r="AM78" s="59"/>
      <c r="AN78" s="59"/>
      <c r="AO78" s="59"/>
      <c r="AP78" s="53"/>
      <c r="AQ78" s="2">
        <f t="shared" si="46"/>
        <v>5</v>
      </c>
      <c r="AS78" s="81"/>
      <c r="AT78" s="60" t="s">
        <v>21</v>
      </c>
      <c r="AU78" s="24">
        <f>J78</f>
        <v>8</v>
      </c>
      <c r="AV78" s="24">
        <f>U78</f>
        <v>6</v>
      </c>
      <c r="AW78" s="24">
        <f>AF78</f>
        <v>7</v>
      </c>
      <c r="AX78" s="24">
        <f>AQ78</f>
        <v>5</v>
      </c>
      <c r="BB78" s="81"/>
      <c r="BC78" s="52"/>
      <c r="BD78" s="25"/>
      <c r="BE78" s="25"/>
      <c r="BF78" s="25"/>
      <c r="BG78" s="25"/>
      <c r="BI78" s="29"/>
      <c r="BJ78" s="29"/>
      <c r="BK78" s="29"/>
      <c r="BL78" s="29"/>
      <c r="BM78" s="29"/>
      <c r="BN78" s="29"/>
      <c r="BO78" s="29"/>
      <c r="BP78" s="29"/>
      <c r="BR78" s="29"/>
    </row>
    <row r="79" spans="1:71" s="2" customFormat="1" x14ac:dyDescent="0.2">
      <c r="A79" s="81"/>
      <c r="B79" s="52" t="s">
        <v>23</v>
      </c>
      <c r="C79" s="52"/>
      <c r="D79" s="52"/>
      <c r="E79" s="52"/>
      <c r="F79" s="52"/>
      <c r="G79" s="52"/>
      <c r="H79" s="52"/>
      <c r="I79" s="55"/>
      <c r="J79" s="2">
        <f t="shared" si="43"/>
        <v>0</v>
      </c>
      <c r="L79" s="81"/>
      <c r="M79" s="52" t="s">
        <v>23</v>
      </c>
      <c r="N79" s="21"/>
      <c r="O79" s="52"/>
      <c r="P79" s="52"/>
      <c r="Q79" s="52"/>
      <c r="R79" s="52"/>
      <c r="S79" s="52"/>
      <c r="T79" s="55"/>
      <c r="U79" s="2">
        <f t="shared" si="44"/>
        <v>0</v>
      </c>
      <c r="W79" s="81"/>
      <c r="X79" s="52" t="s">
        <v>23</v>
      </c>
      <c r="Y79" s="52"/>
      <c r="Z79" s="52"/>
      <c r="AA79" s="52"/>
      <c r="AB79" s="52"/>
      <c r="AC79" s="52"/>
      <c r="AD79" s="52"/>
      <c r="AE79" s="55"/>
      <c r="AF79" s="2">
        <f t="shared" si="45"/>
        <v>0</v>
      </c>
      <c r="AH79" s="81"/>
      <c r="AI79" s="52" t="s">
        <v>23</v>
      </c>
      <c r="AJ79" s="52"/>
      <c r="AK79" s="52"/>
      <c r="AL79" s="52"/>
      <c r="AM79" s="52"/>
      <c r="AN79" s="52"/>
      <c r="AO79" s="52"/>
      <c r="AP79" s="55"/>
      <c r="AQ79" s="2">
        <f t="shared" si="46"/>
        <v>0</v>
      </c>
      <c r="AS79" s="81"/>
      <c r="AT79" s="54" t="s">
        <v>23</v>
      </c>
      <c r="AU79" s="24">
        <f>J79</f>
        <v>0</v>
      </c>
      <c r="AV79" s="24">
        <f>U79</f>
        <v>0</v>
      </c>
      <c r="AW79" s="24">
        <f>AF79</f>
        <v>0</v>
      </c>
      <c r="AX79" s="24">
        <f>AQ79</f>
        <v>0</v>
      </c>
      <c r="BB79" s="81"/>
      <c r="BC79" s="52"/>
      <c r="BD79" s="25"/>
      <c r="BE79" s="25"/>
      <c r="BF79" s="25"/>
      <c r="BG79" s="25"/>
      <c r="BI79" s="29"/>
      <c r="BJ79" s="29"/>
      <c r="BK79" s="29"/>
      <c r="BL79" s="29"/>
      <c r="BM79" s="29"/>
      <c r="BN79" s="29"/>
      <c r="BO79" s="29"/>
      <c r="BP79" s="29"/>
      <c r="BR79" s="29"/>
    </row>
    <row r="80" spans="1:71" s="2" customFormat="1" ht="17" thickBot="1" x14ac:dyDescent="0.25">
      <c r="A80" s="87"/>
      <c r="B80" s="56" t="s">
        <v>25</v>
      </c>
      <c r="C80" s="56"/>
      <c r="D80" s="56"/>
      <c r="E80" s="56"/>
      <c r="F80" s="56"/>
      <c r="G80" s="56"/>
      <c r="H80" s="56"/>
      <c r="I80" s="57"/>
      <c r="J80" s="2">
        <f t="shared" si="43"/>
        <v>0</v>
      </c>
      <c r="L80" s="87"/>
      <c r="M80" s="56" t="s">
        <v>25</v>
      </c>
      <c r="N80" s="56"/>
      <c r="O80" s="56"/>
      <c r="P80" s="56"/>
      <c r="Q80" s="56"/>
      <c r="R80" s="56"/>
      <c r="S80" s="56"/>
      <c r="T80" s="57"/>
      <c r="U80" s="2">
        <f t="shared" si="44"/>
        <v>0</v>
      </c>
      <c r="W80" s="87"/>
      <c r="X80" s="56" t="s">
        <v>25</v>
      </c>
      <c r="Y80" s="56"/>
      <c r="Z80" s="56"/>
      <c r="AA80" s="56"/>
      <c r="AB80" s="56"/>
      <c r="AC80" s="56"/>
      <c r="AD80" s="56"/>
      <c r="AE80" s="57"/>
      <c r="AF80" s="2">
        <f t="shared" si="45"/>
        <v>0</v>
      </c>
      <c r="AH80" s="87"/>
      <c r="AI80" s="56" t="s">
        <v>25</v>
      </c>
      <c r="AJ80" s="56"/>
      <c r="AK80" s="56"/>
      <c r="AL80" s="56"/>
      <c r="AM80" s="56"/>
      <c r="AN80" s="56"/>
      <c r="AO80" s="56"/>
      <c r="AP80" s="57"/>
      <c r="AQ80" s="2">
        <f t="shared" si="46"/>
        <v>0</v>
      </c>
      <c r="AS80" s="87"/>
      <c r="AT80" s="58" t="s">
        <v>25</v>
      </c>
      <c r="AU80" s="35">
        <f>J80</f>
        <v>0</v>
      </c>
      <c r="AV80" s="35">
        <f>U80</f>
        <v>0</v>
      </c>
      <c r="AW80" s="35">
        <f>AF80</f>
        <v>0</v>
      </c>
      <c r="AX80" s="35">
        <f>AQ80</f>
        <v>0</v>
      </c>
      <c r="BB80" s="87"/>
      <c r="BC80" s="56"/>
      <c r="BD80" s="36"/>
      <c r="BE80" s="36"/>
      <c r="BF80" s="36"/>
      <c r="BG80" s="36"/>
      <c r="BI80" s="29"/>
      <c r="BJ80" s="29"/>
      <c r="BK80" s="29"/>
      <c r="BL80" s="29"/>
      <c r="BM80" s="29"/>
      <c r="BN80" s="29"/>
      <c r="BO80" s="29"/>
      <c r="BP80" s="29"/>
      <c r="BR80" s="29"/>
    </row>
    <row r="81" spans="1:71" x14ac:dyDescent="0.2">
      <c r="AU81" s="98">
        <f>100*((AU78+AU70)/(AU77+AU69))</f>
        <v>100</v>
      </c>
      <c r="AV81" s="98">
        <f>100*((AV78+AV70)/(AV77+AV69))</f>
        <v>100</v>
      </c>
      <c r="AW81" s="98">
        <f>100*((AW78+AW70)/(AW77+AW69))</f>
        <v>100</v>
      </c>
      <c r="AX81" s="98">
        <f>100*((AX78+AX70)/(AX77+AX69))</f>
        <v>100</v>
      </c>
      <c r="AY81" s="99">
        <f>SUM(AU69:AX69)+SUM(AU77:AX77)</f>
        <v>59</v>
      </c>
      <c r="AZ81" s="99">
        <f>SUM(AU70:AX70)+SUM(AU78:AX78)</f>
        <v>59</v>
      </c>
      <c r="BA81">
        <f>100*(AZ81/AY81)</f>
        <v>100</v>
      </c>
    </row>
    <row r="82" spans="1:71" s="2" customFormat="1" ht="18" thickBot="1" x14ac:dyDescent="0.25">
      <c r="A82" s="6" t="s">
        <v>2</v>
      </c>
      <c r="B82" s="7"/>
      <c r="C82" s="8" t="s">
        <v>3</v>
      </c>
      <c r="D82" s="8" t="s">
        <v>4</v>
      </c>
      <c r="E82" s="8" t="s">
        <v>5</v>
      </c>
      <c r="F82" s="8" t="s">
        <v>6</v>
      </c>
      <c r="G82" s="8" t="s">
        <v>7</v>
      </c>
      <c r="H82" s="8" t="s">
        <v>8</v>
      </c>
      <c r="I82" s="8" t="s">
        <v>9</v>
      </c>
      <c r="J82" s="8" t="s">
        <v>10</v>
      </c>
      <c r="L82" s="6" t="s">
        <v>14</v>
      </c>
      <c r="M82" s="7"/>
      <c r="N82" s="8" t="s">
        <v>3</v>
      </c>
      <c r="O82" s="8" t="s">
        <v>4</v>
      </c>
      <c r="P82" s="8" t="s">
        <v>5</v>
      </c>
      <c r="Q82" s="8" t="s">
        <v>6</v>
      </c>
      <c r="R82" s="8" t="s">
        <v>7</v>
      </c>
      <c r="S82" s="8" t="s">
        <v>8</v>
      </c>
      <c r="T82" s="8" t="s">
        <v>9</v>
      </c>
      <c r="U82" s="8" t="s">
        <v>10</v>
      </c>
      <c r="W82" s="6" t="s">
        <v>12</v>
      </c>
      <c r="X82" s="7"/>
      <c r="Y82" s="8" t="s">
        <v>3</v>
      </c>
      <c r="Z82" s="8" t="s">
        <v>4</v>
      </c>
      <c r="AA82" s="8" t="s">
        <v>5</v>
      </c>
      <c r="AB82" s="8" t="s">
        <v>6</v>
      </c>
      <c r="AC82" s="8" t="s">
        <v>7</v>
      </c>
      <c r="AD82" s="8" t="s">
        <v>8</v>
      </c>
      <c r="AE82" s="8" t="s">
        <v>9</v>
      </c>
      <c r="AF82" s="8" t="s">
        <v>10</v>
      </c>
      <c r="AH82" s="6" t="s">
        <v>13</v>
      </c>
      <c r="AI82" s="7"/>
      <c r="AJ82" s="8" t="s">
        <v>3</v>
      </c>
      <c r="AK82" s="8" t="s">
        <v>4</v>
      </c>
      <c r="AL82" s="8" t="s">
        <v>5</v>
      </c>
      <c r="AM82" s="8" t="s">
        <v>6</v>
      </c>
      <c r="AN82" s="8" t="s">
        <v>7</v>
      </c>
      <c r="AO82" s="8" t="s">
        <v>8</v>
      </c>
      <c r="AP82" s="8" t="s">
        <v>9</v>
      </c>
      <c r="AQ82" s="8" t="s">
        <v>10</v>
      </c>
      <c r="AR82" s="8"/>
      <c r="AS82" s="8"/>
      <c r="AT82" s="8"/>
      <c r="AU82" s="8" t="s">
        <v>2</v>
      </c>
      <c r="AV82" s="8" t="s">
        <v>14</v>
      </c>
      <c r="AW82" s="8" t="s">
        <v>12</v>
      </c>
      <c r="AX82" s="8" t="s">
        <v>13</v>
      </c>
      <c r="AY82" s="8" t="s">
        <v>15</v>
      </c>
      <c r="AZ82" s="8" t="s">
        <v>16</v>
      </c>
      <c r="BA82" s="8"/>
      <c r="BB82" s="6"/>
      <c r="BD82" s="8"/>
      <c r="BE82" s="8"/>
      <c r="BF82" s="8"/>
      <c r="BG82" s="8"/>
      <c r="BI82" s="86"/>
      <c r="BJ82" s="86"/>
      <c r="BK82" s="86"/>
      <c r="BL82" s="86"/>
      <c r="BM82" s="86"/>
      <c r="BN82" s="86"/>
      <c r="BO82" s="86"/>
      <c r="BP82" s="86"/>
    </row>
    <row r="83" spans="1:71" s="2" customFormat="1" ht="16" customHeight="1" x14ac:dyDescent="0.2">
      <c r="A83" s="83" t="s">
        <v>32</v>
      </c>
      <c r="B83" s="45" t="s">
        <v>18</v>
      </c>
      <c r="C83" s="45"/>
      <c r="D83" s="45"/>
      <c r="E83" s="45"/>
      <c r="F83" s="45"/>
      <c r="G83" s="45"/>
      <c r="H83" s="45"/>
      <c r="I83" s="10"/>
      <c r="J83" s="2">
        <f>SUM(C83:I83)</f>
        <v>0</v>
      </c>
      <c r="L83" s="83" t="s">
        <v>30</v>
      </c>
      <c r="M83" s="45" t="s">
        <v>18</v>
      </c>
      <c r="N83" s="62"/>
      <c r="O83" s="62"/>
      <c r="P83" s="62"/>
      <c r="Q83" s="62"/>
      <c r="R83" s="62"/>
      <c r="S83" s="62"/>
      <c r="T83" s="63"/>
      <c r="U83" s="2">
        <f>SUM(N83:T83)</f>
        <v>0</v>
      </c>
      <c r="W83" s="83" t="s">
        <v>30</v>
      </c>
      <c r="X83" s="45" t="s">
        <v>18</v>
      </c>
      <c r="Y83" s="62"/>
      <c r="Z83" s="62"/>
      <c r="AA83" s="62"/>
      <c r="AB83" s="62"/>
      <c r="AC83" s="62"/>
      <c r="AD83" s="62"/>
      <c r="AE83" s="63"/>
      <c r="AF83" s="2">
        <f>SUM(Y83:AE83)</f>
        <v>0</v>
      </c>
      <c r="AH83" s="83" t="s">
        <v>30</v>
      </c>
      <c r="AI83" s="45" t="s">
        <v>18</v>
      </c>
      <c r="AJ83" s="62"/>
      <c r="AK83" s="62"/>
      <c r="AL83" s="62"/>
      <c r="AM83" s="62"/>
      <c r="AN83" s="62"/>
      <c r="AO83" s="62"/>
      <c r="AP83" s="63"/>
      <c r="AQ83" s="2">
        <f>SUM(AJ83:AP83)</f>
        <v>0</v>
      </c>
      <c r="AS83" s="83" t="s">
        <v>30</v>
      </c>
      <c r="AT83" s="46" t="s">
        <v>18</v>
      </c>
      <c r="AU83" s="14">
        <f>SUM(AU84:AU86)</f>
        <v>8</v>
      </c>
      <c r="AV83" s="14">
        <f t="shared" ref="AV83:AX83" si="48">SUM(AV84:AV86)</f>
        <v>0</v>
      </c>
      <c r="AW83" s="14">
        <f t="shared" si="48"/>
        <v>0</v>
      </c>
      <c r="AX83" s="14">
        <f t="shared" si="48"/>
        <v>0</v>
      </c>
      <c r="AZ83" s="2">
        <f>SUM(AU83:AX83,AU87:AX87)</f>
        <v>16</v>
      </c>
      <c r="BB83" s="83"/>
      <c r="BC83" s="45"/>
      <c r="BD83" s="47"/>
      <c r="BE83" s="47"/>
      <c r="BF83" s="48"/>
      <c r="BG83" s="48"/>
      <c r="BI83" s="49"/>
      <c r="BJ83" s="50"/>
      <c r="BK83" s="51"/>
      <c r="BL83" s="50"/>
      <c r="BM83" s="51"/>
      <c r="BN83" s="50"/>
      <c r="BO83" s="51"/>
      <c r="BP83" s="50"/>
      <c r="BR83" s="49"/>
      <c r="BS83" s="50"/>
    </row>
    <row r="84" spans="1:71" s="2" customFormat="1" ht="17" thickBot="1" x14ac:dyDescent="0.25">
      <c r="A84" s="81"/>
      <c r="B84" s="52" t="s">
        <v>21</v>
      </c>
      <c r="C84" s="52">
        <v>7</v>
      </c>
      <c r="D84" s="52">
        <v>1</v>
      </c>
      <c r="E84" s="52"/>
      <c r="F84" s="52"/>
      <c r="G84" s="52"/>
      <c r="H84" s="52"/>
      <c r="I84" s="53"/>
      <c r="J84" s="2">
        <f t="shared" ref="J84:J90" si="49">SUM(C84:I84)</f>
        <v>8</v>
      </c>
      <c r="L84" s="81"/>
      <c r="M84" s="52" t="s">
        <v>21</v>
      </c>
      <c r="N84" s="64"/>
      <c r="O84" s="64"/>
      <c r="P84" s="64"/>
      <c r="Q84" s="64"/>
      <c r="R84" s="64"/>
      <c r="S84" s="64"/>
      <c r="T84" s="65"/>
      <c r="U84" s="2">
        <f t="shared" ref="U84:U90" si="50">SUM(N84:T84)</f>
        <v>0</v>
      </c>
      <c r="W84" s="81"/>
      <c r="X84" s="52" t="s">
        <v>21</v>
      </c>
      <c r="Y84" s="64"/>
      <c r="Z84" s="64"/>
      <c r="AA84" s="64"/>
      <c r="AB84" s="64"/>
      <c r="AC84" s="64"/>
      <c r="AD84" s="64"/>
      <c r="AE84" s="65"/>
      <c r="AF84" s="2">
        <f t="shared" ref="AF84:AF90" si="51">SUM(Y84:AE84)</f>
        <v>0</v>
      </c>
      <c r="AH84" s="81"/>
      <c r="AI84" s="52" t="s">
        <v>21</v>
      </c>
      <c r="AJ84" s="64"/>
      <c r="AK84" s="64"/>
      <c r="AL84" s="64"/>
      <c r="AM84" s="64"/>
      <c r="AN84" s="64"/>
      <c r="AO84" s="64"/>
      <c r="AP84" s="65"/>
      <c r="AQ84" s="2">
        <f t="shared" ref="AQ84:AQ90" si="52">SUM(AJ84:AP84)</f>
        <v>0</v>
      </c>
      <c r="AS84" s="81"/>
      <c r="AT84" s="54" t="s">
        <v>21</v>
      </c>
      <c r="AU84" s="24">
        <f>J84</f>
        <v>8</v>
      </c>
      <c r="AV84" s="24">
        <f>U84</f>
        <v>0</v>
      </c>
      <c r="AW84" s="24">
        <f>AF84</f>
        <v>0</v>
      </c>
      <c r="AX84" s="24">
        <f>AQ84</f>
        <v>0</v>
      </c>
      <c r="BB84" s="81"/>
      <c r="BC84" s="52"/>
      <c r="BD84" s="25"/>
      <c r="BE84" s="25"/>
      <c r="BF84" s="25"/>
      <c r="BG84" s="25"/>
      <c r="BH84" s="29"/>
      <c r="BI84" s="27"/>
      <c r="BJ84" s="28"/>
      <c r="BK84" s="27"/>
      <c r="BL84" s="28"/>
      <c r="BM84" s="27"/>
      <c r="BN84" s="28"/>
      <c r="BO84" s="27"/>
      <c r="BP84" s="28"/>
      <c r="BR84" s="27"/>
      <c r="BS84" s="28"/>
    </row>
    <row r="85" spans="1:71" s="2" customFormat="1" x14ac:dyDescent="0.2">
      <c r="A85" s="81"/>
      <c r="B85" s="52" t="s">
        <v>23</v>
      </c>
      <c r="C85" s="52"/>
      <c r="D85" s="52"/>
      <c r="E85" s="52"/>
      <c r="F85" s="52"/>
      <c r="G85" s="52"/>
      <c r="H85" s="52"/>
      <c r="I85" s="55"/>
      <c r="J85" s="2">
        <f t="shared" si="49"/>
        <v>0</v>
      </c>
      <c r="L85" s="81"/>
      <c r="M85" s="52" t="s">
        <v>23</v>
      </c>
      <c r="N85" s="64"/>
      <c r="O85" s="64"/>
      <c r="P85" s="64"/>
      <c r="Q85" s="64"/>
      <c r="R85" s="64"/>
      <c r="S85" s="64"/>
      <c r="T85" s="66"/>
      <c r="U85" s="2">
        <f t="shared" si="50"/>
        <v>0</v>
      </c>
      <c r="W85" s="81"/>
      <c r="X85" s="52" t="s">
        <v>23</v>
      </c>
      <c r="Y85" s="64"/>
      <c r="Z85" s="64"/>
      <c r="AA85" s="64"/>
      <c r="AB85" s="64"/>
      <c r="AC85" s="64"/>
      <c r="AD85" s="64"/>
      <c r="AE85" s="66"/>
      <c r="AF85" s="2">
        <f t="shared" si="51"/>
        <v>0</v>
      </c>
      <c r="AH85" s="81"/>
      <c r="AI85" s="52" t="s">
        <v>23</v>
      </c>
      <c r="AJ85" s="64"/>
      <c r="AK85" s="64"/>
      <c r="AL85" s="64"/>
      <c r="AM85" s="64"/>
      <c r="AN85" s="64"/>
      <c r="AO85" s="64"/>
      <c r="AP85" s="66"/>
      <c r="AQ85" s="2">
        <f t="shared" si="52"/>
        <v>0</v>
      </c>
      <c r="AS85" s="81"/>
      <c r="AT85" s="54" t="s">
        <v>23</v>
      </c>
      <c r="AU85" s="24">
        <f>J85</f>
        <v>0</v>
      </c>
      <c r="AV85" s="24">
        <f>U85</f>
        <v>0</v>
      </c>
      <c r="AW85" s="24">
        <f>AF85</f>
        <v>0</v>
      </c>
      <c r="AX85" s="24">
        <f>AQ85</f>
        <v>0</v>
      </c>
      <c r="BB85" s="81"/>
      <c r="BC85" s="52"/>
      <c r="BD85" s="25"/>
      <c r="BE85" s="25"/>
      <c r="BF85" s="25"/>
      <c r="BG85" s="25"/>
      <c r="BH85" s="29"/>
      <c r="BI85" s="29"/>
      <c r="BJ85" s="29"/>
      <c r="BK85" s="29"/>
      <c r="BL85" s="29"/>
      <c r="BM85" s="29"/>
      <c r="BN85" s="29"/>
      <c r="BO85" s="29"/>
      <c r="BP85" s="29"/>
      <c r="BR85" s="29"/>
    </row>
    <row r="86" spans="1:71" s="2" customFormat="1" ht="17" thickBot="1" x14ac:dyDescent="0.25">
      <c r="A86" s="87"/>
      <c r="B86" s="56" t="s">
        <v>25</v>
      </c>
      <c r="C86" s="56"/>
      <c r="D86" s="56"/>
      <c r="E86" s="56"/>
      <c r="F86" s="56"/>
      <c r="G86" s="56"/>
      <c r="H86" s="56"/>
      <c r="I86" s="57"/>
      <c r="J86" s="2">
        <f t="shared" si="49"/>
        <v>0</v>
      </c>
      <c r="L86" s="87"/>
      <c r="M86" s="56" t="s">
        <v>25</v>
      </c>
      <c r="N86" s="67"/>
      <c r="O86" s="67"/>
      <c r="P86" s="67"/>
      <c r="Q86" s="67"/>
      <c r="R86" s="67"/>
      <c r="S86" s="67"/>
      <c r="T86" s="68"/>
      <c r="U86" s="2">
        <f t="shared" si="50"/>
        <v>0</v>
      </c>
      <c r="W86" s="87"/>
      <c r="X86" s="56" t="s">
        <v>25</v>
      </c>
      <c r="Y86" s="67"/>
      <c r="Z86" s="67"/>
      <c r="AA86" s="67"/>
      <c r="AB86" s="67"/>
      <c r="AC86" s="67"/>
      <c r="AD86" s="67"/>
      <c r="AE86" s="68"/>
      <c r="AF86" s="2">
        <f t="shared" si="51"/>
        <v>0</v>
      </c>
      <c r="AH86" s="87"/>
      <c r="AI86" s="56" t="s">
        <v>25</v>
      </c>
      <c r="AJ86" s="67"/>
      <c r="AK86" s="67"/>
      <c r="AL86" s="67"/>
      <c r="AM86" s="67"/>
      <c r="AN86" s="67"/>
      <c r="AO86" s="67"/>
      <c r="AP86" s="68"/>
      <c r="AQ86" s="2">
        <f t="shared" si="52"/>
        <v>0</v>
      </c>
      <c r="AS86" s="87"/>
      <c r="AT86" s="58" t="s">
        <v>25</v>
      </c>
      <c r="AU86" s="35">
        <f>J86</f>
        <v>0</v>
      </c>
      <c r="AV86" s="35">
        <f>U86</f>
        <v>0</v>
      </c>
      <c r="AW86" s="35">
        <f>AF86</f>
        <v>0</v>
      </c>
      <c r="AX86" s="35">
        <f>AQ86</f>
        <v>0</v>
      </c>
      <c r="BB86" s="87"/>
      <c r="BC86" s="56"/>
      <c r="BD86" s="36"/>
      <c r="BE86" s="36"/>
      <c r="BF86" s="36"/>
      <c r="BG86" s="36"/>
      <c r="BH86" s="29"/>
      <c r="BI86" s="29"/>
      <c r="BJ86" s="29"/>
      <c r="BK86" s="29"/>
      <c r="BL86" s="29"/>
      <c r="BM86" s="29"/>
      <c r="BN86" s="29"/>
      <c r="BO86" s="29"/>
      <c r="BP86" s="29"/>
      <c r="BR86" s="29"/>
    </row>
    <row r="87" spans="1:71" s="2" customFormat="1" ht="16" customHeight="1" x14ac:dyDescent="0.2">
      <c r="A87" s="83" t="s">
        <v>35</v>
      </c>
      <c r="B87" s="37" t="s">
        <v>18</v>
      </c>
      <c r="C87" s="52"/>
      <c r="D87" s="52"/>
      <c r="E87" s="52"/>
      <c r="F87" s="52"/>
      <c r="G87" s="52"/>
      <c r="H87" s="52"/>
      <c r="I87" s="55"/>
      <c r="J87" s="2">
        <f t="shared" si="49"/>
        <v>0</v>
      </c>
      <c r="L87" s="83" t="s">
        <v>31</v>
      </c>
      <c r="M87" s="37" t="s">
        <v>18</v>
      </c>
      <c r="N87" s="64"/>
      <c r="O87" s="64"/>
      <c r="P87" s="64"/>
      <c r="Q87" s="64"/>
      <c r="R87" s="64"/>
      <c r="S87" s="64"/>
      <c r="T87" s="66"/>
      <c r="U87" s="2">
        <f t="shared" si="50"/>
        <v>0</v>
      </c>
      <c r="W87" s="83" t="s">
        <v>31</v>
      </c>
      <c r="X87" s="37" t="s">
        <v>18</v>
      </c>
      <c r="Y87" s="64"/>
      <c r="Z87" s="64"/>
      <c r="AA87" s="64"/>
      <c r="AB87" s="64"/>
      <c r="AC87" s="64"/>
      <c r="AD87" s="64"/>
      <c r="AE87" s="66"/>
      <c r="AF87" s="2">
        <f t="shared" si="51"/>
        <v>0</v>
      </c>
      <c r="AH87" s="83" t="s">
        <v>31</v>
      </c>
      <c r="AI87" s="37" t="s">
        <v>18</v>
      </c>
      <c r="AJ87" s="64"/>
      <c r="AK87" s="64"/>
      <c r="AL87" s="64"/>
      <c r="AM87" s="64"/>
      <c r="AN87" s="64"/>
      <c r="AO87" s="64"/>
      <c r="AP87" s="66"/>
      <c r="AQ87" s="2">
        <f t="shared" si="52"/>
        <v>0</v>
      </c>
      <c r="AS87" s="83" t="s">
        <v>31</v>
      </c>
      <c r="AT87" s="41" t="s">
        <v>18</v>
      </c>
      <c r="AU87" s="24">
        <f t="shared" ref="AU87:AX87" si="53">SUM(AU88:AU90)</f>
        <v>8</v>
      </c>
      <c r="AV87" s="24">
        <f t="shared" si="53"/>
        <v>0</v>
      </c>
      <c r="AW87" s="24">
        <f t="shared" si="53"/>
        <v>0</v>
      </c>
      <c r="AX87" s="24">
        <f t="shared" si="53"/>
        <v>0</v>
      </c>
      <c r="BB87" s="83"/>
      <c r="BC87" s="52"/>
      <c r="BD87" s="15"/>
      <c r="BE87" s="15"/>
      <c r="BF87" s="16"/>
      <c r="BG87" s="16"/>
      <c r="BI87" s="29"/>
      <c r="BJ87" s="29"/>
      <c r="BK87" s="29"/>
      <c r="BL87" s="29"/>
      <c r="BM87" s="29"/>
      <c r="BN87" s="29"/>
      <c r="BO87" s="29"/>
      <c r="BP87" s="29"/>
      <c r="BR87" s="29"/>
      <c r="BS87" s="29"/>
    </row>
    <row r="88" spans="1:71" s="2" customFormat="1" x14ac:dyDescent="0.2">
      <c r="A88" s="81"/>
      <c r="B88" s="59" t="s">
        <v>21</v>
      </c>
      <c r="C88" s="59">
        <v>8</v>
      </c>
      <c r="D88" s="59"/>
      <c r="E88" s="59"/>
      <c r="F88" s="59"/>
      <c r="G88" s="59"/>
      <c r="H88" s="59"/>
      <c r="I88" s="53"/>
      <c r="J88" s="2">
        <f t="shared" si="49"/>
        <v>8</v>
      </c>
      <c r="L88" s="81"/>
      <c r="M88" s="59" t="s">
        <v>21</v>
      </c>
      <c r="N88" s="69"/>
      <c r="O88" s="69"/>
      <c r="P88" s="69"/>
      <c r="Q88" s="69"/>
      <c r="R88" s="69"/>
      <c r="S88" s="69"/>
      <c r="T88" s="65"/>
      <c r="U88" s="2">
        <f t="shared" si="50"/>
        <v>0</v>
      </c>
      <c r="W88" s="81"/>
      <c r="X88" s="59" t="s">
        <v>21</v>
      </c>
      <c r="Y88" s="69"/>
      <c r="Z88" s="69"/>
      <c r="AA88" s="69"/>
      <c r="AB88" s="69"/>
      <c r="AC88" s="69"/>
      <c r="AD88" s="69"/>
      <c r="AE88" s="65"/>
      <c r="AF88" s="2">
        <f t="shared" si="51"/>
        <v>0</v>
      </c>
      <c r="AH88" s="81"/>
      <c r="AI88" s="59" t="s">
        <v>21</v>
      </c>
      <c r="AJ88" s="69"/>
      <c r="AK88" s="69"/>
      <c r="AL88" s="69"/>
      <c r="AM88" s="69"/>
      <c r="AN88" s="69"/>
      <c r="AO88" s="69"/>
      <c r="AP88" s="65"/>
      <c r="AQ88" s="2">
        <f t="shared" si="52"/>
        <v>0</v>
      </c>
      <c r="AS88" s="81"/>
      <c r="AT88" s="60" t="s">
        <v>21</v>
      </c>
      <c r="AU88" s="24">
        <f>J88</f>
        <v>8</v>
      </c>
      <c r="AV88" s="24">
        <f>U88</f>
        <v>0</v>
      </c>
      <c r="AW88" s="24">
        <f>AF88</f>
        <v>0</v>
      </c>
      <c r="AX88" s="24">
        <f>AQ88</f>
        <v>0</v>
      </c>
      <c r="BB88" s="81"/>
      <c r="BC88" s="52"/>
      <c r="BD88" s="25"/>
      <c r="BE88" s="25"/>
      <c r="BF88" s="25"/>
      <c r="BG88" s="25"/>
      <c r="BI88" s="29"/>
      <c r="BJ88" s="29"/>
      <c r="BK88" s="29"/>
      <c r="BL88" s="29"/>
      <c r="BM88" s="29"/>
      <c r="BN88" s="29"/>
      <c r="BO88" s="29"/>
      <c r="BP88" s="29"/>
      <c r="BR88" s="29"/>
    </row>
    <row r="89" spans="1:71" s="2" customFormat="1" x14ac:dyDescent="0.2">
      <c r="A89" s="81"/>
      <c r="B89" s="52" t="s">
        <v>23</v>
      </c>
      <c r="C89" s="52"/>
      <c r="D89" s="52"/>
      <c r="E89" s="52"/>
      <c r="F89" s="52"/>
      <c r="G89" s="52"/>
      <c r="H89" s="52"/>
      <c r="I89" s="55"/>
      <c r="J89" s="2">
        <f t="shared" si="49"/>
        <v>0</v>
      </c>
      <c r="L89" s="81"/>
      <c r="M89" s="52" t="s">
        <v>23</v>
      </c>
      <c r="N89" s="64"/>
      <c r="O89" s="64"/>
      <c r="P89" s="64"/>
      <c r="Q89" s="64"/>
      <c r="R89" s="64"/>
      <c r="S89" s="64"/>
      <c r="T89" s="66"/>
      <c r="U89" s="2">
        <f t="shared" si="50"/>
        <v>0</v>
      </c>
      <c r="W89" s="81"/>
      <c r="X89" s="52" t="s">
        <v>23</v>
      </c>
      <c r="Y89" s="64"/>
      <c r="Z89" s="64"/>
      <c r="AA89" s="64"/>
      <c r="AB89" s="64"/>
      <c r="AC89" s="64"/>
      <c r="AD89" s="64"/>
      <c r="AE89" s="66"/>
      <c r="AF89" s="2">
        <f t="shared" si="51"/>
        <v>0</v>
      </c>
      <c r="AH89" s="81"/>
      <c r="AI89" s="52" t="s">
        <v>23</v>
      </c>
      <c r="AJ89" s="64"/>
      <c r="AK89" s="64"/>
      <c r="AL89" s="64"/>
      <c r="AM89" s="64"/>
      <c r="AN89" s="64"/>
      <c r="AO89" s="64"/>
      <c r="AP89" s="66"/>
      <c r="AQ89" s="2">
        <f t="shared" si="52"/>
        <v>0</v>
      </c>
      <c r="AS89" s="81"/>
      <c r="AT89" s="54" t="s">
        <v>23</v>
      </c>
      <c r="AU89" s="24">
        <f>J89</f>
        <v>0</v>
      </c>
      <c r="AV89" s="24">
        <f>U89</f>
        <v>0</v>
      </c>
      <c r="AW89" s="24">
        <f>AF89</f>
        <v>0</v>
      </c>
      <c r="AX89" s="24">
        <f>AQ89</f>
        <v>0</v>
      </c>
      <c r="BB89" s="81"/>
      <c r="BC89" s="52"/>
      <c r="BD89" s="25"/>
      <c r="BE89" s="25"/>
      <c r="BF89" s="25"/>
      <c r="BG89" s="25"/>
      <c r="BI89" s="29"/>
      <c r="BJ89" s="29"/>
      <c r="BK89" s="29"/>
      <c r="BL89" s="29"/>
      <c r="BM89" s="29"/>
      <c r="BN89" s="29"/>
      <c r="BO89" s="29"/>
      <c r="BP89" s="29"/>
      <c r="BR89" s="29"/>
    </row>
    <row r="90" spans="1:71" s="2" customFormat="1" ht="17" thickBot="1" x14ac:dyDescent="0.25">
      <c r="A90" s="87"/>
      <c r="B90" s="56" t="s">
        <v>25</v>
      </c>
      <c r="C90" s="56"/>
      <c r="D90" s="56"/>
      <c r="E90" s="56"/>
      <c r="F90" s="56"/>
      <c r="G90" s="56"/>
      <c r="H90" s="56"/>
      <c r="I90" s="57"/>
      <c r="J90" s="2">
        <f t="shared" si="49"/>
        <v>0</v>
      </c>
      <c r="L90" s="87"/>
      <c r="M90" s="56" t="s">
        <v>25</v>
      </c>
      <c r="N90" s="67"/>
      <c r="O90" s="67"/>
      <c r="P90" s="67"/>
      <c r="Q90" s="67"/>
      <c r="R90" s="67"/>
      <c r="S90" s="67"/>
      <c r="T90" s="68"/>
      <c r="U90" s="2">
        <f t="shared" si="50"/>
        <v>0</v>
      </c>
      <c r="W90" s="87"/>
      <c r="X90" s="56" t="s">
        <v>25</v>
      </c>
      <c r="Y90" s="67"/>
      <c r="Z90" s="67"/>
      <c r="AA90" s="67"/>
      <c r="AB90" s="67"/>
      <c r="AC90" s="67"/>
      <c r="AD90" s="67"/>
      <c r="AE90" s="68"/>
      <c r="AF90" s="2">
        <f t="shared" si="51"/>
        <v>0</v>
      </c>
      <c r="AH90" s="87"/>
      <c r="AI90" s="56" t="s">
        <v>25</v>
      </c>
      <c r="AJ90" s="67"/>
      <c r="AK90" s="67"/>
      <c r="AL90" s="67"/>
      <c r="AM90" s="67"/>
      <c r="AN90" s="67"/>
      <c r="AO90" s="67"/>
      <c r="AP90" s="68"/>
      <c r="AQ90" s="2">
        <f t="shared" si="52"/>
        <v>0</v>
      </c>
      <c r="AS90" s="87"/>
      <c r="AT90" s="58" t="s">
        <v>25</v>
      </c>
      <c r="AU90" s="35">
        <f>J90</f>
        <v>0</v>
      </c>
      <c r="AV90" s="35">
        <f>U90</f>
        <v>0</v>
      </c>
      <c r="AW90" s="35">
        <f>AF90</f>
        <v>0</v>
      </c>
      <c r="AX90" s="35">
        <f>AQ90</f>
        <v>0</v>
      </c>
      <c r="BB90" s="87"/>
      <c r="BC90" s="56"/>
      <c r="BD90" s="36"/>
      <c r="BE90" s="36"/>
      <c r="BF90" s="36"/>
      <c r="BG90" s="36"/>
      <c r="BI90" s="29"/>
      <c r="BJ90" s="29"/>
      <c r="BK90" s="29"/>
      <c r="BL90" s="29"/>
      <c r="BM90" s="29"/>
      <c r="BN90" s="29"/>
      <c r="BO90" s="29"/>
      <c r="BP90" s="29"/>
      <c r="BR90" s="29"/>
    </row>
    <row r="91" spans="1:71" s="2" customFormat="1" ht="16" customHeight="1" x14ac:dyDescent="0.2">
      <c r="A91" s="83" t="s">
        <v>33</v>
      </c>
      <c r="B91" s="52" t="s">
        <v>18</v>
      </c>
      <c r="C91" s="52"/>
      <c r="D91" s="52"/>
      <c r="E91" s="52"/>
      <c r="F91" s="52"/>
      <c r="G91" s="52"/>
      <c r="H91" s="52"/>
      <c r="I91" s="10"/>
      <c r="J91" s="2">
        <f>SUM(C91:I91)</f>
        <v>0</v>
      </c>
      <c r="L91" s="83" t="s">
        <v>30</v>
      </c>
      <c r="M91" s="52" t="s">
        <v>18</v>
      </c>
      <c r="N91" s="64"/>
      <c r="O91" s="64"/>
      <c r="P91" s="64"/>
      <c r="Q91" s="64"/>
      <c r="R91" s="64"/>
      <c r="S91" s="64"/>
      <c r="T91" s="63"/>
      <c r="U91" s="2">
        <f>SUM(N91:T91)</f>
        <v>0</v>
      </c>
      <c r="W91" s="83" t="s">
        <v>30</v>
      </c>
      <c r="X91" s="52" t="s">
        <v>18</v>
      </c>
      <c r="Y91" s="64"/>
      <c r="Z91" s="64"/>
      <c r="AA91" s="64"/>
      <c r="AB91" s="64"/>
      <c r="AC91" s="64"/>
      <c r="AD91" s="64"/>
      <c r="AE91" s="63"/>
      <c r="AF91" s="2">
        <f>SUM(Y91:AE91)</f>
        <v>0</v>
      </c>
      <c r="AH91" s="83" t="s">
        <v>30</v>
      </c>
      <c r="AI91" s="52" t="s">
        <v>18</v>
      </c>
      <c r="AJ91" s="64"/>
      <c r="AK91" s="64"/>
      <c r="AL91" s="64"/>
      <c r="AM91" s="64"/>
      <c r="AN91" s="64"/>
      <c r="AO91" s="64"/>
      <c r="AP91" s="63"/>
      <c r="AQ91" s="2">
        <f>SUM(AJ91:AP91)</f>
        <v>0</v>
      </c>
      <c r="AS91" s="83" t="s">
        <v>30</v>
      </c>
      <c r="AT91" s="54" t="s">
        <v>18</v>
      </c>
      <c r="AU91" s="14">
        <f>SUM(AU92:AU94)</f>
        <v>7</v>
      </c>
      <c r="AV91" s="14">
        <f t="shared" ref="AV91:AX91" si="54">SUM(AV92:AV94)</f>
        <v>0</v>
      </c>
      <c r="AW91" s="14">
        <f t="shared" si="54"/>
        <v>0</v>
      </c>
      <c r="AX91" s="14">
        <f t="shared" si="54"/>
        <v>0</v>
      </c>
      <c r="AZ91" s="2">
        <f>SUM(AU91:AX91,AU95:AX95)</f>
        <v>19</v>
      </c>
      <c r="BB91" s="83"/>
      <c r="BC91" s="52"/>
      <c r="BD91" s="61"/>
      <c r="BE91" s="61"/>
      <c r="BF91" s="48"/>
      <c r="BG91" s="48"/>
      <c r="BI91" s="49"/>
      <c r="BJ91" s="50"/>
      <c r="BK91" s="51"/>
      <c r="BL91" s="50"/>
      <c r="BM91" s="51"/>
      <c r="BN91" s="50"/>
      <c r="BO91" s="51"/>
      <c r="BP91" s="50"/>
      <c r="BR91" s="49"/>
      <c r="BS91" s="50"/>
    </row>
    <row r="92" spans="1:71" s="2" customFormat="1" ht="17" thickBot="1" x14ac:dyDescent="0.25">
      <c r="A92" s="81"/>
      <c r="B92" s="52" t="s">
        <v>21</v>
      </c>
      <c r="C92" s="52">
        <v>7</v>
      </c>
      <c r="D92" s="52"/>
      <c r="E92" s="52"/>
      <c r="F92" s="52"/>
      <c r="G92" s="52"/>
      <c r="H92" s="52"/>
      <c r="I92" s="53"/>
      <c r="J92" s="2">
        <f t="shared" ref="J92:J98" si="55">SUM(C92:I92)</f>
        <v>7</v>
      </c>
      <c r="L92" s="81"/>
      <c r="M92" s="52" t="s">
        <v>21</v>
      </c>
      <c r="N92" s="70"/>
      <c r="O92" s="64"/>
      <c r="P92" s="64"/>
      <c r="Q92" s="64"/>
      <c r="R92" s="64"/>
      <c r="S92" s="64"/>
      <c r="T92" s="65"/>
      <c r="U92" s="2">
        <f t="shared" ref="U92:U98" si="56">SUM(N92:T92)</f>
        <v>0</v>
      </c>
      <c r="W92" s="81"/>
      <c r="X92" s="52" t="s">
        <v>21</v>
      </c>
      <c r="Y92" s="64"/>
      <c r="Z92" s="64"/>
      <c r="AA92" s="64"/>
      <c r="AB92" s="64"/>
      <c r="AC92" s="64"/>
      <c r="AD92" s="64"/>
      <c r="AE92" s="65"/>
      <c r="AF92" s="2">
        <f t="shared" ref="AF92:AF98" si="57">SUM(Y92:AE92)</f>
        <v>0</v>
      </c>
      <c r="AH92" s="81"/>
      <c r="AI92" s="52" t="s">
        <v>21</v>
      </c>
      <c r="AJ92" s="64"/>
      <c r="AK92" s="64"/>
      <c r="AL92" s="64"/>
      <c r="AM92" s="64"/>
      <c r="AN92" s="64"/>
      <c r="AO92" s="64"/>
      <c r="AP92" s="65"/>
      <c r="AQ92" s="2">
        <f t="shared" ref="AQ92:AQ98" si="58">SUM(AJ92:AP92)</f>
        <v>0</v>
      </c>
      <c r="AS92" s="81"/>
      <c r="AT92" s="54" t="s">
        <v>21</v>
      </c>
      <c r="AU92" s="24">
        <f>J92</f>
        <v>7</v>
      </c>
      <c r="AV92" s="24">
        <f>U92</f>
        <v>0</v>
      </c>
      <c r="AW92" s="24">
        <f>AF92</f>
        <v>0</v>
      </c>
      <c r="AX92" s="24">
        <f>AQ92</f>
        <v>0</v>
      </c>
      <c r="BB92" s="81"/>
      <c r="BC92" s="52"/>
      <c r="BD92" s="25"/>
      <c r="BE92" s="25"/>
      <c r="BF92" s="25"/>
      <c r="BG92" s="25"/>
      <c r="BH92" s="29"/>
      <c r="BI92" s="27"/>
      <c r="BJ92" s="28"/>
      <c r="BK92" s="27"/>
      <c r="BL92" s="28"/>
      <c r="BM92" s="27"/>
      <c r="BN92" s="28"/>
      <c r="BO92" s="27"/>
      <c r="BP92" s="28"/>
      <c r="BR92" s="27"/>
      <c r="BS92" s="28"/>
    </row>
    <row r="93" spans="1:71" s="2" customFormat="1" x14ac:dyDescent="0.2">
      <c r="A93" s="81"/>
      <c r="B93" s="52" t="s">
        <v>23</v>
      </c>
      <c r="C93" s="52"/>
      <c r="D93" s="52"/>
      <c r="E93" s="52"/>
      <c r="F93" s="52"/>
      <c r="G93" s="52"/>
      <c r="H93" s="52"/>
      <c r="I93" s="55"/>
      <c r="J93" s="2">
        <f t="shared" si="55"/>
        <v>0</v>
      </c>
      <c r="L93" s="81"/>
      <c r="M93" s="52" t="s">
        <v>23</v>
      </c>
      <c r="N93" s="70"/>
      <c r="O93" s="64"/>
      <c r="P93" s="64"/>
      <c r="Q93" s="64"/>
      <c r="R93" s="64"/>
      <c r="S93" s="64"/>
      <c r="T93" s="66"/>
      <c r="U93" s="2">
        <f t="shared" si="56"/>
        <v>0</v>
      </c>
      <c r="W93" s="81"/>
      <c r="X93" s="52" t="s">
        <v>23</v>
      </c>
      <c r="Y93" s="64"/>
      <c r="Z93" s="64"/>
      <c r="AA93" s="64"/>
      <c r="AB93" s="64"/>
      <c r="AC93" s="64"/>
      <c r="AD93" s="64"/>
      <c r="AE93" s="66"/>
      <c r="AF93" s="2">
        <f t="shared" si="57"/>
        <v>0</v>
      </c>
      <c r="AH93" s="81"/>
      <c r="AI93" s="52" t="s">
        <v>23</v>
      </c>
      <c r="AJ93" s="64"/>
      <c r="AK93" s="64"/>
      <c r="AL93" s="64"/>
      <c r="AM93" s="64"/>
      <c r="AN93" s="64"/>
      <c r="AO93" s="64"/>
      <c r="AP93" s="66"/>
      <c r="AQ93" s="2">
        <f t="shared" si="58"/>
        <v>0</v>
      </c>
      <c r="AS93" s="81"/>
      <c r="AT93" s="54" t="s">
        <v>23</v>
      </c>
      <c r="AU93" s="24">
        <f>J93</f>
        <v>0</v>
      </c>
      <c r="AV93" s="24">
        <f>U93</f>
        <v>0</v>
      </c>
      <c r="AW93" s="24">
        <f>AF93</f>
        <v>0</v>
      </c>
      <c r="AX93" s="24">
        <f>AQ93</f>
        <v>0</v>
      </c>
      <c r="BB93" s="81"/>
      <c r="BC93" s="52"/>
      <c r="BD93" s="25"/>
      <c r="BE93" s="25"/>
      <c r="BF93" s="25"/>
      <c r="BG93" s="25"/>
      <c r="BH93" s="29"/>
      <c r="BI93" s="29"/>
      <c r="BJ93" s="29"/>
      <c r="BK93" s="29"/>
      <c r="BL93" s="29"/>
      <c r="BM93" s="29"/>
      <c r="BN93" s="29"/>
      <c r="BO93" s="29"/>
      <c r="BP93" s="29"/>
      <c r="BR93" s="29"/>
    </row>
    <row r="94" spans="1:71" s="2" customFormat="1" ht="17" thickBot="1" x14ac:dyDescent="0.25">
      <c r="A94" s="87"/>
      <c r="B94" s="56" t="s">
        <v>25</v>
      </c>
      <c r="C94" s="56"/>
      <c r="D94" s="56"/>
      <c r="E94" s="56"/>
      <c r="F94" s="56"/>
      <c r="G94" s="56"/>
      <c r="H94" s="56"/>
      <c r="I94" s="57"/>
      <c r="J94" s="2">
        <f t="shared" si="55"/>
        <v>0</v>
      </c>
      <c r="L94" s="87"/>
      <c r="M94" s="56" t="s">
        <v>25</v>
      </c>
      <c r="N94" s="71"/>
      <c r="O94" s="67"/>
      <c r="P94" s="67"/>
      <c r="Q94" s="67"/>
      <c r="R94" s="67"/>
      <c r="S94" s="67"/>
      <c r="T94" s="68"/>
      <c r="U94" s="2">
        <f t="shared" si="56"/>
        <v>0</v>
      </c>
      <c r="W94" s="87"/>
      <c r="X94" s="56" t="s">
        <v>25</v>
      </c>
      <c r="Y94" s="67"/>
      <c r="Z94" s="67"/>
      <c r="AA94" s="67"/>
      <c r="AB94" s="67"/>
      <c r="AC94" s="67"/>
      <c r="AD94" s="67"/>
      <c r="AE94" s="68"/>
      <c r="AF94" s="2">
        <f t="shared" si="57"/>
        <v>0</v>
      </c>
      <c r="AH94" s="87"/>
      <c r="AI94" s="56" t="s">
        <v>25</v>
      </c>
      <c r="AJ94" s="67"/>
      <c r="AK94" s="67"/>
      <c r="AL94" s="67"/>
      <c r="AM94" s="67"/>
      <c r="AN94" s="67"/>
      <c r="AO94" s="67"/>
      <c r="AP94" s="68"/>
      <c r="AQ94" s="2">
        <f t="shared" si="58"/>
        <v>0</v>
      </c>
      <c r="AS94" s="87"/>
      <c r="AT94" s="58" t="s">
        <v>25</v>
      </c>
      <c r="AU94" s="35">
        <f>J94</f>
        <v>0</v>
      </c>
      <c r="AV94" s="35">
        <f>U94</f>
        <v>0</v>
      </c>
      <c r="AW94" s="35">
        <f>AF94</f>
        <v>0</v>
      </c>
      <c r="AX94" s="35">
        <f>AQ94</f>
        <v>0</v>
      </c>
      <c r="BB94" s="87"/>
      <c r="BC94" s="56"/>
      <c r="BD94" s="36"/>
      <c r="BE94" s="36"/>
      <c r="BF94" s="36"/>
      <c r="BG94" s="36"/>
      <c r="BH94" s="29"/>
      <c r="BI94" s="29"/>
      <c r="BJ94" s="29"/>
      <c r="BK94" s="29"/>
      <c r="BL94" s="29"/>
      <c r="BM94" s="29"/>
      <c r="BN94" s="29"/>
      <c r="BO94" s="29"/>
      <c r="BP94" s="29"/>
      <c r="BR94" s="29"/>
    </row>
    <row r="95" spans="1:71" s="2" customFormat="1" ht="16" customHeight="1" x14ac:dyDescent="0.2">
      <c r="A95" s="83" t="s">
        <v>34</v>
      </c>
      <c r="B95" s="37" t="s">
        <v>18</v>
      </c>
      <c r="C95" s="52"/>
      <c r="D95" s="52"/>
      <c r="E95" s="52"/>
      <c r="F95" s="52"/>
      <c r="G95" s="52"/>
      <c r="H95" s="52"/>
      <c r="I95" s="55"/>
      <c r="J95" s="2">
        <f t="shared" si="55"/>
        <v>0</v>
      </c>
      <c r="L95" s="83" t="s">
        <v>31</v>
      </c>
      <c r="M95" s="37" t="s">
        <v>18</v>
      </c>
      <c r="N95" s="72"/>
      <c r="O95" s="64"/>
      <c r="P95" s="64"/>
      <c r="Q95" s="64"/>
      <c r="R95" s="64"/>
      <c r="S95" s="64"/>
      <c r="T95" s="66"/>
      <c r="U95" s="2">
        <f t="shared" si="56"/>
        <v>0</v>
      </c>
      <c r="W95" s="83" t="s">
        <v>31</v>
      </c>
      <c r="X95" s="37" t="s">
        <v>18</v>
      </c>
      <c r="Y95" s="64"/>
      <c r="Z95" s="64"/>
      <c r="AA95" s="64"/>
      <c r="AB95" s="64"/>
      <c r="AC95" s="64"/>
      <c r="AD95" s="64"/>
      <c r="AE95" s="66"/>
      <c r="AF95" s="2">
        <f t="shared" si="57"/>
        <v>0</v>
      </c>
      <c r="AH95" s="83" t="s">
        <v>31</v>
      </c>
      <c r="AI95" s="37" t="s">
        <v>18</v>
      </c>
      <c r="AJ95" s="64"/>
      <c r="AK95" s="64"/>
      <c r="AL95" s="64"/>
      <c r="AM95" s="64"/>
      <c r="AN95" s="64"/>
      <c r="AO95" s="64"/>
      <c r="AP95" s="66"/>
      <c r="AQ95" s="2">
        <f t="shared" si="58"/>
        <v>0</v>
      </c>
      <c r="AS95" s="83" t="s">
        <v>31</v>
      </c>
      <c r="AT95" s="41" t="s">
        <v>18</v>
      </c>
      <c r="AU95" s="24">
        <f t="shared" ref="AU95:AX95" si="59">SUM(AU96:AU98)</f>
        <v>12</v>
      </c>
      <c r="AV95" s="24">
        <f t="shared" si="59"/>
        <v>0</v>
      </c>
      <c r="AW95" s="24">
        <f t="shared" si="59"/>
        <v>0</v>
      </c>
      <c r="AX95" s="24">
        <f t="shared" si="59"/>
        <v>0</v>
      </c>
      <c r="BB95" s="83"/>
      <c r="BC95" s="52"/>
      <c r="BD95" s="15"/>
      <c r="BE95" s="15"/>
      <c r="BF95" s="16"/>
      <c r="BG95" s="16"/>
      <c r="BI95" s="29"/>
      <c r="BJ95" s="29"/>
      <c r="BK95" s="29"/>
      <c r="BL95" s="29"/>
      <c r="BM95" s="29"/>
      <c r="BN95" s="29"/>
      <c r="BO95" s="29"/>
      <c r="BP95" s="29"/>
      <c r="BR95" s="29"/>
    </row>
    <row r="96" spans="1:71" s="2" customFormat="1" x14ac:dyDescent="0.2">
      <c r="A96" s="81"/>
      <c r="B96" s="59" t="s">
        <v>21</v>
      </c>
      <c r="C96" s="59">
        <v>12</v>
      </c>
      <c r="D96" s="59"/>
      <c r="E96" s="59"/>
      <c r="F96" s="59"/>
      <c r="G96" s="59"/>
      <c r="H96" s="59"/>
      <c r="I96" s="53"/>
      <c r="J96" s="2">
        <f t="shared" si="55"/>
        <v>12</v>
      </c>
      <c r="L96" s="81"/>
      <c r="M96" s="59" t="s">
        <v>21</v>
      </c>
      <c r="N96" s="70"/>
      <c r="O96" s="69"/>
      <c r="P96" s="69"/>
      <c r="Q96" s="69"/>
      <c r="R96" s="69"/>
      <c r="S96" s="69"/>
      <c r="T96" s="65"/>
      <c r="U96" s="2">
        <f t="shared" si="56"/>
        <v>0</v>
      </c>
      <c r="W96" s="81"/>
      <c r="X96" s="59" t="s">
        <v>21</v>
      </c>
      <c r="Y96" s="69"/>
      <c r="Z96" s="69"/>
      <c r="AA96" s="69"/>
      <c r="AB96" s="69"/>
      <c r="AC96" s="69"/>
      <c r="AD96" s="69"/>
      <c r="AE96" s="65"/>
      <c r="AF96" s="2">
        <f t="shared" si="57"/>
        <v>0</v>
      </c>
      <c r="AH96" s="81"/>
      <c r="AI96" s="59" t="s">
        <v>21</v>
      </c>
      <c r="AJ96" s="69"/>
      <c r="AK96" s="69"/>
      <c r="AL96" s="69"/>
      <c r="AM96" s="69"/>
      <c r="AN96" s="69"/>
      <c r="AO96" s="69"/>
      <c r="AP96" s="65"/>
      <c r="AQ96" s="2">
        <f t="shared" si="58"/>
        <v>0</v>
      </c>
      <c r="AS96" s="81"/>
      <c r="AT96" s="60" t="s">
        <v>21</v>
      </c>
      <c r="AU96" s="24">
        <f>J96</f>
        <v>12</v>
      </c>
      <c r="AV96" s="24">
        <f>U96</f>
        <v>0</v>
      </c>
      <c r="AW96" s="24">
        <f>AF96</f>
        <v>0</v>
      </c>
      <c r="AX96" s="24">
        <f>AQ96</f>
        <v>0</v>
      </c>
      <c r="BB96" s="81"/>
      <c r="BC96" s="52"/>
      <c r="BD96" s="25"/>
      <c r="BE96" s="25"/>
      <c r="BF96" s="25"/>
      <c r="BG96" s="25"/>
      <c r="BI96" s="29"/>
      <c r="BJ96" s="29"/>
      <c r="BK96" s="29"/>
      <c r="BL96" s="29"/>
      <c r="BM96" s="29"/>
      <c r="BN96" s="29"/>
      <c r="BO96" s="29"/>
      <c r="BP96" s="29"/>
      <c r="BR96" s="29"/>
    </row>
    <row r="97" spans="1:79" s="2" customFormat="1" x14ac:dyDescent="0.2">
      <c r="A97" s="81"/>
      <c r="B97" s="52" t="s">
        <v>23</v>
      </c>
      <c r="C97" s="52"/>
      <c r="D97" s="52"/>
      <c r="E97" s="52"/>
      <c r="F97" s="52"/>
      <c r="G97" s="52"/>
      <c r="H97" s="52"/>
      <c r="I97" s="55"/>
      <c r="J97" s="2">
        <f t="shared" si="55"/>
        <v>0</v>
      </c>
      <c r="L97" s="81"/>
      <c r="M97" s="52" t="s">
        <v>23</v>
      </c>
      <c r="N97" s="70"/>
      <c r="O97" s="64"/>
      <c r="P97" s="64"/>
      <c r="Q97" s="64"/>
      <c r="R97" s="64"/>
      <c r="S97" s="64"/>
      <c r="T97" s="66"/>
      <c r="U97" s="2">
        <f t="shared" si="56"/>
        <v>0</v>
      </c>
      <c r="W97" s="81"/>
      <c r="X97" s="52" t="s">
        <v>23</v>
      </c>
      <c r="Y97" s="64"/>
      <c r="Z97" s="64"/>
      <c r="AA97" s="64"/>
      <c r="AB97" s="64"/>
      <c r="AC97" s="64"/>
      <c r="AD97" s="64"/>
      <c r="AE97" s="66"/>
      <c r="AF97" s="2">
        <f t="shared" si="57"/>
        <v>0</v>
      </c>
      <c r="AH97" s="81"/>
      <c r="AI97" s="52" t="s">
        <v>23</v>
      </c>
      <c r="AJ97" s="64"/>
      <c r="AK97" s="64"/>
      <c r="AL97" s="64"/>
      <c r="AM97" s="64"/>
      <c r="AN97" s="64"/>
      <c r="AO97" s="64"/>
      <c r="AP97" s="66"/>
      <c r="AQ97" s="2">
        <f t="shared" si="58"/>
        <v>0</v>
      </c>
      <c r="AS97" s="81"/>
      <c r="AT97" s="54" t="s">
        <v>23</v>
      </c>
      <c r="AU97" s="24">
        <f>J97</f>
        <v>0</v>
      </c>
      <c r="AV97" s="24">
        <f>U97</f>
        <v>0</v>
      </c>
      <c r="AW97" s="24">
        <f>AF97</f>
        <v>0</v>
      </c>
      <c r="AX97" s="24">
        <f>AQ97</f>
        <v>0</v>
      </c>
      <c r="BB97" s="81"/>
      <c r="BC97" s="52"/>
      <c r="BD97" s="25"/>
      <c r="BE97" s="25"/>
      <c r="BF97" s="25"/>
      <c r="BG97" s="25"/>
      <c r="BI97" s="29"/>
      <c r="BJ97" s="29"/>
      <c r="BK97" s="29"/>
      <c r="BL97" s="29"/>
      <c r="BM97" s="29"/>
      <c r="BN97" s="29"/>
      <c r="BO97" s="29"/>
      <c r="BP97" s="29"/>
      <c r="BR97" s="29"/>
    </row>
    <row r="98" spans="1:79" s="2" customFormat="1" ht="17" thickBot="1" x14ac:dyDescent="0.25">
      <c r="A98" s="87"/>
      <c r="B98" s="56" t="s">
        <v>25</v>
      </c>
      <c r="C98" s="56"/>
      <c r="D98" s="56"/>
      <c r="E98" s="56"/>
      <c r="F98" s="56"/>
      <c r="G98" s="56"/>
      <c r="H98" s="56"/>
      <c r="I98" s="57"/>
      <c r="J98" s="2">
        <f t="shared" si="55"/>
        <v>0</v>
      </c>
      <c r="L98" s="87"/>
      <c r="M98" s="56" t="s">
        <v>25</v>
      </c>
      <c r="N98" s="67"/>
      <c r="O98" s="67"/>
      <c r="P98" s="67"/>
      <c r="Q98" s="67"/>
      <c r="R98" s="67"/>
      <c r="S98" s="67"/>
      <c r="T98" s="68"/>
      <c r="U98" s="2">
        <f t="shared" si="56"/>
        <v>0</v>
      </c>
      <c r="W98" s="87"/>
      <c r="X98" s="56" t="s">
        <v>25</v>
      </c>
      <c r="Y98" s="67"/>
      <c r="Z98" s="67"/>
      <c r="AA98" s="67"/>
      <c r="AB98" s="67"/>
      <c r="AC98" s="67"/>
      <c r="AD98" s="67"/>
      <c r="AE98" s="68"/>
      <c r="AF98" s="2">
        <f t="shared" si="57"/>
        <v>0</v>
      </c>
      <c r="AH98" s="87"/>
      <c r="AI98" s="56" t="s">
        <v>25</v>
      </c>
      <c r="AJ98" s="67"/>
      <c r="AK98" s="67"/>
      <c r="AL98" s="67"/>
      <c r="AM98" s="67"/>
      <c r="AN98" s="67"/>
      <c r="AO98" s="67"/>
      <c r="AP98" s="68"/>
      <c r="AQ98" s="2">
        <f t="shared" si="58"/>
        <v>0</v>
      </c>
      <c r="AS98" s="87"/>
      <c r="AT98" s="58" t="s">
        <v>25</v>
      </c>
      <c r="AU98" s="35">
        <f>J98</f>
        <v>0</v>
      </c>
      <c r="AV98" s="35">
        <f>U98</f>
        <v>0</v>
      </c>
      <c r="AW98" s="35">
        <f>AF98</f>
        <v>0</v>
      </c>
      <c r="AX98" s="35">
        <f>AQ98</f>
        <v>0</v>
      </c>
      <c r="BB98" s="87"/>
      <c r="BC98" s="56"/>
      <c r="BD98" s="36"/>
      <c r="BE98" s="36"/>
      <c r="BF98" s="36"/>
      <c r="BG98" s="36"/>
      <c r="BI98" s="29"/>
      <c r="BJ98" s="29"/>
      <c r="BK98" s="29"/>
      <c r="BL98" s="29"/>
      <c r="BM98" s="29"/>
      <c r="BN98" s="29"/>
      <c r="BO98" s="29"/>
      <c r="BP98" s="29"/>
      <c r="BR98" s="29"/>
    </row>
    <row r="99" spans="1:79" x14ac:dyDescent="0.2">
      <c r="AU99" s="98">
        <f>100*((AU96+AU88)/(AU95+AU87))</f>
        <v>100</v>
      </c>
      <c r="AV99" s="98" t="e">
        <f>100*((AV96+AV88)/(AV95+AV87))</f>
        <v>#DIV/0!</v>
      </c>
      <c r="AW99" s="98" t="e">
        <f>100*((AW96+AW88)/(AW95+AW87))</f>
        <v>#DIV/0!</v>
      </c>
      <c r="AX99" s="98" t="e">
        <f>100*((AX96+AX88)/(AX95+AX87))</f>
        <v>#DIV/0!</v>
      </c>
      <c r="AY99" s="99">
        <f>SUM(AU87:AX87)+SUM(AU95:AX95)</f>
        <v>20</v>
      </c>
      <c r="AZ99" s="99">
        <f>SUM(AU88:AX88)+SUM(AU96:AX96)</f>
        <v>20</v>
      </c>
      <c r="BA99">
        <f>100*(AZ99/AY99)</f>
        <v>100</v>
      </c>
    </row>
    <row r="100" spans="1:79" s="2" customFormat="1" x14ac:dyDescent="0.2">
      <c r="A100" s="1" t="s">
        <v>38</v>
      </c>
      <c r="B100" s="43"/>
      <c r="C100" s="43"/>
      <c r="D100" s="43"/>
      <c r="E100" s="43"/>
      <c r="L100" s="3" t="str">
        <f>A100</f>
        <v>G85Rcr/TM6b x sod1-null/TM3, Hu-</v>
      </c>
      <c r="M100" s="3"/>
      <c r="N100" s="3"/>
      <c r="O100" s="3"/>
      <c r="P100" s="3"/>
      <c r="W100" s="3" t="str">
        <f>A100</f>
        <v>G85Rcr/TM6b x sod1-null/TM3, Hu-</v>
      </c>
      <c r="X100" s="3"/>
      <c r="Y100" s="3"/>
      <c r="Z100" s="3"/>
      <c r="AA100" s="3"/>
      <c r="AH100" s="3" t="str">
        <f>A100</f>
        <v>G85Rcr/TM6b x sod1-null/TM3, Hu-</v>
      </c>
      <c r="AI100" s="3"/>
      <c r="AJ100" s="3"/>
      <c r="AK100" s="3"/>
      <c r="AL100" s="3"/>
      <c r="AS100" s="3" t="str">
        <f>A100</f>
        <v>G85Rcr/TM6b x sod1-null/TM3, Hu-</v>
      </c>
      <c r="AT100" s="3"/>
      <c r="AU100" s="3"/>
      <c r="AV100" s="3"/>
      <c r="AW100" s="3"/>
      <c r="AX100" s="3"/>
      <c r="BB100" s="76" t="str">
        <f>AS100</f>
        <v>G85Rcr/TM6b x sod1-null/TM3, Hu-</v>
      </c>
      <c r="BC100" s="76"/>
      <c r="BD100" s="76"/>
      <c r="BE100" s="76"/>
      <c r="BF100" s="76"/>
      <c r="BG100" s="76"/>
      <c r="BH100" s="76"/>
      <c r="BI100" s="76" t="str">
        <f>BB100</f>
        <v>G85Rcr/TM6b x sod1-null/TM3, Hu-</v>
      </c>
      <c r="BJ100" s="3"/>
      <c r="BK100" s="3"/>
      <c r="BL100" s="3"/>
      <c r="BM100" s="76" t="s">
        <v>70</v>
      </c>
      <c r="BN100" s="3"/>
      <c r="BO100" s="29"/>
      <c r="BP100" s="29"/>
      <c r="BQ100" s="29"/>
      <c r="BR100" s="29" t="s">
        <v>1</v>
      </c>
      <c r="BS100" s="29"/>
      <c r="BT100" s="29"/>
      <c r="BU100" s="29"/>
      <c r="BV100" s="29"/>
      <c r="BW100" s="29"/>
      <c r="BX100" s="29"/>
      <c r="BY100" s="29"/>
      <c r="CA100" s="44"/>
    </row>
    <row r="101" spans="1:79" s="2" customFormat="1" ht="18" thickBot="1" x14ac:dyDescent="0.25">
      <c r="A101" s="6" t="s">
        <v>2</v>
      </c>
      <c r="B101" s="7"/>
      <c r="C101" s="8" t="s">
        <v>3</v>
      </c>
      <c r="D101" s="8" t="s">
        <v>4</v>
      </c>
      <c r="E101" s="8" t="s">
        <v>5</v>
      </c>
      <c r="F101" s="8" t="s">
        <v>6</v>
      </c>
      <c r="G101" s="8" t="s">
        <v>7</v>
      </c>
      <c r="H101" s="8" t="s">
        <v>8</v>
      </c>
      <c r="I101" s="8" t="s">
        <v>9</v>
      </c>
      <c r="J101" s="8" t="s">
        <v>10</v>
      </c>
      <c r="L101" s="6" t="s">
        <v>14</v>
      </c>
      <c r="M101" s="7"/>
      <c r="N101" s="8" t="s">
        <v>3</v>
      </c>
      <c r="O101" s="8" t="s">
        <v>4</v>
      </c>
      <c r="P101" s="8" t="s">
        <v>5</v>
      </c>
      <c r="Q101" s="8" t="s">
        <v>6</v>
      </c>
      <c r="R101" s="8" t="s">
        <v>7</v>
      </c>
      <c r="S101" s="8" t="s">
        <v>8</v>
      </c>
      <c r="T101" s="8" t="s">
        <v>9</v>
      </c>
      <c r="U101" s="8" t="s">
        <v>10</v>
      </c>
      <c r="W101" s="6" t="s">
        <v>12</v>
      </c>
      <c r="X101" s="7"/>
      <c r="Y101" s="8" t="s">
        <v>3</v>
      </c>
      <c r="Z101" s="8" t="s">
        <v>4</v>
      </c>
      <c r="AA101" s="8" t="s">
        <v>5</v>
      </c>
      <c r="AB101" s="8" t="s">
        <v>6</v>
      </c>
      <c r="AC101" s="8" t="s">
        <v>7</v>
      </c>
      <c r="AD101" s="8" t="s">
        <v>8</v>
      </c>
      <c r="AE101" s="8" t="s">
        <v>9</v>
      </c>
      <c r="AF101" s="8" t="s">
        <v>10</v>
      </c>
      <c r="AH101" s="6" t="s">
        <v>13</v>
      </c>
      <c r="AI101" s="7"/>
      <c r="AJ101" s="8" t="s">
        <v>3</v>
      </c>
      <c r="AK101" s="8" t="s">
        <v>4</v>
      </c>
      <c r="AL101" s="8" t="s">
        <v>5</v>
      </c>
      <c r="AM101" s="8" t="s">
        <v>6</v>
      </c>
      <c r="AN101" s="8" t="s">
        <v>7</v>
      </c>
      <c r="AO101" s="8" t="s">
        <v>8</v>
      </c>
      <c r="AP101" s="8" t="s">
        <v>9</v>
      </c>
      <c r="AQ101" s="8" t="s">
        <v>10</v>
      </c>
      <c r="AR101" s="8"/>
      <c r="AS101" s="8"/>
      <c r="AT101" s="8"/>
      <c r="AU101" s="8" t="s">
        <v>2</v>
      </c>
      <c r="AV101" s="8" t="s">
        <v>14</v>
      </c>
      <c r="AW101" s="8" t="s">
        <v>12</v>
      </c>
      <c r="AX101" s="8" t="s">
        <v>13</v>
      </c>
      <c r="AY101" s="8" t="s">
        <v>15</v>
      </c>
      <c r="AZ101" s="8" t="s">
        <v>16</v>
      </c>
      <c r="BA101" s="8"/>
      <c r="BB101" s="6"/>
      <c r="BD101" s="8" t="s">
        <v>2</v>
      </c>
      <c r="BE101" s="8" t="s">
        <v>14</v>
      </c>
      <c r="BF101" s="8" t="s">
        <v>12</v>
      </c>
      <c r="BG101" s="8" t="s">
        <v>13</v>
      </c>
      <c r="BI101" s="86" t="s">
        <v>2</v>
      </c>
      <c r="BJ101" s="86"/>
      <c r="BK101" s="86" t="s">
        <v>14</v>
      </c>
      <c r="BL101" s="86"/>
      <c r="BM101" s="86" t="s">
        <v>12</v>
      </c>
      <c r="BN101" s="86"/>
      <c r="BO101" s="86" t="s">
        <v>13</v>
      </c>
      <c r="BP101" s="86"/>
    </row>
    <row r="102" spans="1:79" s="2" customFormat="1" ht="16" customHeight="1" x14ac:dyDescent="0.2">
      <c r="A102" s="83" t="s">
        <v>32</v>
      </c>
      <c r="B102" s="45" t="s">
        <v>18</v>
      </c>
      <c r="C102" s="45"/>
      <c r="D102" s="45"/>
      <c r="E102" s="45"/>
      <c r="F102" s="45"/>
      <c r="G102" s="45"/>
      <c r="H102" s="45"/>
      <c r="I102" s="10"/>
      <c r="J102" s="2">
        <f>SUM(C102:I102)</f>
        <v>0</v>
      </c>
      <c r="L102" s="83" t="s">
        <v>30</v>
      </c>
      <c r="M102" s="45" t="s">
        <v>18</v>
      </c>
      <c r="N102" s="45"/>
      <c r="O102" s="45"/>
      <c r="P102" s="45"/>
      <c r="Q102" s="45"/>
      <c r="R102" s="45"/>
      <c r="S102" s="45"/>
      <c r="T102" s="10"/>
      <c r="U102" s="2">
        <f>SUM(N102:T102)</f>
        <v>0</v>
      </c>
      <c r="W102" s="83" t="s">
        <v>30</v>
      </c>
      <c r="X102" s="45" t="s">
        <v>18</v>
      </c>
      <c r="Y102" s="45"/>
      <c r="Z102" s="45"/>
      <c r="AA102" s="45"/>
      <c r="AB102" s="45"/>
      <c r="AC102" s="45"/>
      <c r="AD102" s="45"/>
      <c r="AE102" s="10"/>
      <c r="AF102" s="2">
        <f>SUM(Y102:AE102)</f>
        <v>0</v>
      </c>
      <c r="AH102" s="83" t="s">
        <v>30</v>
      </c>
      <c r="AI102" s="45" t="s">
        <v>18</v>
      </c>
      <c r="AJ102" s="45"/>
      <c r="AK102" s="45"/>
      <c r="AL102" s="45"/>
      <c r="AM102" s="45"/>
      <c r="AN102" s="45"/>
      <c r="AO102" s="45"/>
      <c r="AP102" s="10"/>
      <c r="AQ102" s="2">
        <f>SUM(AJ102:AP102)</f>
        <v>0</v>
      </c>
      <c r="AS102" s="83" t="s">
        <v>30</v>
      </c>
      <c r="AT102" s="46" t="s">
        <v>18</v>
      </c>
      <c r="AU102" s="14">
        <f>SUM(AU103:AU105)</f>
        <v>7</v>
      </c>
      <c r="AV102" s="14">
        <f t="shared" ref="AV102:AX102" si="60">SUM(AV103:AV105)</f>
        <v>5</v>
      </c>
      <c r="AW102" s="14">
        <f t="shared" si="60"/>
        <v>6</v>
      </c>
      <c r="AX102" s="14">
        <f t="shared" si="60"/>
        <v>15</v>
      </c>
      <c r="AZ102" s="2">
        <f>SUM(AU102:AX102,AU106:AX106)</f>
        <v>55</v>
      </c>
      <c r="BB102" s="83"/>
      <c r="BC102" s="45"/>
      <c r="BD102" s="47"/>
      <c r="BE102" s="47"/>
      <c r="BF102" s="48"/>
      <c r="BG102" s="48"/>
      <c r="BI102" s="49"/>
      <c r="BJ102" s="50"/>
      <c r="BK102" s="51"/>
      <c r="BL102" s="50"/>
      <c r="BM102" s="51"/>
      <c r="BN102" s="50"/>
      <c r="BO102" s="51"/>
      <c r="BP102" s="50"/>
      <c r="BR102" s="49" t="s">
        <v>19</v>
      </c>
      <c r="BS102" s="50" t="s">
        <v>20</v>
      </c>
    </row>
    <row r="103" spans="1:79" s="2" customFormat="1" ht="17" thickBot="1" x14ac:dyDescent="0.25">
      <c r="A103" s="81"/>
      <c r="B103" s="52" t="s">
        <v>21</v>
      </c>
      <c r="C103" s="52">
        <v>7</v>
      </c>
      <c r="D103" s="52"/>
      <c r="E103" s="52"/>
      <c r="F103" s="52"/>
      <c r="G103" s="52"/>
      <c r="H103" s="52"/>
      <c r="I103" s="53"/>
      <c r="J103" s="2">
        <f t="shared" ref="J103:J109" si="61">SUM(C103:I103)</f>
        <v>7</v>
      </c>
      <c r="L103" s="81"/>
      <c r="M103" s="52" t="s">
        <v>21</v>
      </c>
      <c r="N103" s="52">
        <v>4</v>
      </c>
      <c r="O103" s="52">
        <v>1</v>
      </c>
      <c r="P103" s="52"/>
      <c r="Q103" s="52"/>
      <c r="R103" s="52"/>
      <c r="S103" s="52"/>
      <c r="T103" s="53"/>
      <c r="U103" s="2">
        <f t="shared" ref="U103:U109" si="62">SUM(N103:T103)</f>
        <v>5</v>
      </c>
      <c r="W103" s="81"/>
      <c r="X103" s="52" t="s">
        <v>21</v>
      </c>
      <c r="Y103" s="52">
        <v>2</v>
      </c>
      <c r="Z103" s="52">
        <v>4</v>
      </c>
      <c r="AA103" s="52"/>
      <c r="AB103" s="52"/>
      <c r="AC103" s="52"/>
      <c r="AD103" s="52"/>
      <c r="AE103" s="53"/>
      <c r="AF103" s="2">
        <f t="shared" ref="AF103:AF109" si="63">SUM(Y103:AE103)</f>
        <v>6</v>
      </c>
      <c r="AH103" s="81"/>
      <c r="AI103" s="52" t="s">
        <v>21</v>
      </c>
      <c r="AJ103" s="52">
        <v>15</v>
      </c>
      <c r="AK103" s="52"/>
      <c r="AL103" s="52"/>
      <c r="AM103" s="52"/>
      <c r="AN103" s="52"/>
      <c r="AO103" s="52"/>
      <c r="AP103" s="53"/>
      <c r="AQ103" s="2">
        <f t="shared" ref="AQ103:AQ109" si="64">SUM(AJ103:AP103)</f>
        <v>15</v>
      </c>
      <c r="AS103" s="81"/>
      <c r="AT103" s="54" t="s">
        <v>21</v>
      </c>
      <c r="AU103" s="24">
        <f>J103</f>
        <v>7</v>
      </c>
      <c r="AV103" s="24">
        <f>U103</f>
        <v>5</v>
      </c>
      <c r="AW103" s="24">
        <f>AF103</f>
        <v>6</v>
      </c>
      <c r="AX103" s="24">
        <f>AQ103</f>
        <v>15</v>
      </c>
      <c r="BB103" s="81"/>
      <c r="BC103" s="52"/>
      <c r="BD103" s="25"/>
      <c r="BE103" s="25"/>
      <c r="BF103" s="25"/>
      <c r="BG103" s="25"/>
      <c r="BH103" s="29"/>
      <c r="BI103" s="27"/>
      <c r="BJ103" s="28"/>
      <c r="BK103" s="27"/>
      <c r="BL103" s="28"/>
      <c r="BM103" s="27"/>
      <c r="BN103" s="28"/>
      <c r="BO103" s="27"/>
      <c r="BP103" s="28"/>
      <c r="BR103" s="27" t="e">
        <f>AVERAGE(BI103,BK103,BM103)</f>
        <v>#DIV/0!</v>
      </c>
      <c r="BS103" s="28" t="e">
        <f>AVERAGE(BJ103,BL103,BN103)</f>
        <v>#DIV/0!</v>
      </c>
    </row>
    <row r="104" spans="1:79" s="2" customFormat="1" x14ac:dyDescent="0.2">
      <c r="A104" s="81"/>
      <c r="B104" s="52" t="s">
        <v>23</v>
      </c>
      <c r="C104" s="52"/>
      <c r="D104" s="52"/>
      <c r="E104" s="52"/>
      <c r="F104" s="52"/>
      <c r="G104" s="52"/>
      <c r="H104" s="52"/>
      <c r="I104" s="55"/>
      <c r="J104" s="2">
        <f t="shared" si="61"/>
        <v>0</v>
      </c>
      <c r="L104" s="81"/>
      <c r="M104" s="52" t="s">
        <v>23</v>
      </c>
      <c r="N104" s="52"/>
      <c r="O104" s="52"/>
      <c r="P104" s="52"/>
      <c r="Q104" s="52"/>
      <c r="R104" s="52"/>
      <c r="S104" s="52"/>
      <c r="T104" s="55"/>
      <c r="U104" s="2">
        <f t="shared" si="62"/>
        <v>0</v>
      </c>
      <c r="W104" s="81"/>
      <c r="X104" s="52" t="s">
        <v>23</v>
      </c>
      <c r="Y104" s="52"/>
      <c r="Z104" s="52"/>
      <c r="AA104" s="52"/>
      <c r="AB104" s="52"/>
      <c r="AC104" s="52"/>
      <c r="AD104" s="52"/>
      <c r="AE104" s="55"/>
      <c r="AF104" s="2">
        <f t="shared" si="63"/>
        <v>0</v>
      </c>
      <c r="AH104" s="81"/>
      <c r="AI104" s="52" t="s">
        <v>23</v>
      </c>
      <c r="AJ104" s="52"/>
      <c r="AK104" s="52"/>
      <c r="AL104" s="52"/>
      <c r="AM104" s="52"/>
      <c r="AN104" s="52"/>
      <c r="AO104" s="52"/>
      <c r="AP104" s="55"/>
      <c r="AQ104" s="2">
        <f t="shared" si="64"/>
        <v>0</v>
      </c>
      <c r="AS104" s="81"/>
      <c r="AT104" s="54" t="s">
        <v>23</v>
      </c>
      <c r="AU104" s="24">
        <f>J104</f>
        <v>0</v>
      </c>
      <c r="AV104" s="24">
        <f>U104</f>
        <v>0</v>
      </c>
      <c r="AW104" s="24">
        <f>AF104</f>
        <v>0</v>
      </c>
      <c r="AX104" s="24">
        <f>AQ104</f>
        <v>0</v>
      </c>
      <c r="BB104" s="81"/>
      <c r="BC104" s="52"/>
      <c r="BD104" s="25"/>
      <c r="BE104" s="25"/>
      <c r="BF104" s="25"/>
      <c r="BG104" s="25"/>
      <c r="BH104" s="29"/>
      <c r="BI104" s="29"/>
      <c r="BJ104" s="29"/>
      <c r="BK104" s="29"/>
      <c r="BL104" s="29"/>
      <c r="BM104" s="29"/>
      <c r="BN104" s="29"/>
      <c r="BO104" s="29"/>
      <c r="BP104" s="29"/>
      <c r="BR104" s="29"/>
    </row>
    <row r="105" spans="1:79" s="2" customFormat="1" ht="17" thickBot="1" x14ac:dyDescent="0.25">
      <c r="A105" s="87"/>
      <c r="B105" s="56" t="s">
        <v>25</v>
      </c>
      <c r="C105" s="56"/>
      <c r="D105" s="56"/>
      <c r="E105" s="56"/>
      <c r="F105" s="56"/>
      <c r="G105" s="56"/>
      <c r="H105" s="56"/>
      <c r="I105" s="57"/>
      <c r="J105" s="2">
        <f t="shared" si="61"/>
        <v>0</v>
      </c>
      <c r="L105" s="87"/>
      <c r="M105" s="56" t="s">
        <v>25</v>
      </c>
      <c r="N105" s="56"/>
      <c r="O105" s="56"/>
      <c r="P105" s="56"/>
      <c r="Q105" s="56"/>
      <c r="R105" s="56"/>
      <c r="S105" s="56"/>
      <c r="T105" s="57"/>
      <c r="U105" s="2">
        <f t="shared" si="62"/>
        <v>0</v>
      </c>
      <c r="W105" s="87"/>
      <c r="X105" s="56" t="s">
        <v>25</v>
      </c>
      <c r="Y105" s="56"/>
      <c r="Z105" s="56"/>
      <c r="AA105" s="56"/>
      <c r="AB105" s="56"/>
      <c r="AC105" s="56"/>
      <c r="AD105" s="56"/>
      <c r="AE105" s="57"/>
      <c r="AF105" s="2">
        <f t="shared" si="63"/>
        <v>0</v>
      </c>
      <c r="AH105" s="87"/>
      <c r="AI105" s="56" t="s">
        <v>25</v>
      </c>
      <c r="AJ105" s="56"/>
      <c r="AK105" s="56"/>
      <c r="AL105" s="56"/>
      <c r="AM105" s="56"/>
      <c r="AN105" s="56"/>
      <c r="AO105" s="56"/>
      <c r="AP105" s="57"/>
      <c r="AQ105" s="2">
        <f t="shared" si="64"/>
        <v>0</v>
      </c>
      <c r="AS105" s="87"/>
      <c r="AT105" s="58" t="s">
        <v>25</v>
      </c>
      <c r="AU105" s="35">
        <f>J105</f>
        <v>0</v>
      </c>
      <c r="AV105" s="35">
        <f>U105</f>
        <v>0</v>
      </c>
      <c r="AW105" s="35">
        <f>AF105</f>
        <v>0</v>
      </c>
      <c r="AX105" s="35">
        <f>AQ105</f>
        <v>0</v>
      </c>
      <c r="BB105" s="87"/>
      <c r="BC105" s="56"/>
      <c r="BD105" s="36"/>
      <c r="BE105" s="36"/>
      <c r="BF105" s="36"/>
      <c r="BG105" s="36"/>
      <c r="BH105" s="29"/>
      <c r="BI105" s="29"/>
      <c r="BJ105" s="29"/>
      <c r="BK105" s="29"/>
      <c r="BL105" s="29"/>
      <c r="BM105" s="29"/>
      <c r="BN105" s="29"/>
      <c r="BO105" s="29"/>
      <c r="BP105" s="29"/>
      <c r="BR105" s="29"/>
    </row>
    <row r="106" spans="1:79" s="2" customFormat="1" ht="16" customHeight="1" x14ac:dyDescent="0.2">
      <c r="A106" s="83" t="s">
        <v>35</v>
      </c>
      <c r="B106" s="37" t="s">
        <v>18</v>
      </c>
      <c r="C106" s="52"/>
      <c r="D106" s="52"/>
      <c r="E106" s="52"/>
      <c r="F106" s="52"/>
      <c r="G106" s="52"/>
      <c r="H106" s="52"/>
      <c r="I106" s="55"/>
      <c r="J106" s="2">
        <f t="shared" si="61"/>
        <v>0</v>
      </c>
      <c r="L106" s="83" t="s">
        <v>31</v>
      </c>
      <c r="M106" s="37" t="s">
        <v>18</v>
      </c>
      <c r="N106" s="52"/>
      <c r="O106" s="52"/>
      <c r="P106" s="52"/>
      <c r="Q106" s="52"/>
      <c r="R106" s="52"/>
      <c r="S106" s="52"/>
      <c r="T106" s="55"/>
      <c r="U106" s="2">
        <f t="shared" si="62"/>
        <v>0</v>
      </c>
      <c r="W106" s="83" t="s">
        <v>31</v>
      </c>
      <c r="X106" s="37" t="s">
        <v>18</v>
      </c>
      <c r="Y106" s="52"/>
      <c r="Z106" s="52"/>
      <c r="AA106" s="52"/>
      <c r="AB106" s="52"/>
      <c r="AC106" s="52"/>
      <c r="AD106" s="52"/>
      <c r="AE106" s="55"/>
      <c r="AF106" s="2">
        <f t="shared" si="63"/>
        <v>0</v>
      </c>
      <c r="AH106" s="83" t="s">
        <v>31</v>
      </c>
      <c r="AI106" s="37" t="s">
        <v>18</v>
      </c>
      <c r="AJ106" s="52"/>
      <c r="AK106" s="52"/>
      <c r="AL106" s="52"/>
      <c r="AM106" s="52"/>
      <c r="AN106" s="52"/>
      <c r="AO106" s="52"/>
      <c r="AP106" s="55"/>
      <c r="AQ106" s="2">
        <f t="shared" si="64"/>
        <v>0</v>
      </c>
      <c r="AS106" s="83" t="s">
        <v>31</v>
      </c>
      <c r="AT106" s="41" t="s">
        <v>18</v>
      </c>
      <c r="AU106" s="24">
        <f t="shared" ref="AU106:AX106" si="65">SUM(AU107:AU109)</f>
        <v>1</v>
      </c>
      <c r="AV106" s="24">
        <f t="shared" si="65"/>
        <v>3</v>
      </c>
      <c r="AW106" s="24">
        <f t="shared" si="65"/>
        <v>14</v>
      </c>
      <c r="AX106" s="24">
        <f t="shared" si="65"/>
        <v>4</v>
      </c>
      <c r="BB106" s="83"/>
      <c r="BC106" s="52"/>
      <c r="BD106" s="15"/>
      <c r="BE106" s="15"/>
      <c r="BF106" s="16"/>
      <c r="BG106" s="16"/>
      <c r="BI106" s="29"/>
      <c r="BJ106" s="29"/>
      <c r="BK106" s="29"/>
      <c r="BL106" s="29"/>
      <c r="BM106" s="29"/>
      <c r="BN106" s="29"/>
      <c r="BO106" s="29"/>
      <c r="BP106" s="29"/>
      <c r="BR106" s="29"/>
      <c r="BS106" s="29"/>
    </row>
    <row r="107" spans="1:79" s="2" customFormat="1" x14ac:dyDescent="0.2">
      <c r="A107" s="81"/>
      <c r="B107" s="59" t="s">
        <v>21</v>
      </c>
      <c r="C107" s="59">
        <v>1</v>
      </c>
      <c r="D107" s="59"/>
      <c r="E107" s="59"/>
      <c r="F107" s="59"/>
      <c r="G107" s="59"/>
      <c r="H107" s="59"/>
      <c r="I107" s="53"/>
      <c r="J107" s="2">
        <f t="shared" si="61"/>
        <v>1</v>
      </c>
      <c r="L107" s="81"/>
      <c r="M107" s="59" t="s">
        <v>21</v>
      </c>
      <c r="N107" s="59">
        <v>3</v>
      </c>
      <c r="O107" s="59"/>
      <c r="P107" s="59"/>
      <c r="Q107" s="59"/>
      <c r="R107" s="59"/>
      <c r="S107" s="59"/>
      <c r="T107" s="53"/>
      <c r="U107" s="2">
        <f t="shared" si="62"/>
        <v>3</v>
      </c>
      <c r="W107" s="81"/>
      <c r="X107" s="59" t="s">
        <v>21</v>
      </c>
      <c r="Y107" s="59">
        <v>5</v>
      </c>
      <c r="Z107" s="59">
        <v>7</v>
      </c>
      <c r="AA107" s="59"/>
      <c r="AB107" s="59"/>
      <c r="AC107" s="59"/>
      <c r="AD107" s="59"/>
      <c r="AE107" s="53"/>
      <c r="AF107" s="2">
        <f t="shared" si="63"/>
        <v>12</v>
      </c>
      <c r="AH107" s="81"/>
      <c r="AI107" s="59" t="s">
        <v>21</v>
      </c>
      <c r="AJ107" s="59">
        <v>4</v>
      </c>
      <c r="AK107" s="59"/>
      <c r="AL107" s="59"/>
      <c r="AM107" s="59"/>
      <c r="AN107" s="59"/>
      <c r="AO107" s="59"/>
      <c r="AP107" s="53"/>
      <c r="AQ107" s="2">
        <f t="shared" si="64"/>
        <v>4</v>
      </c>
      <c r="AS107" s="81"/>
      <c r="AT107" s="60" t="s">
        <v>21</v>
      </c>
      <c r="AU107" s="24">
        <f>J107</f>
        <v>1</v>
      </c>
      <c r="AV107" s="24">
        <f>U107</f>
        <v>3</v>
      </c>
      <c r="AW107" s="24">
        <f>AF107</f>
        <v>12</v>
      </c>
      <c r="AX107" s="24">
        <f>AQ107</f>
        <v>4</v>
      </c>
      <c r="BB107" s="81"/>
      <c r="BC107" s="52"/>
      <c r="BD107" s="25"/>
      <c r="BE107" s="25"/>
      <c r="BF107" s="25"/>
      <c r="BG107" s="25"/>
      <c r="BI107" s="29"/>
      <c r="BJ107" s="29"/>
      <c r="BK107" s="29"/>
      <c r="BL107" s="29"/>
      <c r="BM107" s="29"/>
      <c r="BN107" s="29"/>
      <c r="BO107" s="29"/>
      <c r="BP107" s="29"/>
      <c r="BR107" s="29"/>
    </row>
    <row r="108" spans="1:79" s="2" customFormat="1" x14ac:dyDescent="0.2">
      <c r="A108" s="81"/>
      <c r="B108" s="52" t="s">
        <v>23</v>
      </c>
      <c r="C108" s="52"/>
      <c r="D108" s="52"/>
      <c r="E108" s="52"/>
      <c r="F108" s="52"/>
      <c r="G108" s="52"/>
      <c r="H108" s="52"/>
      <c r="I108" s="55"/>
      <c r="J108" s="2">
        <f t="shared" si="61"/>
        <v>0</v>
      </c>
      <c r="L108" s="81"/>
      <c r="M108" s="52" t="s">
        <v>23</v>
      </c>
      <c r="N108" s="52"/>
      <c r="O108" s="52"/>
      <c r="P108" s="52"/>
      <c r="Q108" s="52"/>
      <c r="R108" s="52"/>
      <c r="S108" s="52"/>
      <c r="T108" s="55"/>
      <c r="U108" s="2">
        <f t="shared" si="62"/>
        <v>0</v>
      </c>
      <c r="W108" s="81"/>
      <c r="X108" s="52" t="s">
        <v>23</v>
      </c>
      <c r="Y108" s="52"/>
      <c r="Z108" s="52">
        <v>1</v>
      </c>
      <c r="AA108" s="52"/>
      <c r="AB108" s="52"/>
      <c r="AC108" s="52"/>
      <c r="AD108" s="52"/>
      <c r="AE108" s="55"/>
      <c r="AF108" s="2">
        <f t="shared" si="63"/>
        <v>1</v>
      </c>
      <c r="AH108" s="81"/>
      <c r="AI108" s="52" t="s">
        <v>23</v>
      </c>
      <c r="AJ108" s="52"/>
      <c r="AK108" s="52"/>
      <c r="AL108" s="52"/>
      <c r="AM108" s="52"/>
      <c r="AN108" s="52"/>
      <c r="AO108" s="52"/>
      <c r="AP108" s="55"/>
      <c r="AQ108" s="2">
        <f t="shared" si="64"/>
        <v>0</v>
      </c>
      <c r="AS108" s="81"/>
      <c r="AT108" s="54" t="s">
        <v>23</v>
      </c>
      <c r="AU108" s="24">
        <f>J108</f>
        <v>0</v>
      </c>
      <c r="AV108" s="24">
        <f>U108</f>
        <v>0</v>
      </c>
      <c r="AW108" s="24">
        <f>AF108</f>
        <v>1</v>
      </c>
      <c r="AX108" s="24">
        <f>AQ108</f>
        <v>0</v>
      </c>
      <c r="BB108" s="81"/>
      <c r="BC108" s="52"/>
      <c r="BD108" s="25"/>
      <c r="BE108" s="25"/>
      <c r="BF108" s="25"/>
      <c r="BG108" s="25"/>
      <c r="BI108" s="29"/>
      <c r="BJ108" s="29"/>
      <c r="BK108" s="29"/>
      <c r="BL108" s="29"/>
      <c r="BM108" s="29"/>
      <c r="BN108" s="29"/>
      <c r="BO108" s="29"/>
      <c r="BP108" s="29"/>
      <c r="BR108" s="29"/>
    </row>
    <row r="109" spans="1:79" s="2" customFormat="1" ht="17" thickBot="1" x14ac:dyDescent="0.25">
      <c r="A109" s="87"/>
      <c r="B109" s="56" t="s">
        <v>25</v>
      </c>
      <c r="C109" s="56"/>
      <c r="D109" s="56"/>
      <c r="E109" s="56"/>
      <c r="F109" s="56"/>
      <c r="G109" s="56"/>
      <c r="H109" s="56"/>
      <c r="I109" s="57"/>
      <c r="J109" s="2">
        <f t="shared" si="61"/>
        <v>0</v>
      </c>
      <c r="L109" s="87"/>
      <c r="M109" s="56" t="s">
        <v>25</v>
      </c>
      <c r="N109" s="56"/>
      <c r="O109" s="56"/>
      <c r="P109" s="56"/>
      <c r="Q109" s="56"/>
      <c r="R109" s="56"/>
      <c r="S109" s="56"/>
      <c r="T109" s="57"/>
      <c r="U109" s="2">
        <f t="shared" si="62"/>
        <v>0</v>
      </c>
      <c r="W109" s="87"/>
      <c r="X109" s="56" t="s">
        <v>25</v>
      </c>
      <c r="Y109" s="56"/>
      <c r="Z109" s="56">
        <v>1</v>
      </c>
      <c r="AA109" s="56"/>
      <c r="AB109" s="56"/>
      <c r="AC109" s="56"/>
      <c r="AD109" s="56"/>
      <c r="AE109" s="57"/>
      <c r="AF109" s="2">
        <f t="shared" si="63"/>
        <v>1</v>
      </c>
      <c r="AH109" s="87"/>
      <c r="AI109" s="56" t="s">
        <v>25</v>
      </c>
      <c r="AJ109" s="56"/>
      <c r="AK109" s="56"/>
      <c r="AL109" s="56"/>
      <c r="AM109" s="56"/>
      <c r="AN109" s="56"/>
      <c r="AO109" s="56"/>
      <c r="AP109" s="57"/>
      <c r="AQ109" s="2">
        <f t="shared" si="64"/>
        <v>0</v>
      </c>
      <c r="AS109" s="87"/>
      <c r="AT109" s="58" t="s">
        <v>25</v>
      </c>
      <c r="AU109" s="35">
        <f>J109</f>
        <v>0</v>
      </c>
      <c r="AV109" s="35">
        <f>U109</f>
        <v>0</v>
      </c>
      <c r="AW109" s="35">
        <f>AF109</f>
        <v>1</v>
      </c>
      <c r="AX109" s="35">
        <f>AQ109</f>
        <v>0</v>
      </c>
      <c r="BB109" s="87"/>
      <c r="BC109" s="56"/>
      <c r="BD109" s="36"/>
      <c r="BE109" s="36"/>
      <c r="BF109" s="36"/>
      <c r="BG109" s="36"/>
      <c r="BI109" s="29"/>
      <c r="BJ109" s="29"/>
      <c r="BK109" s="29"/>
      <c r="BL109" s="29"/>
      <c r="BM109" s="29"/>
      <c r="BN109" s="29"/>
      <c r="BO109" s="29"/>
      <c r="BP109" s="29"/>
      <c r="BR109" s="29"/>
    </row>
    <row r="110" spans="1:79" s="2" customFormat="1" ht="16" customHeight="1" x14ac:dyDescent="0.2">
      <c r="A110" s="83" t="s">
        <v>33</v>
      </c>
      <c r="B110" s="52" t="s">
        <v>18</v>
      </c>
      <c r="C110" s="52"/>
      <c r="D110" s="52"/>
      <c r="E110" s="52"/>
      <c r="F110" s="52"/>
      <c r="G110" s="52"/>
      <c r="H110" s="52"/>
      <c r="I110" s="10"/>
      <c r="J110" s="2">
        <f>SUM(C110:I110)</f>
        <v>0</v>
      </c>
      <c r="L110" s="83" t="s">
        <v>30</v>
      </c>
      <c r="M110" s="52" t="s">
        <v>18</v>
      </c>
      <c r="N110" s="52"/>
      <c r="O110" s="52"/>
      <c r="P110" s="52"/>
      <c r="Q110" s="52"/>
      <c r="R110" s="52"/>
      <c r="S110" s="52"/>
      <c r="T110" s="10"/>
      <c r="U110" s="2">
        <f>SUM(N110:T110)</f>
        <v>0</v>
      </c>
      <c r="W110" s="83" t="s">
        <v>30</v>
      </c>
      <c r="X110" s="52" t="s">
        <v>18</v>
      </c>
      <c r="Y110" s="52"/>
      <c r="Z110" s="52"/>
      <c r="AA110" s="52"/>
      <c r="AB110" s="52"/>
      <c r="AC110" s="52"/>
      <c r="AD110" s="52"/>
      <c r="AE110" s="10"/>
      <c r="AF110" s="2">
        <f>SUM(Y110:AE110)</f>
        <v>0</v>
      </c>
      <c r="AH110" s="83" t="s">
        <v>30</v>
      </c>
      <c r="AI110" s="52" t="s">
        <v>18</v>
      </c>
      <c r="AJ110" s="52"/>
      <c r="AK110" s="52"/>
      <c r="AL110" s="52"/>
      <c r="AM110" s="52"/>
      <c r="AN110" s="52"/>
      <c r="AO110" s="52"/>
      <c r="AP110" s="10"/>
      <c r="AQ110" s="2">
        <f>SUM(AJ110:AP110)</f>
        <v>0</v>
      </c>
      <c r="AS110" s="83" t="s">
        <v>30</v>
      </c>
      <c r="AT110" s="54" t="s">
        <v>18</v>
      </c>
      <c r="AU110" s="14">
        <f>SUM(AU111:AU113)</f>
        <v>5</v>
      </c>
      <c r="AV110" s="14">
        <f t="shared" ref="AV110:AX110" si="66">SUM(AV111:AV113)</f>
        <v>6</v>
      </c>
      <c r="AW110" s="14">
        <f t="shared" si="66"/>
        <v>8</v>
      </c>
      <c r="AX110" s="14">
        <f t="shared" si="66"/>
        <v>7</v>
      </c>
      <c r="AZ110" s="2">
        <f>SUM(AU110:AX110,AU114:AX114)</f>
        <v>43</v>
      </c>
      <c r="BB110" s="83"/>
      <c r="BC110" s="52"/>
      <c r="BD110" s="61"/>
      <c r="BE110" s="61"/>
      <c r="BF110" s="48"/>
      <c r="BG110" s="48"/>
      <c r="BI110" s="49"/>
      <c r="BJ110" s="50"/>
      <c r="BK110" s="51"/>
      <c r="BL110" s="50"/>
      <c r="BM110" s="51"/>
      <c r="BN110" s="50"/>
      <c r="BO110" s="51"/>
      <c r="BP110" s="50"/>
      <c r="BR110" s="49" t="s">
        <v>19</v>
      </c>
      <c r="BS110" s="50" t="s">
        <v>20</v>
      </c>
    </row>
    <row r="111" spans="1:79" s="2" customFormat="1" ht="17" thickBot="1" x14ac:dyDescent="0.25">
      <c r="A111" s="81"/>
      <c r="B111" s="52" t="s">
        <v>21</v>
      </c>
      <c r="C111" s="52">
        <v>5</v>
      </c>
      <c r="D111" s="52"/>
      <c r="E111" s="52"/>
      <c r="F111" s="52"/>
      <c r="G111" s="52"/>
      <c r="H111" s="52"/>
      <c r="I111" s="53"/>
      <c r="J111" s="2">
        <f t="shared" ref="J111:J117" si="67">SUM(C111:I111)</f>
        <v>5</v>
      </c>
      <c r="L111" s="81"/>
      <c r="M111" s="52" t="s">
        <v>21</v>
      </c>
      <c r="N111" s="21">
        <v>5</v>
      </c>
      <c r="O111" s="52">
        <v>1</v>
      </c>
      <c r="P111" s="52"/>
      <c r="Q111" s="52"/>
      <c r="R111" s="52"/>
      <c r="S111" s="52"/>
      <c r="T111" s="53"/>
      <c r="U111" s="2">
        <f t="shared" ref="U111:U117" si="68">SUM(N111:T111)</f>
        <v>6</v>
      </c>
      <c r="W111" s="81"/>
      <c r="X111" s="52" t="s">
        <v>21</v>
      </c>
      <c r="Y111" s="52">
        <v>2</v>
      </c>
      <c r="Z111" s="52">
        <v>6</v>
      </c>
      <c r="AA111" s="52"/>
      <c r="AB111" s="52"/>
      <c r="AC111" s="52"/>
      <c r="AD111" s="52"/>
      <c r="AE111" s="53"/>
      <c r="AF111" s="2">
        <f t="shared" ref="AF111:AF117" si="69">SUM(Y111:AE111)</f>
        <v>8</v>
      </c>
      <c r="AH111" s="81"/>
      <c r="AI111" s="52" t="s">
        <v>21</v>
      </c>
      <c r="AJ111" s="52">
        <v>7</v>
      </c>
      <c r="AK111" s="52"/>
      <c r="AL111" s="52"/>
      <c r="AM111" s="52"/>
      <c r="AN111" s="52"/>
      <c r="AO111" s="52"/>
      <c r="AP111" s="53"/>
      <c r="AQ111" s="2">
        <f t="shared" ref="AQ111:AQ117" si="70">SUM(AJ111:AP111)</f>
        <v>7</v>
      </c>
      <c r="AS111" s="81"/>
      <c r="AT111" s="54" t="s">
        <v>21</v>
      </c>
      <c r="AU111" s="24">
        <f>J111</f>
        <v>5</v>
      </c>
      <c r="AV111" s="24">
        <f>U111</f>
        <v>6</v>
      </c>
      <c r="AW111" s="24">
        <f>AF111</f>
        <v>8</v>
      </c>
      <c r="AX111" s="24">
        <f>AQ111</f>
        <v>7</v>
      </c>
      <c r="BB111" s="81"/>
      <c r="BC111" s="52"/>
      <c r="BD111" s="25"/>
      <c r="BE111" s="25"/>
      <c r="BF111" s="25"/>
      <c r="BG111" s="25"/>
      <c r="BH111" s="29"/>
      <c r="BI111" s="27"/>
      <c r="BJ111" s="28"/>
      <c r="BK111" s="27"/>
      <c r="BL111" s="28"/>
      <c r="BM111" s="27"/>
      <c r="BN111" s="28"/>
      <c r="BO111" s="27"/>
      <c r="BP111" s="28"/>
      <c r="BR111" s="27" t="e">
        <f>AVERAGE(BI111,BK111,BM111)</f>
        <v>#DIV/0!</v>
      </c>
      <c r="BS111" s="28" t="e">
        <f>AVERAGE(BJ111,BL111,BN111)</f>
        <v>#DIV/0!</v>
      </c>
    </row>
    <row r="112" spans="1:79" s="2" customFormat="1" x14ac:dyDescent="0.2">
      <c r="A112" s="81"/>
      <c r="B112" s="52" t="s">
        <v>23</v>
      </c>
      <c r="C112" s="52"/>
      <c r="D112" s="52"/>
      <c r="E112" s="52"/>
      <c r="F112" s="52"/>
      <c r="G112" s="52"/>
      <c r="H112" s="52"/>
      <c r="I112" s="55"/>
      <c r="J112" s="2">
        <f t="shared" si="67"/>
        <v>0</v>
      </c>
      <c r="L112" s="81"/>
      <c r="M112" s="52" t="s">
        <v>23</v>
      </c>
      <c r="N112" s="21"/>
      <c r="O112" s="52"/>
      <c r="P112" s="52"/>
      <c r="Q112" s="52"/>
      <c r="R112" s="52"/>
      <c r="S112" s="52"/>
      <c r="T112" s="55"/>
      <c r="U112" s="2">
        <f t="shared" si="68"/>
        <v>0</v>
      </c>
      <c r="W112" s="81"/>
      <c r="X112" s="52" t="s">
        <v>23</v>
      </c>
      <c r="Y112" s="52"/>
      <c r="Z112" s="52"/>
      <c r="AA112" s="52"/>
      <c r="AB112" s="52"/>
      <c r="AC112" s="52"/>
      <c r="AD112" s="52"/>
      <c r="AE112" s="55"/>
      <c r="AF112" s="2">
        <f t="shared" si="69"/>
        <v>0</v>
      </c>
      <c r="AH112" s="81"/>
      <c r="AI112" s="52" t="s">
        <v>23</v>
      </c>
      <c r="AJ112" s="52"/>
      <c r="AK112" s="52"/>
      <c r="AL112" s="52"/>
      <c r="AM112" s="52"/>
      <c r="AN112" s="52"/>
      <c r="AO112" s="52"/>
      <c r="AP112" s="55"/>
      <c r="AQ112" s="2">
        <f t="shared" si="70"/>
        <v>0</v>
      </c>
      <c r="AS112" s="81"/>
      <c r="AT112" s="54" t="s">
        <v>23</v>
      </c>
      <c r="AU112" s="24">
        <f>J112</f>
        <v>0</v>
      </c>
      <c r="AV112" s="24">
        <f>U112</f>
        <v>0</v>
      </c>
      <c r="AW112" s="24">
        <f>AF112</f>
        <v>0</v>
      </c>
      <c r="AX112" s="24">
        <f>AQ112</f>
        <v>0</v>
      </c>
      <c r="BB112" s="81"/>
      <c r="BC112" s="52"/>
      <c r="BD112" s="25"/>
      <c r="BE112" s="25"/>
      <c r="BF112" s="25"/>
      <c r="BG112" s="25"/>
      <c r="BH112" s="29"/>
      <c r="BI112" s="29"/>
      <c r="BJ112" s="29"/>
      <c r="BK112" s="29"/>
      <c r="BL112" s="29"/>
      <c r="BM112" s="29"/>
      <c r="BN112" s="29"/>
      <c r="BO112" s="29"/>
      <c r="BP112" s="29"/>
      <c r="BR112" s="29"/>
    </row>
    <row r="113" spans="1:71" s="2" customFormat="1" ht="17" thickBot="1" x14ac:dyDescent="0.25">
      <c r="A113" s="87"/>
      <c r="B113" s="56" t="s">
        <v>25</v>
      </c>
      <c r="C113" s="56"/>
      <c r="D113" s="56"/>
      <c r="E113" s="56"/>
      <c r="F113" s="56"/>
      <c r="G113" s="56"/>
      <c r="H113" s="56"/>
      <c r="I113" s="57"/>
      <c r="J113" s="2">
        <f t="shared" si="67"/>
        <v>0</v>
      </c>
      <c r="L113" s="87"/>
      <c r="M113" s="56" t="s">
        <v>25</v>
      </c>
      <c r="N113" s="32"/>
      <c r="O113" s="56"/>
      <c r="P113" s="56"/>
      <c r="Q113" s="56"/>
      <c r="R113" s="56"/>
      <c r="S113" s="56"/>
      <c r="T113" s="57"/>
      <c r="U113" s="2">
        <f t="shared" si="68"/>
        <v>0</v>
      </c>
      <c r="W113" s="87"/>
      <c r="X113" s="56" t="s">
        <v>25</v>
      </c>
      <c r="Y113" s="56"/>
      <c r="Z113" s="56"/>
      <c r="AA113" s="56"/>
      <c r="AB113" s="56"/>
      <c r="AC113" s="56"/>
      <c r="AD113" s="56"/>
      <c r="AE113" s="57"/>
      <c r="AF113" s="2">
        <f t="shared" si="69"/>
        <v>0</v>
      </c>
      <c r="AH113" s="87"/>
      <c r="AI113" s="56" t="s">
        <v>25</v>
      </c>
      <c r="AJ113" s="56"/>
      <c r="AK113" s="56"/>
      <c r="AL113" s="56"/>
      <c r="AM113" s="56"/>
      <c r="AN113" s="56"/>
      <c r="AO113" s="56"/>
      <c r="AP113" s="57"/>
      <c r="AQ113" s="2">
        <f t="shared" si="70"/>
        <v>0</v>
      </c>
      <c r="AS113" s="87"/>
      <c r="AT113" s="58" t="s">
        <v>25</v>
      </c>
      <c r="AU113" s="35">
        <f>J113</f>
        <v>0</v>
      </c>
      <c r="AV113" s="35">
        <f>U113</f>
        <v>0</v>
      </c>
      <c r="AW113" s="35">
        <f>AF113</f>
        <v>0</v>
      </c>
      <c r="AX113" s="35">
        <f>AQ113</f>
        <v>0</v>
      </c>
      <c r="BB113" s="87"/>
      <c r="BC113" s="56"/>
      <c r="BD113" s="36"/>
      <c r="BE113" s="36"/>
      <c r="BF113" s="36"/>
      <c r="BG113" s="36"/>
      <c r="BH113" s="29"/>
      <c r="BI113" s="29"/>
      <c r="BJ113" s="29"/>
      <c r="BK113" s="29"/>
      <c r="BL113" s="29"/>
      <c r="BM113" s="29"/>
      <c r="BN113" s="29"/>
      <c r="BO113" s="29"/>
      <c r="BP113" s="29"/>
      <c r="BR113" s="29"/>
    </row>
    <row r="114" spans="1:71" s="2" customFormat="1" ht="16" customHeight="1" x14ac:dyDescent="0.2">
      <c r="A114" s="83" t="s">
        <v>34</v>
      </c>
      <c r="B114" s="37" t="s">
        <v>18</v>
      </c>
      <c r="C114" s="52"/>
      <c r="D114" s="52"/>
      <c r="E114" s="52"/>
      <c r="F114" s="52"/>
      <c r="G114" s="52"/>
      <c r="H114" s="52"/>
      <c r="I114" s="55"/>
      <c r="J114" s="2">
        <f t="shared" si="67"/>
        <v>0</v>
      </c>
      <c r="L114" s="83" t="s">
        <v>31</v>
      </c>
      <c r="M114" s="37" t="s">
        <v>18</v>
      </c>
      <c r="N114" s="39"/>
      <c r="O114" s="52"/>
      <c r="P114" s="52"/>
      <c r="Q114" s="52"/>
      <c r="R114" s="52"/>
      <c r="S114" s="52"/>
      <c r="T114" s="55"/>
      <c r="U114" s="2">
        <f t="shared" si="68"/>
        <v>0</v>
      </c>
      <c r="W114" s="83" t="s">
        <v>31</v>
      </c>
      <c r="X114" s="37" t="s">
        <v>18</v>
      </c>
      <c r="Y114" s="52"/>
      <c r="Z114" s="52"/>
      <c r="AA114" s="52"/>
      <c r="AB114" s="52"/>
      <c r="AC114" s="52"/>
      <c r="AD114" s="52"/>
      <c r="AE114" s="55"/>
      <c r="AF114" s="2">
        <f t="shared" si="69"/>
        <v>0</v>
      </c>
      <c r="AH114" s="83" t="s">
        <v>31</v>
      </c>
      <c r="AI114" s="37" t="s">
        <v>18</v>
      </c>
      <c r="AJ114" s="52"/>
      <c r="AK114" s="52"/>
      <c r="AL114" s="52"/>
      <c r="AM114" s="52"/>
      <c r="AN114" s="52"/>
      <c r="AO114" s="52"/>
      <c r="AP114" s="55"/>
      <c r="AQ114" s="2">
        <f t="shared" si="70"/>
        <v>0</v>
      </c>
      <c r="AS114" s="83" t="s">
        <v>31</v>
      </c>
      <c r="AT114" s="41" t="s">
        <v>18</v>
      </c>
      <c r="AU114" s="24">
        <f t="shared" ref="AU114:AX114" si="71">SUM(AU115:AU117)</f>
        <v>1</v>
      </c>
      <c r="AV114" s="24">
        <f t="shared" si="71"/>
        <v>3</v>
      </c>
      <c r="AW114" s="24">
        <f t="shared" si="71"/>
        <v>8</v>
      </c>
      <c r="AX114" s="24">
        <f t="shared" si="71"/>
        <v>5</v>
      </c>
      <c r="BB114" s="83"/>
      <c r="BC114" s="52"/>
      <c r="BD114" s="15"/>
      <c r="BE114" s="15"/>
      <c r="BF114" s="16"/>
      <c r="BG114" s="16"/>
      <c r="BI114" s="29"/>
      <c r="BJ114" s="29"/>
      <c r="BK114" s="29"/>
      <c r="BL114" s="29"/>
      <c r="BM114" s="29"/>
      <c r="BN114" s="29"/>
      <c r="BO114" s="29"/>
      <c r="BP114" s="29"/>
      <c r="BR114" s="29"/>
    </row>
    <row r="115" spans="1:71" s="2" customFormat="1" x14ac:dyDescent="0.2">
      <c r="A115" s="81"/>
      <c r="B115" s="59" t="s">
        <v>21</v>
      </c>
      <c r="C115" s="59">
        <v>1</v>
      </c>
      <c r="D115" s="59"/>
      <c r="E115" s="59"/>
      <c r="F115" s="59"/>
      <c r="G115" s="59"/>
      <c r="H115" s="59"/>
      <c r="I115" s="53"/>
      <c r="J115" s="2">
        <f t="shared" si="67"/>
        <v>1</v>
      </c>
      <c r="L115" s="81"/>
      <c r="M115" s="59" t="s">
        <v>21</v>
      </c>
      <c r="N115" s="21">
        <v>3</v>
      </c>
      <c r="O115" s="59"/>
      <c r="P115" s="59"/>
      <c r="Q115" s="59"/>
      <c r="R115" s="59"/>
      <c r="S115" s="59"/>
      <c r="T115" s="53"/>
      <c r="U115" s="2">
        <f t="shared" si="68"/>
        <v>3</v>
      </c>
      <c r="W115" s="81"/>
      <c r="X115" s="59" t="s">
        <v>21</v>
      </c>
      <c r="Y115" s="59">
        <v>3</v>
      </c>
      <c r="Z115" s="59">
        <v>5</v>
      </c>
      <c r="AA115" s="59"/>
      <c r="AB115" s="59"/>
      <c r="AC115" s="59"/>
      <c r="AD115" s="59"/>
      <c r="AE115" s="53"/>
      <c r="AF115" s="2">
        <f t="shared" si="69"/>
        <v>8</v>
      </c>
      <c r="AH115" s="81"/>
      <c r="AI115" s="59" t="s">
        <v>21</v>
      </c>
      <c r="AJ115" s="59">
        <v>5</v>
      </c>
      <c r="AK115" s="59"/>
      <c r="AL115" s="59"/>
      <c r="AM115" s="59"/>
      <c r="AN115" s="59"/>
      <c r="AO115" s="59"/>
      <c r="AP115" s="53"/>
      <c r="AQ115" s="2">
        <f t="shared" si="70"/>
        <v>5</v>
      </c>
      <c r="AS115" s="81"/>
      <c r="AT115" s="60" t="s">
        <v>21</v>
      </c>
      <c r="AU115" s="24">
        <f>J115</f>
        <v>1</v>
      </c>
      <c r="AV115" s="24">
        <f>U115</f>
        <v>3</v>
      </c>
      <c r="AW115" s="24">
        <f>AF115</f>
        <v>8</v>
      </c>
      <c r="AX115" s="24">
        <f>AQ115</f>
        <v>5</v>
      </c>
      <c r="BB115" s="81"/>
      <c r="BC115" s="52"/>
      <c r="BD115" s="25"/>
      <c r="BE115" s="25"/>
      <c r="BF115" s="25"/>
      <c r="BG115" s="25"/>
      <c r="BI115" s="29"/>
      <c r="BJ115" s="29"/>
      <c r="BK115" s="29"/>
      <c r="BL115" s="29"/>
      <c r="BM115" s="29"/>
      <c r="BN115" s="29"/>
      <c r="BO115" s="29"/>
      <c r="BP115" s="29"/>
      <c r="BR115" s="29"/>
    </row>
    <row r="116" spans="1:71" s="2" customFormat="1" x14ac:dyDescent="0.2">
      <c r="A116" s="81"/>
      <c r="B116" s="52" t="s">
        <v>23</v>
      </c>
      <c r="C116" s="52"/>
      <c r="D116" s="52"/>
      <c r="E116" s="52"/>
      <c r="F116" s="52"/>
      <c r="G116" s="52"/>
      <c r="H116" s="52"/>
      <c r="I116" s="55"/>
      <c r="J116" s="2">
        <f t="shared" si="67"/>
        <v>0</v>
      </c>
      <c r="L116" s="81"/>
      <c r="M116" s="52" t="s">
        <v>23</v>
      </c>
      <c r="N116" s="21"/>
      <c r="O116" s="52"/>
      <c r="P116" s="52"/>
      <c r="Q116" s="52"/>
      <c r="R116" s="52"/>
      <c r="S116" s="52"/>
      <c r="T116" s="55"/>
      <c r="U116" s="2">
        <f t="shared" si="68"/>
        <v>0</v>
      </c>
      <c r="W116" s="81"/>
      <c r="X116" s="52" t="s">
        <v>23</v>
      </c>
      <c r="Y116" s="52"/>
      <c r="Z116" s="52"/>
      <c r="AA116" s="52"/>
      <c r="AB116" s="52"/>
      <c r="AC116" s="52"/>
      <c r="AD116" s="52"/>
      <c r="AE116" s="55"/>
      <c r="AF116" s="2">
        <f t="shared" si="69"/>
        <v>0</v>
      </c>
      <c r="AH116" s="81"/>
      <c r="AI116" s="52" t="s">
        <v>23</v>
      </c>
      <c r="AJ116" s="52"/>
      <c r="AK116" s="52"/>
      <c r="AL116" s="52"/>
      <c r="AM116" s="52"/>
      <c r="AN116" s="52"/>
      <c r="AO116" s="52"/>
      <c r="AP116" s="55"/>
      <c r="AQ116" s="2">
        <f t="shared" si="70"/>
        <v>0</v>
      </c>
      <c r="AS116" s="81"/>
      <c r="AT116" s="54" t="s">
        <v>23</v>
      </c>
      <c r="AU116" s="24">
        <f>J116</f>
        <v>0</v>
      </c>
      <c r="AV116" s="24">
        <f>U116</f>
        <v>0</v>
      </c>
      <c r="AW116" s="24">
        <f>AF116</f>
        <v>0</v>
      </c>
      <c r="AX116" s="24">
        <f>AQ116</f>
        <v>0</v>
      </c>
      <c r="BB116" s="81"/>
      <c r="BC116" s="52"/>
      <c r="BD116" s="25"/>
      <c r="BE116" s="25"/>
      <c r="BF116" s="25"/>
      <c r="BG116" s="25"/>
      <c r="BI116" s="29"/>
      <c r="BJ116" s="29"/>
      <c r="BK116" s="29"/>
      <c r="BL116" s="29"/>
      <c r="BM116" s="29"/>
      <c r="BN116" s="29"/>
      <c r="BO116" s="29"/>
      <c r="BP116" s="29"/>
      <c r="BR116" s="29"/>
    </row>
    <row r="117" spans="1:71" s="2" customFormat="1" ht="17" thickBot="1" x14ac:dyDescent="0.25">
      <c r="A117" s="87"/>
      <c r="B117" s="56" t="s">
        <v>25</v>
      </c>
      <c r="C117" s="56"/>
      <c r="D117" s="56"/>
      <c r="E117" s="56"/>
      <c r="F117" s="56"/>
      <c r="G117" s="56"/>
      <c r="H117" s="56"/>
      <c r="I117" s="57"/>
      <c r="J117" s="2">
        <f t="shared" si="67"/>
        <v>0</v>
      </c>
      <c r="L117" s="87"/>
      <c r="M117" s="56" t="s">
        <v>25</v>
      </c>
      <c r="N117" s="56"/>
      <c r="O117" s="56"/>
      <c r="P117" s="56"/>
      <c r="Q117" s="56"/>
      <c r="R117" s="56"/>
      <c r="S117" s="56"/>
      <c r="T117" s="57"/>
      <c r="U117" s="2">
        <f t="shared" si="68"/>
        <v>0</v>
      </c>
      <c r="W117" s="87"/>
      <c r="X117" s="56" t="s">
        <v>25</v>
      </c>
      <c r="Y117" s="56"/>
      <c r="Z117" s="56"/>
      <c r="AA117" s="56"/>
      <c r="AB117" s="56"/>
      <c r="AC117" s="56"/>
      <c r="AD117" s="56"/>
      <c r="AE117" s="57"/>
      <c r="AF117" s="2">
        <f t="shared" si="69"/>
        <v>0</v>
      </c>
      <c r="AH117" s="87"/>
      <c r="AI117" s="56" t="s">
        <v>25</v>
      </c>
      <c r="AJ117" s="56"/>
      <c r="AK117" s="56"/>
      <c r="AL117" s="56"/>
      <c r="AM117" s="56"/>
      <c r="AN117" s="56"/>
      <c r="AO117" s="56"/>
      <c r="AP117" s="57"/>
      <c r="AQ117" s="2">
        <f t="shared" si="70"/>
        <v>0</v>
      </c>
      <c r="AS117" s="87"/>
      <c r="AT117" s="58" t="s">
        <v>25</v>
      </c>
      <c r="AU117" s="35">
        <f>J117</f>
        <v>0</v>
      </c>
      <c r="AV117" s="35">
        <f>U117</f>
        <v>0</v>
      </c>
      <c r="AW117" s="35">
        <f>AF117</f>
        <v>0</v>
      </c>
      <c r="AX117" s="35">
        <f>AQ117</f>
        <v>0</v>
      </c>
      <c r="BB117" s="87"/>
      <c r="BC117" s="56"/>
      <c r="BD117" s="36"/>
      <c r="BE117" s="36"/>
      <c r="BF117" s="36"/>
      <c r="BG117" s="36"/>
      <c r="BI117" s="29"/>
      <c r="BJ117" s="29"/>
      <c r="BK117" s="29"/>
      <c r="BL117" s="29"/>
      <c r="BM117" s="29"/>
      <c r="BN117" s="29"/>
      <c r="BO117" s="29"/>
      <c r="BP117" s="29"/>
      <c r="BR117" s="29"/>
    </row>
    <row r="118" spans="1:71" x14ac:dyDescent="0.2">
      <c r="N118" t="s">
        <v>55</v>
      </c>
      <c r="AU118" s="98">
        <f>100*((AU115+AU107)/(AU114+AU106))</f>
        <v>100</v>
      </c>
      <c r="AV118" s="98">
        <f>100*((AV115+AV107)/(AV114+AV106))</f>
        <v>100</v>
      </c>
      <c r="AW118" s="98">
        <f>100*((AW115+AW107)/(AW114+AW106))</f>
        <v>90.909090909090907</v>
      </c>
      <c r="AX118" s="98">
        <f>100*((AX115+AX107)/(AX114+AX106))</f>
        <v>100</v>
      </c>
      <c r="AY118" s="99">
        <f>SUM(AU106:AX106)+SUM(AU114:AX114)</f>
        <v>39</v>
      </c>
      <c r="AZ118" s="99">
        <f>SUM(AU107:AX107)+SUM(AU115:AX115)</f>
        <v>37</v>
      </c>
      <c r="BA118">
        <f>100*(AZ118/AY118)</f>
        <v>94.871794871794862</v>
      </c>
    </row>
    <row r="119" spans="1:71" s="2" customFormat="1" ht="18" thickBot="1" x14ac:dyDescent="0.25">
      <c r="A119" s="6" t="s">
        <v>2</v>
      </c>
      <c r="B119" s="7"/>
      <c r="C119" s="8" t="s">
        <v>3</v>
      </c>
      <c r="D119" s="8" t="s">
        <v>4</v>
      </c>
      <c r="E119" s="8" t="s">
        <v>5</v>
      </c>
      <c r="F119" s="8" t="s">
        <v>6</v>
      </c>
      <c r="G119" s="8" t="s">
        <v>7</v>
      </c>
      <c r="H119" s="8" t="s">
        <v>8</v>
      </c>
      <c r="I119" s="8" t="s">
        <v>9</v>
      </c>
      <c r="J119" s="8" t="s">
        <v>10</v>
      </c>
      <c r="L119" s="6" t="s">
        <v>14</v>
      </c>
      <c r="M119" s="7"/>
      <c r="N119" s="8" t="s">
        <v>3</v>
      </c>
      <c r="O119" s="8" t="s">
        <v>4</v>
      </c>
      <c r="P119" s="8" t="s">
        <v>5</v>
      </c>
      <c r="Q119" s="8" t="s">
        <v>6</v>
      </c>
      <c r="R119" s="8" t="s">
        <v>7</v>
      </c>
      <c r="S119" s="8" t="s">
        <v>8</v>
      </c>
      <c r="T119" s="8" t="s">
        <v>9</v>
      </c>
      <c r="U119" s="8" t="s">
        <v>10</v>
      </c>
      <c r="W119" s="6" t="s">
        <v>12</v>
      </c>
      <c r="X119" s="7"/>
      <c r="Y119" s="8" t="s">
        <v>3</v>
      </c>
      <c r="Z119" s="8" t="s">
        <v>4</v>
      </c>
      <c r="AA119" s="8" t="s">
        <v>5</v>
      </c>
      <c r="AB119" s="8" t="s">
        <v>6</v>
      </c>
      <c r="AC119" s="8" t="s">
        <v>7</v>
      </c>
      <c r="AD119" s="8" t="s">
        <v>8</v>
      </c>
      <c r="AE119" s="8" t="s">
        <v>9</v>
      </c>
      <c r="AF119" s="8" t="s">
        <v>10</v>
      </c>
      <c r="AH119" s="6" t="s">
        <v>13</v>
      </c>
      <c r="AI119" s="7"/>
      <c r="AJ119" s="8" t="s">
        <v>3</v>
      </c>
      <c r="AK119" s="8" t="s">
        <v>4</v>
      </c>
      <c r="AL119" s="8" t="s">
        <v>5</v>
      </c>
      <c r="AM119" s="8" t="s">
        <v>6</v>
      </c>
      <c r="AN119" s="8" t="s">
        <v>7</v>
      </c>
      <c r="AO119" s="8" t="s">
        <v>8</v>
      </c>
      <c r="AP119" s="8" t="s">
        <v>9</v>
      </c>
      <c r="AQ119" s="8" t="s">
        <v>10</v>
      </c>
      <c r="AR119" s="8"/>
      <c r="AS119" s="8"/>
      <c r="AT119" s="8"/>
      <c r="AU119" s="8" t="s">
        <v>2</v>
      </c>
      <c r="AV119" s="8" t="s">
        <v>14</v>
      </c>
      <c r="AW119" s="8" t="s">
        <v>12</v>
      </c>
      <c r="AX119" s="8" t="s">
        <v>13</v>
      </c>
      <c r="AY119" s="8" t="s">
        <v>15</v>
      </c>
      <c r="AZ119" s="8" t="s">
        <v>16</v>
      </c>
      <c r="BA119" s="8"/>
      <c r="BB119" s="6"/>
      <c r="BD119" s="8"/>
      <c r="BE119" s="8"/>
      <c r="BF119" s="8"/>
      <c r="BG119" s="8"/>
      <c r="BI119" s="86"/>
      <c r="BJ119" s="86"/>
      <c r="BK119" s="86"/>
      <c r="BL119" s="86"/>
      <c r="BM119" s="86"/>
      <c r="BN119" s="86"/>
      <c r="BO119" s="86"/>
      <c r="BP119" s="86"/>
    </row>
    <row r="120" spans="1:71" s="2" customFormat="1" ht="16" customHeight="1" x14ac:dyDescent="0.2">
      <c r="A120" s="83" t="s">
        <v>32</v>
      </c>
      <c r="B120" s="45" t="s">
        <v>18</v>
      </c>
      <c r="C120" s="45"/>
      <c r="D120" s="45"/>
      <c r="E120" s="45"/>
      <c r="F120" s="45"/>
      <c r="G120" s="45"/>
      <c r="H120" s="45"/>
      <c r="I120" s="10"/>
      <c r="J120" s="2">
        <f>SUM(C120:I120)</f>
        <v>0</v>
      </c>
      <c r="L120" s="83" t="s">
        <v>30</v>
      </c>
      <c r="M120" s="45" t="s">
        <v>18</v>
      </c>
      <c r="N120" s="45"/>
      <c r="O120" s="45"/>
      <c r="P120" s="45"/>
      <c r="Q120" s="45"/>
      <c r="R120" s="45"/>
      <c r="S120" s="45"/>
      <c r="T120" s="10"/>
      <c r="U120" s="2">
        <f>SUM(N120:T120)</f>
        <v>0</v>
      </c>
      <c r="W120" s="83" t="s">
        <v>30</v>
      </c>
      <c r="X120" s="45" t="s">
        <v>18</v>
      </c>
      <c r="Y120" s="62"/>
      <c r="Z120" s="62"/>
      <c r="AA120" s="62"/>
      <c r="AB120" s="62"/>
      <c r="AC120" s="62"/>
      <c r="AD120" s="62"/>
      <c r="AE120" s="63"/>
      <c r="AF120" s="2">
        <f>SUM(Y120:AE120)</f>
        <v>0</v>
      </c>
      <c r="AH120" s="83" t="s">
        <v>30</v>
      </c>
      <c r="AI120" s="45" t="s">
        <v>18</v>
      </c>
      <c r="AJ120" s="62"/>
      <c r="AK120" s="62"/>
      <c r="AL120" s="62"/>
      <c r="AM120" s="62"/>
      <c r="AN120" s="62"/>
      <c r="AO120" s="62"/>
      <c r="AP120" s="63"/>
      <c r="AQ120" s="2">
        <f>SUM(AJ120:AP120)</f>
        <v>0</v>
      </c>
      <c r="AS120" s="83" t="s">
        <v>30</v>
      </c>
      <c r="AT120" s="46" t="s">
        <v>18</v>
      </c>
      <c r="AU120" s="14">
        <f>SUM(AU121:AU123)</f>
        <v>8</v>
      </c>
      <c r="AV120" s="14">
        <f t="shared" ref="AV120:AX120" si="72">SUM(AV121:AV123)</f>
        <v>13</v>
      </c>
      <c r="AW120" s="14">
        <f t="shared" si="72"/>
        <v>0</v>
      </c>
      <c r="AX120" s="14">
        <f t="shared" si="72"/>
        <v>0</v>
      </c>
      <c r="AZ120" s="2">
        <f>SUM(AU120:AX120,AU124:AX124)</f>
        <v>38</v>
      </c>
      <c r="BB120" s="83"/>
      <c r="BC120" s="45"/>
      <c r="BD120" s="47"/>
      <c r="BE120" s="47"/>
      <c r="BF120" s="48"/>
      <c r="BG120" s="48"/>
      <c r="BI120" s="49"/>
      <c r="BJ120" s="50"/>
      <c r="BK120" s="51"/>
      <c r="BL120" s="50"/>
      <c r="BM120" s="51"/>
      <c r="BN120" s="50"/>
      <c r="BO120" s="51"/>
      <c r="BP120" s="50"/>
      <c r="BR120" s="49" t="s">
        <v>19</v>
      </c>
      <c r="BS120" s="50" t="s">
        <v>20</v>
      </c>
    </row>
    <row r="121" spans="1:71" s="2" customFormat="1" ht="17" thickBot="1" x14ac:dyDescent="0.25">
      <c r="A121" s="81"/>
      <c r="B121" s="52" t="s">
        <v>21</v>
      </c>
      <c r="C121" s="52">
        <v>7</v>
      </c>
      <c r="D121" s="52">
        <v>1</v>
      </c>
      <c r="E121" s="52"/>
      <c r="F121" s="52"/>
      <c r="G121" s="52"/>
      <c r="H121" s="52"/>
      <c r="I121" s="53"/>
      <c r="J121" s="2">
        <f t="shared" ref="J121:J127" si="73">SUM(C121:I121)</f>
        <v>8</v>
      </c>
      <c r="L121" s="81"/>
      <c r="M121" s="52" t="s">
        <v>21</v>
      </c>
      <c r="N121" s="52">
        <v>8</v>
      </c>
      <c r="O121" s="52">
        <v>5</v>
      </c>
      <c r="P121" s="52"/>
      <c r="Q121" s="52"/>
      <c r="R121" s="52"/>
      <c r="S121" s="52"/>
      <c r="T121" s="53"/>
      <c r="U121" s="2">
        <f t="shared" ref="U121:U127" si="74">SUM(N121:T121)</f>
        <v>13</v>
      </c>
      <c r="W121" s="81"/>
      <c r="X121" s="52" t="s">
        <v>21</v>
      </c>
      <c r="Y121" s="64"/>
      <c r="Z121" s="64"/>
      <c r="AA121" s="64"/>
      <c r="AB121" s="64"/>
      <c r="AC121" s="64"/>
      <c r="AD121" s="64"/>
      <c r="AE121" s="65"/>
      <c r="AF121" s="2">
        <f t="shared" ref="AF121:AF127" si="75">SUM(Y121:AE121)</f>
        <v>0</v>
      </c>
      <c r="AH121" s="81"/>
      <c r="AI121" s="52" t="s">
        <v>21</v>
      </c>
      <c r="AJ121" s="64"/>
      <c r="AK121" s="64"/>
      <c r="AL121" s="64"/>
      <c r="AM121" s="64"/>
      <c r="AN121" s="64"/>
      <c r="AO121" s="64"/>
      <c r="AP121" s="65"/>
      <c r="AQ121" s="2">
        <f t="shared" ref="AQ121:AQ127" si="76">SUM(AJ121:AP121)</f>
        <v>0</v>
      </c>
      <c r="AS121" s="81"/>
      <c r="AT121" s="54" t="s">
        <v>21</v>
      </c>
      <c r="AU121" s="24">
        <f>J121</f>
        <v>8</v>
      </c>
      <c r="AV121" s="24">
        <f>U121</f>
        <v>13</v>
      </c>
      <c r="AW121" s="24">
        <f>AF121</f>
        <v>0</v>
      </c>
      <c r="AX121" s="24">
        <f>AQ121</f>
        <v>0</v>
      </c>
      <c r="BB121" s="81"/>
      <c r="BC121" s="52"/>
      <c r="BD121" s="25"/>
      <c r="BE121" s="25"/>
      <c r="BF121" s="25"/>
      <c r="BG121" s="25"/>
      <c r="BH121" s="29"/>
      <c r="BI121" s="27"/>
      <c r="BJ121" s="28"/>
      <c r="BK121" s="27"/>
      <c r="BL121" s="28"/>
      <c r="BM121" s="27"/>
      <c r="BN121" s="28"/>
      <c r="BO121" s="27"/>
      <c r="BP121" s="28"/>
      <c r="BR121" s="27" t="e">
        <f>AVERAGE(BI121,BK121,BM121)</f>
        <v>#DIV/0!</v>
      </c>
      <c r="BS121" s="28" t="e">
        <f>AVERAGE(BJ121,BL121,BN121)</f>
        <v>#DIV/0!</v>
      </c>
    </row>
    <row r="122" spans="1:71" s="2" customFormat="1" x14ac:dyDescent="0.2">
      <c r="A122" s="81"/>
      <c r="B122" s="52" t="s">
        <v>23</v>
      </c>
      <c r="C122" s="52"/>
      <c r="D122" s="52"/>
      <c r="E122" s="52"/>
      <c r="F122" s="52"/>
      <c r="G122" s="52"/>
      <c r="H122" s="52"/>
      <c r="I122" s="55"/>
      <c r="J122" s="2">
        <f t="shared" si="73"/>
        <v>0</v>
      </c>
      <c r="L122" s="81"/>
      <c r="M122" s="52" t="s">
        <v>23</v>
      </c>
      <c r="N122" s="52"/>
      <c r="O122" s="52"/>
      <c r="P122" s="52"/>
      <c r="Q122" s="52"/>
      <c r="R122" s="52"/>
      <c r="S122" s="52"/>
      <c r="T122" s="55"/>
      <c r="U122" s="2">
        <f t="shared" si="74"/>
        <v>0</v>
      </c>
      <c r="W122" s="81"/>
      <c r="X122" s="52" t="s">
        <v>23</v>
      </c>
      <c r="Y122" s="64"/>
      <c r="Z122" s="64"/>
      <c r="AA122" s="64"/>
      <c r="AB122" s="64"/>
      <c r="AC122" s="64"/>
      <c r="AD122" s="64"/>
      <c r="AE122" s="66"/>
      <c r="AF122" s="2">
        <f t="shared" si="75"/>
        <v>0</v>
      </c>
      <c r="AH122" s="81"/>
      <c r="AI122" s="52" t="s">
        <v>23</v>
      </c>
      <c r="AJ122" s="64"/>
      <c r="AK122" s="64"/>
      <c r="AL122" s="64"/>
      <c r="AM122" s="64"/>
      <c r="AN122" s="64"/>
      <c r="AO122" s="64"/>
      <c r="AP122" s="66"/>
      <c r="AQ122" s="2">
        <f t="shared" si="76"/>
        <v>0</v>
      </c>
      <c r="AS122" s="81"/>
      <c r="AT122" s="54" t="s">
        <v>23</v>
      </c>
      <c r="AU122" s="24">
        <f>J122</f>
        <v>0</v>
      </c>
      <c r="AV122" s="24">
        <f>U122</f>
        <v>0</v>
      </c>
      <c r="AW122" s="24">
        <f>AF122</f>
        <v>0</v>
      </c>
      <c r="AX122" s="24">
        <f>AQ122</f>
        <v>0</v>
      </c>
      <c r="BB122" s="81"/>
      <c r="BC122" s="52"/>
      <c r="BD122" s="25"/>
      <c r="BE122" s="25"/>
      <c r="BF122" s="25"/>
      <c r="BG122" s="25"/>
      <c r="BH122" s="29"/>
      <c r="BI122" s="29"/>
      <c r="BJ122" s="29"/>
      <c r="BK122" s="29"/>
      <c r="BL122" s="29"/>
      <c r="BM122" s="29"/>
      <c r="BN122" s="29"/>
      <c r="BO122" s="29"/>
      <c r="BP122" s="29"/>
      <c r="BR122" s="29"/>
    </row>
    <row r="123" spans="1:71" s="2" customFormat="1" ht="17" thickBot="1" x14ac:dyDescent="0.25">
      <c r="A123" s="87"/>
      <c r="B123" s="56" t="s">
        <v>25</v>
      </c>
      <c r="C123" s="56"/>
      <c r="D123" s="56"/>
      <c r="E123" s="56"/>
      <c r="F123" s="56"/>
      <c r="G123" s="56"/>
      <c r="H123" s="56"/>
      <c r="I123" s="57"/>
      <c r="J123" s="2">
        <f t="shared" si="73"/>
        <v>0</v>
      </c>
      <c r="L123" s="87"/>
      <c r="M123" s="56" t="s">
        <v>25</v>
      </c>
      <c r="N123" s="56"/>
      <c r="O123" s="56"/>
      <c r="P123" s="56"/>
      <c r="Q123" s="56"/>
      <c r="R123" s="56"/>
      <c r="S123" s="56"/>
      <c r="T123" s="57"/>
      <c r="U123" s="2">
        <f t="shared" si="74"/>
        <v>0</v>
      </c>
      <c r="W123" s="87"/>
      <c r="X123" s="56" t="s">
        <v>25</v>
      </c>
      <c r="Y123" s="67"/>
      <c r="Z123" s="67"/>
      <c r="AA123" s="67"/>
      <c r="AB123" s="67"/>
      <c r="AC123" s="67"/>
      <c r="AD123" s="67"/>
      <c r="AE123" s="68"/>
      <c r="AF123" s="2">
        <f t="shared" si="75"/>
        <v>0</v>
      </c>
      <c r="AH123" s="87"/>
      <c r="AI123" s="56" t="s">
        <v>25</v>
      </c>
      <c r="AJ123" s="67"/>
      <c r="AK123" s="67"/>
      <c r="AL123" s="67"/>
      <c r="AM123" s="67"/>
      <c r="AN123" s="67"/>
      <c r="AO123" s="67"/>
      <c r="AP123" s="68"/>
      <c r="AQ123" s="2">
        <f t="shared" si="76"/>
        <v>0</v>
      </c>
      <c r="AS123" s="87"/>
      <c r="AT123" s="58" t="s">
        <v>25</v>
      </c>
      <c r="AU123" s="35">
        <f>J123</f>
        <v>0</v>
      </c>
      <c r="AV123" s="35">
        <f>U123</f>
        <v>0</v>
      </c>
      <c r="AW123" s="35">
        <f>AF123</f>
        <v>0</v>
      </c>
      <c r="AX123" s="35">
        <f>AQ123</f>
        <v>0</v>
      </c>
      <c r="BB123" s="87"/>
      <c r="BC123" s="56"/>
      <c r="BD123" s="36"/>
      <c r="BE123" s="36"/>
      <c r="BF123" s="36"/>
      <c r="BG123" s="36"/>
      <c r="BH123" s="29"/>
      <c r="BI123" s="29"/>
      <c r="BJ123" s="29"/>
      <c r="BK123" s="29"/>
      <c r="BL123" s="29"/>
      <c r="BM123" s="29"/>
      <c r="BN123" s="29"/>
      <c r="BO123" s="29"/>
      <c r="BP123" s="29"/>
      <c r="BR123" s="29"/>
    </row>
    <row r="124" spans="1:71" s="2" customFormat="1" ht="16" customHeight="1" x14ac:dyDescent="0.2">
      <c r="A124" s="83" t="s">
        <v>35</v>
      </c>
      <c r="B124" s="37" t="s">
        <v>18</v>
      </c>
      <c r="C124" s="52"/>
      <c r="D124" s="52"/>
      <c r="E124" s="52"/>
      <c r="F124" s="52"/>
      <c r="G124" s="52"/>
      <c r="H124" s="52"/>
      <c r="I124" s="55"/>
      <c r="J124" s="2">
        <f t="shared" si="73"/>
        <v>0</v>
      </c>
      <c r="L124" s="83" t="s">
        <v>31</v>
      </c>
      <c r="M124" s="37" t="s">
        <v>18</v>
      </c>
      <c r="N124" s="52"/>
      <c r="O124" s="52"/>
      <c r="P124" s="52"/>
      <c r="Q124" s="52"/>
      <c r="R124" s="52"/>
      <c r="S124" s="52"/>
      <c r="T124" s="55"/>
      <c r="U124" s="2">
        <f t="shared" si="74"/>
        <v>0</v>
      </c>
      <c r="W124" s="83" t="s">
        <v>31</v>
      </c>
      <c r="X124" s="37" t="s">
        <v>18</v>
      </c>
      <c r="Y124" s="64"/>
      <c r="Z124" s="64"/>
      <c r="AA124" s="64"/>
      <c r="AB124" s="64"/>
      <c r="AC124" s="64"/>
      <c r="AD124" s="64"/>
      <c r="AE124" s="66"/>
      <c r="AF124" s="2">
        <f t="shared" si="75"/>
        <v>0</v>
      </c>
      <c r="AH124" s="83" t="s">
        <v>31</v>
      </c>
      <c r="AI124" s="37" t="s">
        <v>18</v>
      </c>
      <c r="AJ124" s="64"/>
      <c r="AK124" s="64"/>
      <c r="AL124" s="64"/>
      <c r="AM124" s="64"/>
      <c r="AN124" s="64"/>
      <c r="AO124" s="64"/>
      <c r="AP124" s="66"/>
      <c r="AQ124" s="2">
        <f t="shared" si="76"/>
        <v>0</v>
      </c>
      <c r="AS124" s="83" t="s">
        <v>31</v>
      </c>
      <c r="AT124" s="41" t="s">
        <v>18</v>
      </c>
      <c r="AU124" s="24">
        <f t="shared" ref="AU124:AX124" si="77">SUM(AU125:AU127)</f>
        <v>0</v>
      </c>
      <c r="AV124" s="24">
        <f t="shared" si="77"/>
        <v>17</v>
      </c>
      <c r="AW124" s="24">
        <f t="shared" si="77"/>
        <v>0</v>
      </c>
      <c r="AX124" s="24">
        <f t="shared" si="77"/>
        <v>0</v>
      </c>
      <c r="BB124" s="83"/>
      <c r="BC124" s="52"/>
      <c r="BD124" s="15"/>
      <c r="BE124" s="15"/>
      <c r="BF124" s="16"/>
      <c r="BG124" s="16"/>
      <c r="BI124" s="29"/>
      <c r="BJ124" s="29"/>
      <c r="BK124" s="29"/>
      <c r="BL124" s="29"/>
      <c r="BM124" s="29"/>
      <c r="BN124" s="29"/>
      <c r="BO124" s="29"/>
      <c r="BP124" s="29"/>
      <c r="BR124" s="29"/>
      <c r="BS124" s="29"/>
    </row>
    <row r="125" spans="1:71" s="2" customFormat="1" x14ac:dyDescent="0.2">
      <c r="A125" s="81"/>
      <c r="B125" s="59" t="s">
        <v>21</v>
      </c>
      <c r="C125" s="59"/>
      <c r="D125" s="59"/>
      <c r="E125" s="59"/>
      <c r="F125" s="59"/>
      <c r="G125" s="59"/>
      <c r="H125" s="59"/>
      <c r="I125" s="53"/>
      <c r="J125" s="2">
        <f t="shared" si="73"/>
        <v>0</v>
      </c>
      <c r="L125" s="81"/>
      <c r="M125" s="59" t="s">
        <v>21</v>
      </c>
      <c r="N125" s="59">
        <v>3</v>
      </c>
      <c r="O125" s="59">
        <v>5</v>
      </c>
      <c r="P125" s="59"/>
      <c r="Q125" s="59"/>
      <c r="R125" s="59"/>
      <c r="S125" s="59"/>
      <c r="T125" s="53"/>
      <c r="U125" s="2">
        <f t="shared" si="74"/>
        <v>8</v>
      </c>
      <c r="W125" s="81"/>
      <c r="X125" s="59" t="s">
        <v>21</v>
      </c>
      <c r="Y125" s="69"/>
      <c r="Z125" s="69"/>
      <c r="AA125" s="69"/>
      <c r="AB125" s="69"/>
      <c r="AC125" s="69"/>
      <c r="AD125" s="69"/>
      <c r="AE125" s="65"/>
      <c r="AF125" s="2">
        <f t="shared" si="75"/>
        <v>0</v>
      </c>
      <c r="AH125" s="81"/>
      <c r="AI125" s="59" t="s">
        <v>21</v>
      </c>
      <c r="AJ125" s="69"/>
      <c r="AK125" s="69"/>
      <c r="AL125" s="69"/>
      <c r="AM125" s="69"/>
      <c r="AN125" s="69"/>
      <c r="AO125" s="69"/>
      <c r="AP125" s="65"/>
      <c r="AQ125" s="2">
        <f t="shared" si="76"/>
        <v>0</v>
      </c>
      <c r="AS125" s="81"/>
      <c r="AT125" s="60" t="s">
        <v>21</v>
      </c>
      <c r="AU125" s="24">
        <f>J125</f>
        <v>0</v>
      </c>
      <c r="AV125" s="24">
        <f>U125</f>
        <v>8</v>
      </c>
      <c r="AW125" s="24">
        <f>AF125</f>
        <v>0</v>
      </c>
      <c r="AX125" s="24">
        <f>AQ125</f>
        <v>0</v>
      </c>
      <c r="BB125" s="81"/>
      <c r="BC125" s="52"/>
      <c r="BD125" s="25"/>
      <c r="BE125" s="25"/>
      <c r="BF125" s="25"/>
      <c r="BG125" s="25"/>
      <c r="BI125" s="29"/>
      <c r="BJ125" s="29"/>
      <c r="BK125" s="29"/>
      <c r="BL125" s="29"/>
      <c r="BM125" s="29"/>
      <c r="BN125" s="29"/>
      <c r="BO125" s="29"/>
      <c r="BP125" s="29"/>
      <c r="BR125" s="29"/>
    </row>
    <row r="126" spans="1:71" s="2" customFormat="1" x14ac:dyDescent="0.2">
      <c r="A126" s="81"/>
      <c r="B126" s="52" t="s">
        <v>23</v>
      </c>
      <c r="C126" s="52"/>
      <c r="D126" s="52"/>
      <c r="E126" s="52"/>
      <c r="F126" s="52"/>
      <c r="G126" s="52"/>
      <c r="H126" s="52"/>
      <c r="I126" s="55"/>
      <c r="J126" s="2">
        <f t="shared" si="73"/>
        <v>0</v>
      </c>
      <c r="L126" s="81"/>
      <c r="M126" s="52" t="s">
        <v>23</v>
      </c>
      <c r="N126" s="52"/>
      <c r="O126" s="52"/>
      <c r="P126" s="52"/>
      <c r="Q126" s="52"/>
      <c r="R126" s="52"/>
      <c r="S126" s="52"/>
      <c r="T126" s="55"/>
      <c r="U126" s="2">
        <f t="shared" si="74"/>
        <v>0</v>
      </c>
      <c r="W126" s="81"/>
      <c r="X126" s="52" t="s">
        <v>23</v>
      </c>
      <c r="Y126" s="64"/>
      <c r="Z126" s="64"/>
      <c r="AA126" s="64"/>
      <c r="AB126" s="64"/>
      <c r="AC126" s="64"/>
      <c r="AD126" s="64"/>
      <c r="AE126" s="66"/>
      <c r="AF126" s="2">
        <f t="shared" si="75"/>
        <v>0</v>
      </c>
      <c r="AH126" s="81"/>
      <c r="AI126" s="52" t="s">
        <v>23</v>
      </c>
      <c r="AJ126" s="64"/>
      <c r="AK126" s="64"/>
      <c r="AL126" s="64"/>
      <c r="AM126" s="64"/>
      <c r="AN126" s="64"/>
      <c r="AO126" s="64"/>
      <c r="AP126" s="66"/>
      <c r="AQ126" s="2">
        <f t="shared" si="76"/>
        <v>0</v>
      </c>
      <c r="AS126" s="81"/>
      <c r="AT126" s="54" t="s">
        <v>23</v>
      </c>
      <c r="AU126" s="24">
        <f>J126</f>
        <v>0</v>
      </c>
      <c r="AV126" s="24">
        <f>U126</f>
        <v>0</v>
      </c>
      <c r="AW126" s="24">
        <f>AF126</f>
        <v>0</v>
      </c>
      <c r="AX126" s="24">
        <f>AQ126</f>
        <v>0</v>
      </c>
      <c r="BB126" s="81"/>
      <c r="BC126" s="52"/>
      <c r="BD126" s="25"/>
      <c r="BE126" s="25"/>
      <c r="BF126" s="25"/>
      <c r="BG126" s="25"/>
      <c r="BI126" s="29"/>
      <c r="BJ126" s="29"/>
      <c r="BK126" s="29"/>
      <c r="BL126" s="29"/>
      <c r="BM126" s="29"/>
      <c r="BN126" s="29"/>
      <c r="BO126" s="29"/>
      <c r="BP126" s="29"/>
      <c r="BR126" s="29"/>
    </row>
    <row r="127" spans="1:71" s="2" customFormat="1" ht="17" thickBot="1" x14ac:dyDescent="0.25">
      <c r="A127" s="87"/>
      <c r="B127" s="56" t="s">
        <v>25</v>
      </c>
      <c r="C127" s="56"/>
      <c r="D127" s="56"/>
      <c r="E127" s="56"/>
      <c r="F127" s="56"/>
      <c r="G127" s="56"/>
      <c r="H127" s="56"/>
      <c r="I127" s="57"/>
      <c r="J127" s="2">
        <f t="shared" si="73"/>
        <v>0</v>
      </c>
      <c r="L127" s="87"/>
      <c r="M127" s="56" t="s">
        <v>25</v>
      </c>
      <c r="N127" s="56">
        <v>9</v>
      </c>
      <c r="O127" s="56"/>
      <c r="P127" s="56"/>
      <c r="Q127" s="56"/>
      <c r="R127" s="56"/>
      <c r="S127" s="56"/>
      <c r="T127" s="57"/>
      <c r="U127" s="2">
        <f t="shared" si="74"/>
        <v>9</v>
      </c>
      <c r="W127" s="87"/>
      <c r="X127" s="56" t="s">
        <v>25</v>
      </c>
      <c r="Y127" s="67"/>
      <c r="Z127" s="67"/>
      <c r="AA127" s="67"/>
      <c r="AB127" s="67"/>
      <c r="AC127" s="67"/>
      <c r="AD127" s="67"/>
      <c r="AE127" s="68"/>
      <c r="AF127" s="2">
        <f t="shared" si="75"/>
        <v>0</v>
      </c>
      <c r="AH127" s="87"/>
      <c r="AI127" s="56" t="s">
        <v>25</v>
      </c>
      <c r="AJ127" s="67"/>
      <c r="AK127" s="67"/>
      <c r="AL127" s="67"/>
      <c r="AM127" s="67"/>
      <c r="AN127" s="67"/>
      <c r="AO127" s="67"/>
      <c r="AP127" s="68"/>
      <c r="AQ127" s="2">
        <f t="shared" si="76"/>
        <v>0</v>
      </c>
      <c r="AS127" s="87"/>
      <c r="AT127" s="58" t="s">
        <v>25</v>
      </c>
      <c r="AU127" s="35">
        <f>J127</f>
        <v>0</v>
      </c>
      <c r="AV127" s="35">
        <f>U127</f>
        <v>9</v>
      </c>
      <c r="AW127" s="35">
        <f>AF127</f>
        <v>0</v>
      </c>
      <c r="AX127" s="35">
        <f>AQ127</f>
        <v>0</v>
      </c>
      <c r="BB127" s="87"/>
      <c r="BC127" s="56"/>
      <c r="BD127" s="36"/>
      <c r="BE127" s="36"/>
      <c r="BF127" s="36"/>
      <c r="BG127" s="36"/>
      <c r="BI127" s="29"/>
      <c r="BJ127" s="29"/>
      <c r="BK127" s="29"/>
      <c r="BL127" s="29"/>
      <c r="BM127" s="29"/>
      <c r="BN127" s="29"/>
      <c r="BO127" s="29"/>
      <c r="BP127" s="29"/>
      <c r="BR127" s="29"/>
    </row>
    <row r="128" spans="1:71" s="2" customFormat="1" ht="16" customHeight="1" x14ac:dyDescent="0.2">
      <c r="A128" s="83" t="s">
        <v>33</v>
      </c>
      <c r="B128" s="52" t="s">
        <v>18</v>
      </c>
      <c r="C128" s="52"/>
      <c r="D128" s="52"/>
      <c r="E128" s="52"/>
      <c r="F128" s="52"/>
      <c r="G128" s="52"/>
      <c r="H128" s="52"/>
      <c r="I128" s="10"/>
      <c r="J128" s="2">
        <f>SUM(C128:I128)</f>
        <v>0</v>
      </c>
      <c r="L128" s="83" t="s">
        <v>30</v>
      </c>
      <c r="M128" s="52" t="s">
        <v>18</v>
      </c>
      <c r="N128" s="52"/>
      <c r="O128" s="52"/>
      <c r="P128" s="52"/>
      <c r="Q128" s="52"/>
      <c r="R128" s="52"/>
      <c r="S128" s="52"/>
      <c r="T128" s="10"/>
      <c r="U128" s="2">
        <f>SUM(N128:T128)</f>
        <v>0</v>
      </c>
      <c r="W128" s="83" t="s">
        <v>30</v>
      </c>
      <c r="X128" s="52" t="s">
        <v>18</v>
      </c>
      <c r="Y128" s="64"/>
      <c r="Z128" s="64"/>
      <c r="AA128" s="64"/>
      <c r="AB128" s="64"/>
      <c r="AC128" s="64"/>
      <c r="AD128" s="64"/>
      <c r="AE128" s="63"/>
      <c r="AF128" s="2">
        <f>SUM(Y128:AE128)</f>
        <v>0</v>
      </c>
      <c r="AH128" s="83" t="s">
        <v>30</v>
      </c>
      <c r="AI128" s="52" t="s">
        <v>18</v>
      </c>
      <c r="AJ128" s="64"/>
      <c r="AK128" s="64"/>
      <c r="AL128" s="64"/>
      <c r="AM128" s="64"/>
      <c r="AN128" s="64"/>
      <c r="AO128" s="64"/>
      <c r="AP128" s="63"/>
      <c r="AQ128" s="2">
        <f>SUM(AJ128:AP128)</f>
        <v>0</v>
      </c>
      <c r="AS128" s="83" t="s">
        <v>30</v>
      </c>
      <c r="AT128" s="54" t="s">
        <v>18</v>
      </c>
      <c r="AU128" s="14">
        <f>SUM(AU129:AU131)</f>
        <v>7</v>
      </c>
      <c r="AV128" s="14">
        <f t="shared" ref="AV128:AX128" si="78">SUM(AV129:AV131)</f>
        <v>16</v>
      </c>
      <c r="AW128" s="14">
        <f t="shared" si="78"/>
        <v>0</v>
      </c>
      <c r="AX128" s="14">
        <f t="shared" si="78"/>
        <v>0</v>
      </c>
      <c r="AZ128" s="2">
        <f>SUM(AU128:AX128,AU132:AX132)</f>
        <v>39</v>
      </c>
      <c r="BB128" s="83"/>
      <c r="BC128" s="52"/>
      <c r="BD128" s="61"/>
      <c r="BE128" s="61"/>
      <c r="BF128" s="48"/>
      <c r="BG128" s="48"/>
      <c r="BI128" s="49"/>
      <c r="BJ128" s="50"/>
      <c r="BK128" s="51"/>
      <c r="BL128" s="50"/>
      <c r="BM128" s="51"/>
      <c r="BN128" s="50"/>
      <c r="BO128" s="51"/>
      <c r="BP128" s="50"/>
      <c r="BR128" s="49" t="s">
        <v>19</v>
      </c>
      <c r="BS128" s="50" t="s">
        <v>20</v>
      </c>
    </row>
    <row r="129" spans="1:79" s="2" customFormat="1" ht="17" thickBot="1" x14ac:dyDescent="0.25">
      <c r="A129" s="81"/>
      <c r="B129" s="52" t="s">
        <v>21</v>
      </c>
      <c r="C129" s="52">
        <v>6</v>
      </c>
      <c r="D129" s="52">
        <v>1</v>
      </c>
      <c r="E129" s="52"/>
      <c r="F129" s="52"/>
      <c r="G129" s="52"/>
      <c r="H129" s="52"/>
      <c r="I129" s="53"/>
      <c r="J129" s="2">
        <f t="shared" ref="J129:J135" si="79">SUM(C129:I129)</f>
        <v>7</v>
      </c>
      <c r="L129" s="81"/>
      <c r="M129" s="52" t="s">
        <v>21</v>
      </c>
      <c r="N129" s="21">
        <v>6</v>
      </c>
      <c r="O129" s="52">
        <v>10</v>
      </c>
      <c r="P129" s="52"/>
      <c r="Q129" s="52"/>
      <c r="R129" s="52"/>
      <c r="S129" s="52"/>
      <c r="T129" s="53"/>
      <c r="U129" s="2">
        <f t="shared" ref="U129:U135" si="80">SUM(N129:T129)</f>
        <v>16</v>
      </c>
      <c r="W129" s="81"/>
      <c r="X129" s="52" t="s">
        <v>21</v>
      </c>
      <c r="Y129" s="64"/>
      <c r="Z129" s="64"/>
      <c r="AA129" s="64"/>
      <c r="AB129" s="64"/>
      <c r="AC129" s="64"/>
      <c r="AD129" s="64"/>
      <c r="AE129" s="65"/>
      <c r="AF129" s="2">
        <f t="shared" ref="AF129:AF135" si="81">SUM(Y129:AE129)</f>
        <v>0</v>
      </c>
      <c r="AH129" s="81"/>
      <c r="AI129" s="52" t="s">
        <v>21</v>
      </c>
      <c r="AJ129" s="64"/>
      <c r="AK129" s="64"/>
      <c r="AL129" s="64"/>
      <c r="AM129" s="64"/>
      <c r="AN129" s="64"/>
      <c r="AO129" s="64"/>
      <c r="AP129" s="65"/>
      <c r="AQ129" s="2">
        <f t="shared" ref="AQ129:AQ135" si="82">SUM(AJ129:AP129)</f>
        <v>0</v>
      </c>
      <c r="AS129" s="81"/>
      <c r="AT129" s="54" t="s">
        <v>21</v>
      </c>
      <c r="AU129" s="24">
        <f>J129</f>
        <v>7</v>
      </c>
      <c r="AV129" s="24">
        <f>U129</f>
        <v>16</v>
      </c>
      <c r="AW129" s="24">
        <f>AF129</f>
        <v>0</v>
      </c>
      <c r="AX129" s="24">
        <f>AQ129</f>
        <v>0</v>
      </c>
      <c r="BB129" s="81"/>
      <c r="BC129" s="52"/>
      <c r="BD129" s="25"/>
      <c r="BE129" s="25"/>
      <c r="BF129" s="25"/>
      <c r="BG129" s="25"/>
      <c r="BH129" s="29"/>
      <c r="BI129" s="27"/>
      <c r="BJ129" s="28"/>
      <c r="BK129" s="27"/>
      <c r="BL129" s="28"/>
      <c r="BM129" s="27"/>
      <c r="BN129" s="28"/>
      <c r="BO129" s="27"/>
      <c r="BP129" s="28"/>
      <c r="BR129" s="27" t="e">
        <f>AVERAGE(BI129,BK129,BM129)</f>
        <v>#DIV/0!</v>
      </c>
      <c r="BS129" s="28" t="e">
        <f>AVERAGE(BJ129,BL129,BN129)</f>
        <v>#DIV/0!</v>
      </c>
    </row>
    <row r="130" spans="1:79" s="2" customFormat="1" x14ac:dyDescent="0.2">
      <c r="A130" s="81"/>
      <c r="B130" s="52" t="s">
        <v>23</v>
      </c>
      <c r="C130" s="52"/>
      <c r="D130" s="52"/>
      <c r="E130" s="52"/>
      <c r="F130" s="52"/>
      <c r="G130" s="52"/>
      <c r="H130" s="52"/>
      <c r="I130" s="55"/>
      <c r="J130" s="2">
        <f t="shared" si="79"/>
        <v>0</v>
      </c>
      <c r="L130" s="81"/>
      <c r="M130" s="52" t="s">
        <v>23</v>
      </c>
      <c r="N130" s="21"/>
      <c r="O130" s="52"/>
      <c r="P130" s="52"/>
      <c r="Q130" s="52"/>
      <c r="R130" s="52"/>
      <c r="S130" s="52"/>
      <c r="T130" s="55"/>
      <c r="U130" s="2">
        <f t="shared" si="80"/>
        <v>0</v>
      </c>
      <c r="W130" s="81"/>
      <c r="X130" s="52" t="s">
        <v>23</v>
      </c>
      <c r="Y130" s="64"/>
      <c r="Z130" s="64"/>
      <c r="AA130" s="64"/>
      <c r="AB130" s="64"/>
      <c r="AC130" s="64"/>
      <c r="AD130" s="64"/>
      <c r="AE130" s="66"/>
      <c r="AF130" s="2">
        <f t="shared" si="81"/>
        <v>0</v>
      </c>
      <c r="AH130" s="81"/>
      <c r="AI130" s="52" t="s">
        <v>23</v>
      </c>
      <c r="AJ130" s="64"/>
      <c r="AK130" s="64"/>
      <c r="AL130" s="64"/>
      <c r="AM130" s="64"/>
      <c r="AN130" s="64"/>
      <c r="AO130" s="64"/>
      <c r="AP130" s="66"/>
      <c r="AQ130" s="2">
        <f t="shared" si="82"/>
        <v>0</v>
      </c>
      <c r="AS130" s="81"/>
      <c r="AT130" s="54" t="s">
        <v>23</v>
      </c>
      <c r="AU130" s="24">
        <f>J130</f>
        <v>0</v>
      </c>
      <c r="AV130" s="24">
        <f>U130</f>
        <v>0</v>
      </c>
      <c r="AW130" s="24">
        <f>AF130</f>
        <v>0</v>
      </c>
      <c r="AX130" s="24">
        <f>AQ130</f>
        <v>0</v>
      </c>
      <c r="BB130" s="81"/>
      <c r="BC130" s="52"/>
      <c r="BD130" s="25"/>
      <c r="BE130" s="25"/>
      <c r="BF130" s="25"/>
      <c r="BG130" s="25"/>
      <c r="BH130" s="29"/>
      <c r="BI130" s="29"/>
      <c r="BJ130" s="29"/>
      <c r="BK130" s="29"/>
      <c r="BL130" s="29"/>
      <c r="BM130" s="29"/>
      <c r="BN130" s="29"/>
      <c r="BO130" s="29"/>
      <c r="BP130" s="29"/>
      <c r="BR130" s="29"/>
    </row>
    <row r="131" spans="1:79" s="2" customFormat="1" ht="17" thickBot="1" x14ac:dyDescent="0.25">
      <c r="A131" s="87"/>
      <c r="B131" s="56" t="s">
        <v>25</v>
      </c>
      <c r="C131" s="56"/>
      <c r="D131" s="56"/>
      <c r="E131" s="56"/>
      <c r="F131" s="56"/>
      <c r="G131" s="56"/>
      <c r="H131" s="56"/>
      <c r="I131" s="57"/>
      <c r="J131" s="2">
        <f t="shared" si="79"/>
        <v>0</v>
      </c>
      <c r="L131" s="87"/>
      <c r="M131" s="56" t="s">
        <v>25</v>
      </c>
      <c r="N131" s="32"/>
      <c r="O131" s="56"/>
      <c r="P131" s="56"/>
      <c r="Q131" s="56"/>
      <c r="R131" s="56"/>
      <c r="S131" s="56"/>
      <c r="T131" s="57"/>
      <c r="U131" s="2">
        <f t="shared" si="80"/>
        <v>0</v>
      </c>
      <c r="W131" s="87"/>
      <c r="X131" s="56" t="s">
        <v>25</v>
      </c>
      <c r="Y131" s="67"/>
      <c r="Z131" s="67"/>
      <c r="AA131" s="67"/>
      <c r="AB131" s="67"/>
      <c r="AC131" s="67"/>
      <c r="AD131" s="67"/>
      <c r="AE131" s="68"/>
      <c r="AF131" s="2">
        <f t="shared" si="81"/>
        <v>0</v>
      </c>
      <c r="AH131" s="87"/>
      <c r="AI131" s="56" t="s">
        <v>25</v>
      </c>
      <c r="AJ131" s="67"/>
      <c r="AK131" s="67"/>
      <c r="AL131" s="67"/>
      <c r="AM131" s="67"/>
      <c r="AN131" s="67"/>
      <c r="AO131" s="67"/>
      <c r="AP131" s="68"/>
      <c r="AQ131" s="2">
        <f t="shared" si="82"/>
        <v>0</v>
      </c>
      <c r="AS131" s="87"/>
      <c r="AT131" s="58" t="s">
        <v>25</v>
      </c>
      <c r="AU131" s="35">
        <f>J131</f>
        <v>0</v>
      </c>
      <c r="AV131" s="35">
        <f>U131</f>
        <v>0</v>
      </c>
      <c r="AW131" s="35">
        <f>AF131</f>
        <v>0</v>
      </c>
      <c r="AX131" s="35">
        <f>AQ131</f>
        <v>0</v>
      </c>
      <c r="BB131" s="87"/>
      <c r="BC131" s="56"/>
      <c r="BD131" s="36"/>
      <c r="BE131" s="36"/>
      <c r="BF131" s="36"/>
      <c r="BG131" s="36"/>
      <c r="BH131" s="29"/>
      <c r="BI131" s="29"/>
      <c r="BJ131" s="29"/>
      <c r="BK131" s="29"/>
      <c r="BL131" s="29"/>
      <c r="BM131" s="29"/>
      <c r="BN131" s="29"/>
      <c r="BO131" s="29"/>
      <c r="BP131" s="29"/>
      <c r="BR131" s="29"/>
    </row>
    <row r="132" spans="1:79" s="2" customFormat="1" ht="16" customHeight="1" x14ac:dyDescent="0.2">
      <c r="A132" s="83" t="s">
        <v>34</v>
      </c>
      <c r="B132" s="37" t="s">
        <v>18</v>
      </c>
      <c r="C132" s="52"/>
      <c r="D132" s="52"/>
      <c r="E132" s="52"/>
      <c r="F132" s="52"/>
      <c r="G132" s="52"/>
      <c r="H132" s="52"/>
      <c r="I132" s="55"/>
      <c r="J132" s="2">
        <f t="shared" si="79"/>
        <v>0</v>
      </c>
      <c r="L132" s="83" t="s">
        <v>31</v>
      </c>
      <c r="M132" s="37" t="s">
        <v>18</v>
      </c>
      <c r="N132" s="39"/>
      <c r="O132" s="52"/>
      <c r="P132" s="52"/>
      <c r="Q132" s="52"/>
      <c r="R132" s="52"/>
      <c r="S132" s="52"/>
      <c r="T132" s="55"/>
      <c r="U132" s="2">
        <f t="shared" si="80"/>
        <v>0</v>
      </c>
      <c r="W132" s="83" t="s">
        <v>31</v>
      </c>
      <c r="X132" s="37" t="s">
        <v>18</v>
      </c>
      <c r="Y132" s="64"/>
      <c r="Z132" s="64"/>
      <c r="AA132" s="64"/>
      <c r="AB132" s="64"/>
      <c r="AC132" s="64"/>
      <c r="AD132" s="64"/>
      <c r="AE132" s="66"/>
      <c r="AF132" s="2">
        <f t="shared" si="81"/>
        <v>0</v>
      </c>
      <c r="AH132" s="83" t="s">
        <v>31</v>
      </c>
      <c r="AI132" s="37" t="s">
        <v>18</v>
      </c>
      <c r="AJ132" s="64"/>
      <c r="AK132" s="64"/>
      <c r="AL132" s="64"/>
      <c r="AM132" s="64"/>
      <c r="AN132" s="64"/>
      <c r="AO132" s="64"/>
      <c r="AP132" s="66"/>
      <c r="AQ132" s="2">
        <f t="shared" si="82"/>
        <v>0</v>
      </c>
      <c r="AS132" s="83" t="s">
        <v>31</v>
      </c>
      <c r="AT132" s="41" t="s">
        <v>18</v>
      </c>
      <c r="AU132" s="24">
        <f t="shared" ref="AU132:AX132" si="83">SUM(AU133:AU135)</f>
        <v>3</v>
      </c>
      <c r="AV132" s="24">
        <f t="shared" si="83"/>
        <v>13</v>
      </c>
      <c r="AW132" s="24">
        <f t="shared" si="83"/>
        <v>0</v>
      </c>
      <c r="AX132" s="24">
        <f t="shared" si="83"/>
        <v>0</v>
      </c>
      <c r="BB132" s="83"/>
      <c r="BC132" s="52"/>
      <c r="BD132" s="15"/>
      <c r="BE132" s="15"/>
      <c r="BF132" s="16"/>
      <c r="BG132" s="16"/>
      <c r="BI132" s="29"/>
      <c r="BJ132" s="29"/>
      <c r="BK132" s="29"/>
      <c r="BL132" s="29"/>
      <c r="BM132" s="29"/>
      <c r="BN132" s="29"/>
      <c r="BO132" s="29"/>
      <c r="BP132" s="29"/>
      <c r="BR132" s="29"/>
    </row>
    <row r="133" spans="1:79" s="2" customFormat="1" x14ac:dyDescent="0.2">
      <c r="A133" s="81"/>
      <c r="B133" s="59" t="s">
        <v>21</v>
      </c>
      <c r="C133" s="59">
        <v>3</v>
      </c>
      <c r="D133" s="59"/>
      <c r="E133" s="59"/>
      <c r="F133" s="59"/>
      <c r="G133" s="59"/>
      <c r="H133" s="59"/>
      <c r="I133" s="53"/>
      <c r="J133" s="2">
        <f t="shared" si="79"/>
        <v>3</v>
      </c>
      <c r="L133" s="81"/>
      <c r="M133" s="59" t="s">
        <v>21</v>
      </c>
      <c r="N133" s="21">
        <v>1</v>
      </c>
      <c r="O133" s="59">
        <v>5</v>
      </c>
      <c r="P133" s="59"/>
      <c r="Q133" s="59"/>
      <c r="R133" s="59"/>
      <c r="S133" s="59"/>
      <c r="T133" s="53"/>
      <c r="U133" s="2">
        <f t="shared" si="80"/>
        <v>6</v>
      </c>
      <c r="W133" s="81"/>
      <c r="X133" s="59" t="s">
        <v>21</v>
      </c>
      <c r="Y133" s="69"/>
      <c r="Z133" s="69"/>
      <c r="AA133" s="69"/>
      <c r="AB133" s="69"/>
      <c r="AC133" s="69"/>
      <c r="AD133" s="69"/>
      <c r="AE133" s="65"/>
      <c r="AF133" s="2">
        <f t="shared" si="81"/>
        <v>0</v>
      </c>
      <c r="AH133" s="81"/>
      <c r="AI133" s="59" t="s">
        <v>21</v>
      </c>
      <c r="AJ133" s="69"/>
      <c r="AK133" s="69"/>
      <c r="AL133" s="69"/>
      <c r="AM133" s="69"/>
      <c r="AN133" s="69"/>
      <c r="AO133" s="69"/>
      <c r="AP133" s="65"/>
      <c r="AQ133" s="2">
        <f t="shared" si="82"/>
        <v>0</v>
      </c>
      <c r="AS133" s="81"/>
      <c r="AT133" s="60" t="s">
        <v>21</v>
      </c>
      <c r="AU133" s="24">
        <f>J133</f>
        <v>3</v>
      </c>
      <c r="AV133" s="24">
        <f>U133</f>
        <v>6</v>
      </c>
      <c r="AW133" s="24">
        <f>AF133</f>
        <v>0</v>
      </c>
      <c r="AX133" s="24">
        <f>AQ133</f>
        <v>0</v>
      </c>
      <c r="BB133" s="81"/>
      <c r="BC133" s="52"/>
      <c r="BD133" s="25"/>
      <c r="BE133" s="25"/>
      <c r="BF133" s="25"/>
      <c r="BG133" s="25"/>
      <c r="BI133" s="29"/>
      <c r="BJ133" s="29"/>
      <c r="BK133" s="29"/>
      <c r="BL133" s="29"/>
      <c r="BM133" s="29"/>
      <c r="BN133" s="29"/>
      <c r="BO133" s="29"/>
      <c r="BP133" s="29"/>
      <c r="BR133" s="29"/>
    </row>
    <row r="134" spans="1:79" s="2" customFormat="1" x14ac:dyDescent="0.2">
      <c r="A134" s="81"/>
      <c r="B134" s="52" t="s">
        <v>23</v>
      </c>
      <c r="C134" s="52"/>
      <c r="D134" s="52"/>
      <c r="E134" s="52"/>
      <c r="F134" s="52"/>
      <c r="G134" s="52"/>
      <c r="H134" s="52"/>
      <c r="I134" s="55"/>
      <c r="J134" s="2">
        <f t="shared" si="79"/>
        <v>0</v>
      </c>
      <c r="L134" s="81"/>
      <c r="M134" s="52" t="s">
        <v>23</v>
      </c>
      <c r="N134" s="21"/>
      <c r="O134" s="52"/>
      <c r="P134" s="52"/>
      <c r="Q134" s="52"/>
      <c r="R134" s="52"/>
      <c r="S134" s="52"/>
      <c r="T134" s="55"/>
      <c r="U134" s="2">
        <f t="shared" si="80"/>
        <v>0</v>
      </c>
      <c r="W134" s="81"/>
      <c r="X134" s="52" t="s">
        <v>23</v>
      </c>
      <c r="Y134" s="64"/>
      <c r="Z134" s="64"/>
      <c r="AA134" s="64"/>
      <c r="AB134" s="64"/>
      <c r="AC134" s="64"/>
      <c r="AD134" s="64"/>
      <c r="AE134" s="66"/>
      <c r="AF134" s="2">
        <f t="shared" si="81"/>
        <v>0</v>
      </c>
      <c r="AH134" s="81"/>
      <c r="AI134" s="52" t="s">
        <v>23</v>
      </c>
      <c r="AJ134" s="64"/>
      <c r="AK134" s="64"/>
      <c r="AL134" s="64"/>
      <c r="AM134" s="64"/>
      <c r="AN134" s="64"/>
      <c r="AO134" s="64"/>
      <c r="AP134" s="66"/>
      <c r="AQ134" s="2">
        <f t="shared" si="82"/>
        <v>0</v>
      </c>
      <c r="AS134" s="81"/>
      <c r="AT134" s="54" t="s">
        <v>23</v>
      </c>
      <c r="AU134" s="24">
        <f>J134</f>
        <v>0</v>
      </c>
      <c r="AV134" s="24">
        <f>U134</f>
        <v>0</v>
      </c>
      <c r="AW134" s="24">
        <f>AF134</f>
        <v>0</v>
      </c>
      <c r="AX134" s="24">
        <f>AQ134</f>
        <v>0</v>
      </c>
      <c r="BB134" s="81"/>
      <c r="BC134" s="52"/>
      <c r="BD134" s="25"/>
      <c r="BE134" s="25"/>
      <c r="BF134" s="25"/>
      <c r="BG134" s="25"/>
      <c r="BI134" s="29"/>
      <c r="BJ134" s="29"/>
      <c r="BK134" s="29"/>
      <c r="BL134" s="29"/>
      <c r="BM134" s="29"/>
      <c r="BN134" s="29"/>
      <c r="BO134" s="29"/>
      <c r="BP134" s="29"/>
      <c r="BR134" s="29"/>
    </row>
    <row r="135" spans="1:79" s="2" customFormat="1" ht="17" thickBot="1" x14ac:dyDescent="0.25">
      <c r="A135" s="87"/>
      <c r="B135" s="56" t="s">
        <v>25</v>
      </c>
      <c r="C135" s="56"/>
      <c r="D135" s="56"/>
      <c r="E135" s="56"/>
      <c r="F135" s="56"/>
      <c r="G135" s="56"/>
      <c r="H135" s="56"/>
      <c r="I135" s="57"/>
      <c r="J135" s="2">
        <f t="shared" si="79"/>
        <v>0</v>
      </c>
      <c r="L135" s="87"/>
      <c r="M135" s="56" t="s">
        <v>25</v>
      </c>
      <c r="N135" s="56">
        <v>7</v>
      </c>
      <c r="O135" s="56"/>
      <c r="P135" s="56"/>
      <c r="Q135" s="56"/>
      <c r="R135" s="56"/>
      <c r="S135" s="56"/>
      <c r="T135" s="57"/>
      <c r="U135" s="2">
        <f t="shared" si="80"/>
        <v>7</v>
      </c>
      <c r="W135" s="87"/>
      <c r="X135" s="56" t="s">
        <v>25</v>
      </c>
      <c r="Y135" s="67"/>
      <c r="Z135" s="67"/>
      <c r="AA135" s="67"/>
      <c r="AB135" s="67"/>
      <c r="AC135" s="67"/>
      <c r="AD135" s="67"/>
      <c r="AE135" s="68"/>
      <c r="AF135" s="2">
        <f t="shared" si="81"/>
        <v>0</v>
      </c>
      <c r="AH135" s="87"/>
      <c r="AI135" s="56" t="s">
        <v>25</v>
      </c>
      <c r="AJ135" s="67"/>
      <c r="AK135" s="67"/>
      <c r="AL135" s="67"/>
      <c r="AM135" s="67"/>
      <c r="AN135" s="67"/>
      <c r="AO135" s="67"/>
      <c r="AP135" s="68"/>
      <c r="AQ135" s="2">
        <f t="shared" si="82"/>
        <v>0</v>
      </c>
      <c r="AS135" s="87"/>
      <c r="AT135" s="58" t="s">
        <v>25</v>
      </c>
      <c r="AU135" s="35">
        <f>J135</f>
        <v>0</v>
      </c>
      <c r="AV135" s="35">
        <f>U135</f>
        <v>7</v>
      </c>
      <c r="AW135" s="35">
        <f>AF135</f>
        <v>0</v>
      </c>
      <c r="AX135" s="35">
        <f>AQ135</f>
        <v>0</v>
      </c>
      <c r="BB135" s="87"/>
      <c r="BC135" s="56"/>
      <c r="BD135" s="36"/>
      <c r="BE135" s="36"/>
      <c r="BF135" s="36"/>
      <c r="BG135" s="36"/>
      <c r="BI135" s="29"/>
      <c r="BJ135" s="29"/>
      <c r="BK135" s="29"/>
      <c r="BL135" s="29"/>
      <c r="BM135" s="29"/>
      <c r="BN135" s="29"/>
      <c r="BO135" s="29"/>
      <c r="BP135" s="29"/>
      <c r="BR135" s="29"/>
    </row>
    <row r="136" spans="1:79" x14ac:dyDescent="0.2">
      <c r="AU136" s="98">
        <f>100*((AU133+AU125)/(AU132+AU124))</f>
        <v>100</v>
      </c>
      <c r="AV136" s="98">
        <f>100*((AV133+AV125)/(AV132+AV124))</f>
        <v>46.666666666666664</v>
      </c>
      <c r="AW136" s="98" t="e">
        <f>100*((AW133+AW125)/(AW132+AW124))</f>
        <v>#DIV/0!</v>
      </c>
      <c r="AX136" s="98" t="e">
        <f>100*((AX133+AX125)/(AX132+AX124))</f>
        <v>#DIV/0!</v>
      </c>
      <c r="AY136" s="99">
        <f>SUM(AU124:AX124)+SUM(AU132:AX132)</f>
        <v>33</v>
      </c>
      <c r="AZ136" s="99">
        <f>SUM(AU125:AX125)+SUM(AU133:AX133)</f>
        <v>17</v>
      </c>
      <c r="BA136">
        <f>100*(AZ136/AY136)</f>
        <v>51.515151515151516</v>
      </c>
    </row>
    <row r="137" spans="1:79" s="2" customFormat="1" x14ac:dyDescent="0.2">
      <c r="A137" s="1" t="s">
        <v>39</v>
      </c>
      <c r="B137" s="43"/>
      <c r="C137" s="43"/>
      <c r="D137" s="43"/>
      <c r="E137" s="43"/>
      <c r="L137" s="3" t="str">
        <f>A137</f>
        <v>silent x silent</v>
      </c>
      <c r="M137" s="3"/>
      <c r="N137" s="3"/>
      <c r="O137" s="3"/>
      <c r="P137" s="3"/>
      <c r="W137" s="3" t="str">
        <f>A137</f>
        <v>silent x silent</v>
      </c>
      <c r="X137" s="3"/>
      <c r="Y137" s="3"/>
      <c r="Z137" s="3"/>
      <c r="AA137" s="3"/>
      <c r="AH137" s="3" t="str">
        <f>A137</f>
        <v>silent x silent</v>
      </c>
      <c r="AI137" s="3"/>
      <c r="AJ137" s="3"/>
      <c r="AK137" s="3"/>
      <c r="AL137" s="3"/>
      <c r="AS137" s="3" t="str">
        <f>A137</f>
        <v>silent x silent</v>
      </c>
      <c r="AT137" s="3"/>
      <c r="AU137" s="3"/>
      <c r="AV137" s="3"/>
      <c r="AW137" s="3"/>
      <c r="AX137" s="3"/>
      <c r="BB137" s="3" t="str">
        <f>AS137</f>
        <v>silent x silent</v>
      </c>
      <c r="BC137" s="3"/>
      <c r="BD137" s="3"/>
      <c r="BE137" s="3"/>
      <c r="BF137" s="3"/>
      <c r="BG137" s="3"/>
      <c r="BH137" s="3"/>
      <c r="BI137" s="3" t="str">
        <f>BB137</f>
        <v>silent x silent</v>
      </c>
      <c r="BJ137" s="3"/>
      <c r="BK137" s="3"/>
      <c r="BL137" s="3"/>
      <c r="BM137" s="3"/>
      <c r="BN137" s="3"/>
      <c r="BO137" s="29"/>
      <c r="BP137" s="29"/>
      <c r="BQ137" s="29"/>
      <c r="BR137" s="29" t="s">
        <v>1</v>
      </c>
      <c r="BS137" s="29"/>
      <c r="BT137" s="29"/>
      <c r="BU137" s="29"/>
      <c r="BV137" s="29"/>
      <c r="BW137" s="29"/>
      <c r="BX137" s="29"/>
      <c r="BY137" s="29"/>
      <c r="CA137" s="44"/>
    </row>
    <row r="138" spans="1:79" s="2" customFormat="1" ht="18" thickBot="1" x14ac:dyDescent="0.25">
      <c r="A138" s="6" t="s">
        <v>2</v>
      </c>
      <c r="B138" s="7"/>
      <c r="C138" s="8" t="s">
        <v>3</v>
      </c>
      <c r="D138" s="8" t="s">
        <v>4</v>
      </c>
      <c r="E138" s="8" t="s">
        <v>5</v>
      </c>
      <c r="F138" s="8" t="s">
        <v>6</v>
      </c>
      <c r="G138" s="8" t="s">
        <v>7</v>
      </c>
      <c r="H138" s="8" t="s">
        <v>8</v>
      </c>
      <c r="I138" s="8" t="s">
        <v>9</v>
      </c>
      <c r="J138" s="8" t="s">
        <v>10</v>
      </c>
      <c r="L138" s="6" t="s">
        <v>14</v>
      </c>
      <c r="M138" s="7"/>
      <c r="N138" s="8" t="s">
        <v>3</v>
      </c>
      <c r="O138" s="8" t="s">
        <v>4</v>
      </c>
      <c r="P138" s="8" t="s">
        <v>5</v>
      </c>
      <c r="Q138" s="8" t="s">
        <v>6</v>
      </c>
      <c r="R138" s="8" t="s">
        <v>7</v>
      </c>
      <c r="S138" s="8" t="s">
        <v>8</v>
      </c>
      <c r="T138" s="8" t="s">
        <v>9</v>
      </c>
      <c r="U138" s="8" t="s">
        <v>10</v>
      </c>
      <c r="W138" s="6" t="s">
        <v>12</v>
      </c>
      <c r="X138" s="7"/>
      <c r="Y138" s="8" t="s">
        <v>3</v>
      </c>
      <c r="Z138" s="8" t="s">
        <v>4</v>
      </c>
      <c r="AA138" s="8" t="s">
        <v>5</v>
      </c>
      <c r="AB138" s="8" t="s">
        <v>6</v>
      </c>
      <c r="AC138" s="8" t="s">
        <v>7</v>
      </c>
      <c r="AD138" s="8" t="s">
        <v>8</v>
      </c>
      <c r="AE138" s="8" t="s">
        <v>9</v>
      </c>
      <c r="AF138" s="8" t="s">
        <v>10</v>
      </c>
      <c r="AH138" s="6" t="s">
        <v>13</v>
      </c>
      <c r="AI138" s="7"/>
      <c r="AJ138" s="8" t="s">
        <v>3</v>
      </c>
      <c r="AK138" s="8" t="s">
        <v>4</v>
      </c>
      <c r="AL138" s="8" t="s">
        <v>5</v>
      </c>
      <c r="AM138" s="8" t="s">
        <v>6</v>
      </c>
      <c r="AN138" s="8" t="s">
        <v>7</v>
      </c>
      <c r="AO138" s="8" t="s">
        <v>8</v>
      </c>
      <c r="AP138" s="8" t="s">
        <v>9</v>
      </c>
      <c r="AQ138" s="8" t="s">
        <v>10</v>
      </c>
      <c r="AR138" s="8"/>
      <c r="AS138" s="8"/>
      <c r="AT138" s="8"/>
      <c r="AU138" s="8" t="s">
        <v>2</v>
      </c>
      <c r="AV138" s="8" t="s">
        <v>14</v>
      </c>
      <c r="AW138" s="8" t="s">
        <v>12</v>
      </c>
      <c r="AX138" s="8" t="s">
        <v>13</v>
      </c>
      <c r="AY138" s="8" t="s">
        <v>15</v>
      </c>
      <c r="AZ138" s="8" t="s">
        <v>16</v>
      </c>
      <c r="BA138" s="8"/>
      <c r="BB138" s="6"/>
      <c r="BD138" s="8" t="s">
        <v>2</v>
      </c>
      <c r="BE138" s="8" t="s">
        <v>14</v>
      </c>
      <c r="BF138" s="8" t="s">
        <v>12</v>
      </c>
      <c r="BG138" s="8" t="s">
        <v>13</v>
      </c>
      <c r="BI138" s="86" t="s">
        <v>2</v>
      </c>
      <c r="BJ138" s="86"/>
      <c r="BK138" s="86" t="s">
        <v>14</v>
      </c>
      <c r="BL138" s="86"/>
      <c r="BM138" s="86" t="s">
        <v>12</v>
      </c>
      <c r="BN138" s="86"/>
      <c r="BO138" s="86" t="s">
        <v>13</v>
      </c>
      <c r="BP138" s="86"/>
    </row>
    <row r="139" spans="1:79" s="2" customFormat="1" ht="16" customHeight="1" x14ac:dyDescent="0.2">
      <c r="A139" s="83" t="s">
        <v>54</v>
      </c>
      <c r="B139" s="45" t="s">
        <v>18</v>
      </c>
      <c r="C139" s="45"/>
      <c r="D139" s="45"/>
      <c r="E139" s="45"/>
      <c r="F139" s="45"/>
      <c r="G139" s="45"/>
      <c r="H139" s="45"/>
      <c r="I139" s="10"/>
      <c r="J139" s="2">
        <f>SUM(C139:I139)</f>
        <v>0</v>
      </c>
      <c r="L139" s="83" t="s">
        <v>54</v>
      </c>
      <c r="M139" s="45" t="s">
        <v>18</v>
      </c>
      <c r="N139" s="45"/>
      <c r="O139" s="45"/>
      <c r="P139" s="45"/>
      <c r="Q139" s="45"/>
      <c r="R139" s="45"/>
      <c r="S139" s="45"/>
      <c r="T139" s="10"/>
      <c r="U139" s="2">
        <f>SUM(N139:T139)</f>
        <v>0</v>
      </c>
      <c r="W139" s="83" t="s">
        <v>54</v>
      </c>
      <c r="X139" s="45" t="s">
        <v>18</v>
      </c>
      <c r="Y139" s="45"/>
      <c r="Z139" s="45"/>
      <c r="AA139" s="45"/>
      <c r="AB139" s="45"/>
      <c r="AC139" s="45"/>
      <c r="AD139" s="45"/>
      <c r="AE139" s="10"/>
      <c r="AF139" s="2">
        <f>SUM(Y139:AE139)</f>
        <v>0</v>
      </c>
      <c r="AH139" s="83" t="s">
        <v>54</v>
      </c>
      <c r="AI139" s="45" t="s">
        <v>18</v>
      </c>
      <c r="AJ139" s="45"/>
      <c r="AK139" s="45"/>
      <c r="AL139" s="45"/>
      <c r="AM139" s="45"/>
      <c r="AN139" s="45"/>
      <c r="AO139" s="45"/>
      <c r="AP139" s="10"/>
      <c r="AQ139" s="2">
        <f>SUM(AJ139:AP139)</f>
        <v>0</v>
      </c>
      <c r="AS139" s="83" t="s">
        <v>54</v>
      </c>
      <c r="AT139" s="46" t="s">
        <v>18</v>
      </c>
      <c r="AU139" s="14">
        <f>SUM(AU140:AU142)</f>
        <v>0</v>
      </c>
      <c r="AV139" s="14">
        <f t="shared" ref="AV139:AX139" si="84">SUM(AV140:AV142)</f>
        <v>0</v>
      </c>
      <c r="AW139" s="14">
        <f t="shared" si="84"/>
        <v>0</v>
      </c>
      <c r="AX139" s="14">
        <f t="shared" si="84"/>
        <v>0</v>
      </c>
      <c r="AZ139" s="2">
        <f>SUM(AU139:AX139,AU143:AX143)</f>
        <v>243</v>
      </c>
      <c r="BB139" s="83" t="s">
        <v>54</v>
      </c>
      <c r="BC139" s="45"/>
      <c r="BD139" s="47"/>
      <c r="BE139" s="47"/>
      <c r="BF139" s="48"/>
      <c r="BG139" s="48"/>
      <c r="BI139" s="49" t="s">
        <v>19</v>
      </c>
      <c r="BJ139" s="50" t="s">
        <v>20</v>
      </c>
      <c r="BK139" s="51" t="s">
        <v>19</v>
      </c>
      <c r="BL139" s="50" t="s">
        <v>20</v>
      </c>
      <c r="BM139" s="51" t="s">
        <v>19</v>
      </c>
      <c r="BN139" s="50" t="s">
        <v>20</v>
      </c>
      <c r="BO139" s="51" t="s">
        <v>19</v>
      </c>
      <c r="BP139" s="50" t="s">
        <v>20</v>
      </c>
      <c r="BR139" s="49" t="s">
        <v>19</v>
      </c>
      <c r="BS139" s="50" t="s">
        <v>20</v>
      </c>
    </row>
    <row r="140" spans="1:79" s="2" customFormat="1" ht="17" thickBot="1" x14ac:dyDescent="0.25">
      <c r="A140" s="81"/>
      <c r="B140" s="52" t="s">
        <v>21</v>
      </c>
      <c r="C140" s="52"/>
      <c r="D140" s="52"/>
      <c r="E140" s="52"/>
      <c r="F140" s="52"/>
      <c r="G140" s="52"/>
      <c r="H140" s="52"/>
      <c r="I140" s="53"/>
      <c r="J140" s="2">
        <f t="shared" ref="J140:J146" si="85">SUM(C140:I140)</f>
        <v>0</v>
      </c>
      <c r="L140" s="81"/>
      <c r="M140" s="52" t="s">
        <v>21</v>
      </c>
      <c r="N140" s="52"/>
      <c r="O140" s="52"/>
      <c r="P140" s="52"/>
      <c r="Q140" s="52"/>
      <c r="R140" s="52"/>
      <c r="S140" s="52"/>
      <c r="T140" s="53"/>
      <c r="U140" s="2">
        <f t="shared" ref="U140:U146" si="86">SUM(N140:T140)</f>
        <v>0</v>
      </c>
      <c r="W140" s="81"/>
      <c r="X140" s="52" t="s">
        <v>21</v>
      </c>
      <c r="Y140" s="52"/>
      <c r="Z140" s="52"/>
      <c r="AA140" s="52"/>
      <c r="AB140" s="52"/>
      <c r="AC140" s="52"/>
      <c r="AD140" s="52"/>
      <c r="AE140" s="53"/>
      <c r="AF140" s="2">
        <f t="shared" ref="AF140:AF146" si="87">SUM(Y140:AE140)</f>
        <v>0</v>
      </c>
      <c r="AH140" s="81"/>
      <c r="AI140" s="52" t="s">
        <v>21</v>
      </c>
      <c r="AJ140" s="52"/>
      <c r="AK140" s="52"/>
      <c r="AL140" s="52"/>
      <c r="AM140" s="52"/>
      <c r="AN140" s="52"/>
      <c r="AO140" s="52"/>
      <c r="AP140" s="53"/>
      <c r="AQ140" s="2">
        <f t="shared" ref="AQ140:AQ146" si="88">SUM(AJ140:AP140)</f>
        <v>0</v>
      </c>
      <c r="AS140" s="81"/>
      <c r="AT140" s="54" t="s">
        <v>21</v>
      </c>
      <c r="AU140" s="24">
        <f>J140</f>
        <v>0</v>
      </c>
      <c r="AV140" s="24">
        <f>U140</f>
        <v>0</v>
      </c>
      <c r="AW140" s="24">
        <f>AF140</f>
        <v>0</v>
      </c>
      <c r="AX140" s="24">
        <f>AQ140</f>
        <v>0</v>
      </c>
      <c r="AY140" s="3" t="s">
        <v>59</v>
      </c>
      <c r="AZ140" s="3">
        <f>SUM(AU139,AU143)</f>
        <v>81</v>
      </c>
      <c r="BB140" s="81"/>
      <c r="BC140" s="52" t="s">
        <v>22</v>
      </c>
      <c r="BD140" s="25" t="e">
        <f>AU140/AU139</f>
        <v>#DIV/0!</v>
      </c>
      <c r="BE140" s="25" t="e">
        <f>AV140/AV139</f>
        <v>#DIV/0!</v>
      </c>
      <c r="BF140" s="25" t="e">
        <f>AW140/AW139</f>
        <v>#DIV/0!</v>
      </c>
      <c r="BG140" s="25" t="e">
        <f>AX140/AX139</f>
        <v>#DIV/0!</v>
      </c>
      <c r="BH140" s="29"/>
      <c r="BI140" s="27">
        <f>BD144</f>
        <v>0.97530864197530864</v>
      </c>
      <c r="BJ140" s="28">
        <f>1-BI140</f>
        <v>2.4691358024691357E-2</v>
      </c>
      <c r="BK140" s="27">
        <f>BE144</f>
        <v>1</v>
      </c>
      <c r="BL140" s="28">
        <f>1-BK140</f>
        <v>0</v>
      </c>
      <c r="BM140" s="27">
        <f>BF144</f>
        <v>0.97029702970297027</v>
      </c>
      <c r="BN140" s="28">
        <f>1-BM140</f>
        <v>2.9702970297029729E-2</v>
      </c>
      <c r="BO140" s="27">
        <f>BG144</f>
        <v>1</v>
      </c>
      <c r="BP140" s="28">
        <f>1-BO140</f>
        <v>0</v>
      </c>
      <c r="BR140" s="27">
        <f>AVERAGE(BI140,BK140,BM140)</f>
        <v>0.9818685572260929</v>
      </c>
      <c r="BS140" s="28">
        <f>AVERAGE(BJ140,BL140,BN140)</f>
        <v>1.813144277390703E-2</v>
      </c>
    </row>
    <row r="141" spans="1:79" s="2" customFormat="1" x14ac:dyDescent="0.2">
      <c r="A141" s="81"/>
      <c r="B141" s="52" t="s">
        <v>23</v>
      </c>
      <c r="C141" s="52"/>
      <c r="D141" s="52"/>
      <c r="E141" s="52"/>
      <c r="F141" s="52"/>
      <c r="G141" s="52"/>
      <c r="H141" s="52"/>
      <c r="I141" s="55"/>
      <c r="J141" s="2">
        <f t="shared" si="85"/>
        <v>0</v>
      </c>
      <c r="L141" s="81"/>
      <c r="M141" s="52" t="s">
        <v>23</v>
      </c>
      <c r="N141" s="52"/>
      <c r="O141" s="52"/>
      <c r="P141" s="52"/>
      <c r="Q141" s="52"/>
      <c r="R141" s="52"/>
      <c r="S141" s="52"/>
      <c r="T141" s="55"/>
      <c r="U141" s="2">
        <f t="shared" si="86"/>
        <v>0</v>
      </c>
      <c r="W141" s="81"/>
      <c r="X141" s="52" t="s">
        <v>23</v>
      </c>
      <c r="Y141" s="52"/>
      <c r="Z141" s="52"/>
      <c r="AA141" s="52"/>
      <c r="AB141" s="52"/>
      <c r="AC141" s="52"/>
      <c r="AD141" s="52"/>
      <c r="AE141" s="55"/>
      <c r="AF141" s="2">
        <f t="shared" si="87"/>
        <v>0</v>
      </c>
      <c r="AH141" s="81"/>
      <c r="AI141" s="52" t="s">
        <v>23</v>
      </c>
      <c r="AJ141" s="52"/>
      <c r="AK141" s="52"/>
      <c r="AL141" s="52"/>
      <c r="AM141" s="52"/>
      <c r="AN141" s="52"/>
      <c r="AO141" s="52"/>
      <c r="AP141" s="55"/>
      <c r="AQ141" s="2">
        <f t="shared" si="88"/>
        <v>0</v>
      </c>
      <c r="AS141" s="81"/>
      <c r="AT141" s="54" t="s">
        <v>23</v>
      </c>
      <c r="AU141" s="24">
        <f>J141</f>
        <v>0</v>
      </c>
      <c r="AV141" s="24">
        <f>U141</f>
        <v>0</v>
      </c>
      <c r="AW141" s="24">
        <f>AF141</f>
        <v>0</v>
      </c>
      <c r="AX141" s="24">
        <f>AQ141</f>
        <v>0</v>
      </c>
      <c r="AY141" s="3" t="s">
        <v>14</v>
      </c>
      <c r="AZ141" s="3">
        <f>SUM(AV139,AV143)</f>
        <v>39</v>
      </c>
      <c r="BB141" s="81"/>
      <c r="BC141" s="52" t="s">
        <v>24</v>
      </c>
      <c r="BD141" s="25" t="e">
        <f>AU141/AU139</f>
        <v>#DIV/0!</v>
      </c>
      <c r="BE141" s="25" t="e">
        <f>AV141/AV139</f>
        <v>#DIV/0!</v>
      </c>
      <c r="BF141" s="25" t="e">
        <f>AW141/AW139</f>
        <v>#DIV/0!</v>
      </c>
      <c r="BG141" s="25" t="e">
        <f>AX141/AX139</f>
        <v>#DIV/0!</v>
      </c>
      <c r="BH141" s="29"/>
      <c r="BI141" s="29"/>
      <c r="BJ141" s="29"/>
      <c r="BK141" s="29"/>
      <c r="BL141" s="29"/>
      <c r="BM141" s="29"/>
      <c r="BN141" s="29"/>
      <c r="BO141" s="29"/>
      <c r="BP141" s="29"/>
      <c r="BR141" s="29"/>
    </row>
    <row r="142" spans="1:79" s="2" customFormat="1" ht="17" thickBot="1" x14ac:dyDescent="0.25">
      <c r="A142" s="87"/>
      <c r="B142" s="56" t="s">
        <v>25</v>
      </c>
      <c r="C142" s="56"/>
      <c r="D142" s="56"/>
      <c r="E142" s="56"/>
      <c r="F142" s="56"/>
      <c r="G142" s="56"/>
      <c r="H142" s="56"/>
      <c r="I142" s="57"/>
      <c r="J142" s="2">
        <f t="shared" si="85"/>
        <v>0</v>
      </c>
      <c r="L142" s="87"/>
      <c r="M142" s="56" t="s">
        <v>25</v>
      </c>
      <c r="N142" s="56"/>
      <c r="O142" s="56"/>
      <c r="P142" s="56"/>
      <c r="Q142" s="56"/>
      <c r="R142" s="56"/>
      <c r="S142" s="56"/>
      <c r="T142" s="57"/>
      <c r="U142" s="2">
        <f t="shared" si="86"/>
        <v>0</v>
      </c>
      <c r="W142" s="87"/>
      <c r="X142" s="56" t="s">
        <v>25</v>
      </c>
      <c r="Y142" s="56"/>
      <c r="Z142" s="56"/>
      <c r="AA142" s="56"/>
      <c r="AB142" s="56"/>
      <c r="AC142" s="56"/>
      <c r="AD142" s="56"/>
      <c r="AE142" s="57"/>
      <c r="AF142" s="2">
        <f t="shared" si="87"/>
        <v>0</v>
      </c>
      <c r="AH142" s="87"/>
      <c r="AI142" s="56" t="s">
        <v>25</v>
      </c>
      <c r="AJ142" s="56"/>
      <c r="AK142" s="56"/>
      <c r="AL142" s="56"/>
      <c r="AM142" s="56"/>
      <c r="AN142" s="56"/>
      <c r="AO142" s="56"/>
      <c r="AP142" s="57"/>
      <c r="AQ142" s="2">
        <f t="shared" si="88"/>
        <v>0</v>
      </c>
      <c r="AS142" s="87"/>
      <c r="AT142" s="58" t="s">
        <v>25</v>
      </c>
      <c r="AU142" s="35">
        <f>J142</f>
        <v>0</v>
      </c>
      <c r="AV142" s="35">
        <f>U142</f>
        <v>0</v>
      </c>
      <c r="AW142" s="35">
        <f>AF142</f>
        <v>0</v>
      </c>
      <c r="AX142" s="35">
        <f>AQ142</f>
        <v>0</v>
      </c>
      <c r="AY142" s="3" t="s">
        <v>12</v>
      </c>
      <c r="AZ142" s="3">
        <f>SUM(AW139,AW143)</f>
        <v>101</v>
      </c>
      <c r="BB142" s="87"/>
      <c r="BC142" s="56" t="s">
        <v>26</v>
      </c>
      <c r="BD142" s="36" t="e">
        <f>AU142/AU139</f>
        <v>#DIV/0!</v>
      </c>
      <c r="BE142" s="36" t="e">
        <f>AV142/AV139</f>
        <v>#DIV/0!</v>
      </c>
      <c r="BF142" s="36" t="e">
        <f>AW142/AW139</f>
        <v>#DIV/0!</v>
      </c>
      <c r="BG142" s="36" t="e">
        <f>AX142/AX139</f>
        <v>#DIV/0!</v>
      </c>
      <c r="BH142" s="29"/>
      <c r="BI142" s="29"/>
      <c r="BJ142" s="29"/>
      <c r="BK142" s="29"/>
      <c r="BL142" s="29"/>
      <c r="BM142" s="29"/>
      <c r="BN142" s="29"/>
      <c r="BO142" s="29"/>
      <c r="BP142" s="29"/>
      <c r="BR142" s="29"/>
    </row>
    <row r="143" spans="1:79" s="2" customFormat="1" ht="16" customHeight="1" x14ac:dyDescent="0.2">
      <c r="A143" s="83" t="s">
        <v>53</v>
      </c>
      <c r="B143" s="37" t="s">
        <v>18</v>
      </c>
      <c r="C143" s="52"/>
      <c r="D143" s="52"/>
      <c r="E143" s="52"/>
      <c r="F143" s="52"/>
      <c r="G143" s="52"/>
      <c r="H143" s="52"/>
      <c r="I143" s="55"/>
      <c r="J143" s="2">
        <f t="shared" si="85"/>
        <v>0</v>
      </c>
      <c r="L143" s="83" t="s">
        <v>53</v>
      </c>
      <c r="M143" s="37" t="s">
        <v>18</v>
      </c>
      <c r="N143" s="52"/>
      <c r="O143" s="52"/>
      <c r="P143" s="52"/>
      <c r="Q143" s="52"/>
      <c r="R143" s="52"/>
      <c r="S143" s="52"/>
      <c r="T143" s="55"/>
      <c r="U143" s="2">
        <f t="shared" si="86"/>
        <v>0</v>
      </c>
      <c r="W143" s="83" t="s">
        <v>53</v>
      </c>
      <c r="X143" s="37" t="s">
        <v>18</v>
      </c>
      <c r="Y143" s="52"/>
      <c r="Z143" s="52"/>
      <c r="AA143" s="52"/>
      <c r="AB143" s="52"/>
      <c r="AC143" s="52"/>
      <c r="AD143" s="52"/>
      <c r="AE143" s="55"/>
      <c r="AF143" s="2">
        <f t="shared" si="87"/>
        <v>0</v>
      </c>
      <c r="AH143" s="83" t="s">
        <v>53</v>
      </c>
      <c r="AI143" s="37" t="s">
        <v>18</v>
      </c>
      <c r="AJ143" s="52"/>
      <c r="AK143" s="52"/>
      <c r="AL143" s="52"/>
      <c r="AM143" s="52"/>
      <c r="AN143" s="52"/>
      <c r="AO143" s="52"/>
      <c r="AP143" s="55"/>
      <c r="AQ143" s="2">
        <f t="shared" si="88"/>
        <v>0</v>
      </c>
      <c r="AS143" s="83" t="s">
        <v>53</v>
      </c>
      <c r="AT143" s="41" t="s">
        <v>18</v>
      </c>
      <c r="AU143" s="24">
        <f t="shared" ref="AU143:AX143" si="89">SUM(AU144:AU146)</f>
        <v>81</v>
      </c>
      <c r="AV143" s="24">
        <f t="shared" si="89"/>
        <v>39</v>
      </c>
      <c r="AW143" s="24">
        <f t="shared" si="89"/>
        <v>101</v>
      </c>
      <c r="AX143" s="24">
        <f t="shared" si="89"/>
        <v>22</v>
      </c>
      <c r="AY143" s="3" t="s">
        <v>60</v>
      </c>
      <c r="AZ143" s="3">
        <f>SUM(,AX143)</f>
        <v>22</v>
      </c>
      <c r="BB143" s="83" t="s">
        <v>53</v>
      </c>
      <c r="BC143" s="52"/>
      <c r="BD143" s="15"/>
      <c r="BE143" s="15"/>
      <c r="BF143" s="16"/>
      <c r="BG143" s="16"/>
      <c r="BI143" s="29"/>
      <c r="BJ143" s="29"/>
      <c r="BK143" s="29"/>
      <c r="BL143" s="29"/>
      <c r="BM143" s="29"/>
      <c r="BN143" s="29"/>
      <c r="BO143" s="29"/>
      <c r="BP143" s="29"/>
      <c r="BR143" s="29"/>
      <c r="BS143" s="29"/>
    </row>
    <row r="144" spans="1:79" s="2" customFormat="1" x14ac:dyDescent="0.2">
      <c r="A144" s="81"/>
      <c r="B144" s="59" t="s">
        <v>21</v>
      </c>
      <c r="C144" s="59">
        <v>79</v>
      </c>
      <c r="D144" s="59"/>
      <c r="E144" s="59"/>
      <c r="F144" s="59"/>
      <c r="G144" s="59"/>
      <c r="H144" s="59"/>
      <c r="I144" s="53"/>
      <c r="J144" s="2">
        <f t="shared" si="85"/>
        <v>79</v>
      </c>
      <c r="L144" s="81"/>
      <c r="M144" s="59" t="s">
        <v>21</v>
      </c>
      <c r="N144" s="59">
        <v>39</v>
      </c>
      <c r="O144" s="59"/>
      <c r="P144" s="59"/>
      <c r="Q144" s="59"/>
      <c r="R144" s="59"/>
      <c r="S144" s="59"/>
      <c r="T144" s="53"/>
      <c r="U144" s="2">
        <f t="shared" si="86"/>
        <v>39</v>
      </c>
      <c r="W144" s="81"/>
      <c r="X144" s="59" t="s">
        <v>21</v>
      </c>
      <c r="Y144" s="59">
        <v>98</v>
      </c>
      <c r="Z144" s="59"/>
      <c r="AA144" s="59"/>
      <c r="AB144" s="59"/>
      <c r="AC144" s="59"/>
      <c r="AD144" s="59"/>
      <c r="AE144" s="53"/>
      <c r="AF144" s="2">
        <f t="shared" si="87"/>
        <v>98</v>
      </c>
      <c r="AH144" s="81"/>
      <c r="AI144" s="59" t="s">
        <v>21</v>
      </c>
      <c r="AJ144" s="59">
        <v>22</v>
      </c>
      <c r="AK144" s="59"/>
      <c r="AL144" s="59"/>
      <c r="AM144" s="59"/>
      <c r="AN144" s="59"/>
      <c r="AO144" s="59"/>
      <c r="AP144" s="53"/>
      <c r="AQ144" s="2">
        <f t="shared" si="88"/>
        <v>22</v>
      </c>
      <c r="AS144" s="81"/>
      <c r="AT144" s="60" t="s">
        <v>21</v>
      </c>
      <c r="AU144" s="24">
        <f>J144</f>
        <v>79</v>
      </c>
      <c r="AV144" s="24">
        <f>U144</f>
        <v>39</v>
      </c>
      <c r="AW144" s="24">
        <f>AF144</f>
        <v>98</v>
      </c>
      <c r="AX144" s="24">
        <f>AQ144</f>
        <v>22</v>
      </c>
      <c r="BB144" s="81"/>
      <c r="BC144" s="52" t="s">
        <v>22</v>
      </c>
      <c r="BD144" s="25">
        <f>AU144/AU143</f>
        <v>0.97530864197530864</v>
      </c>
      <c r="BE144" s="25">
        <f>AV144/AV143</f>
        <v>1</v>
      </c>
      <c r="BF144" s="25">
        <f>AW144/AW143</f>
        <v>0.97029702970297027</v>
      </c>
      <c r="BG144" s="25">
        <f>AX144/AX143</f>
        <v>1</v>
      </c>
      <c r="BI144" s="29"/>
      <c r="BJ144" s="29"/>
      <c r="BK144" s="29"/>
      <c r="BL144" s="29"/>
      <c r="BM144" s="29"/>
      <c r="BN144" s="29"/>
      <c r="BO144" s="29"/>
      <c r="BP144" s="29"/>
      <c r="BR144" s="29"/>
    </row>
    <row r="145" spans="1:79" s="2" customFormat="1" x14ac:dyDescent="0.2">
      <c r="A145" s="81"/>
      <c r="B145" s="52" t="s">
        <v>23</v>
      </c>
      <c r="C145" s="52">
        <v>2</v>
      </c>
      <c r="D145" s="52"/>
      <c r="E145" s="52"/>
      <c r="F145" s="52"/>
      <c r="G145" s="52"/>
      <c r="H145" s="52"/>
      <c r="I145" s="55"/>
      <c r="J145" s="2">
        <f t="shared" si="85"/>
        <v>2</v>
      </c>
      <c r="L145" s="81"/>
      <c r="M145" s="52" t="s">
        <v>23</v>
      </c>
      <c r="N145" s="52"/>
      <c r="O145" s="52"/>
      <c r="P145" s="52"/>
      <c r="Q145" s="52"/>
      <c r="R145" s="52"/>
      <c r="S145" s="52"/>
      <c r="T145" s="55"/>
      <c r="U145" s="2">
        <f t="shared" si="86"/>
        <v>0</v>
      </c>
      <c r="W145" s="81"/>
      <c r="X145" s="52" t="s">
        <v>23</v>
      </c>
      <c r="Y145" s="52">
        <v>1</v>
      </c>
      <c r="Z145" s="52"/>
      <c r="AA145" s="52"/>
      <c r="AB145" s="52"/>
      <c r="AC145" s="52"/>
      <c r="AD145" s="52"/>
      <c r="AE145" s="55"/>
      <c r="AF145" s="2">
        <f t="shared" si="87"/>
        <v>1</v>
      </c>
      <c r="AH145" s="81"/>
      <c r="AI145" s="52" t="s">
        <v>23</v>
      </c>
      <c r="AJ145" s="52"/>
      <c r="AK145" s="52"/>
      <c r="AL145" s="52"/>
      <c r="AM145" s="52"/>
      <c r="AN145" s="52"/>
      <c r="AO145" s="52"/>
      <c r="AP145" s="55"/>
      <c r="AQ145" s="2">
        <f t="shared" si="88"/>
        <v>0</v>
      </c>
      <c r="AS145" s="81"/>
      <c r="AT145" s="54" t="s">
        <v>23</v>
      </c>
      <c r="AU145" s="24">
        <f>J145</f>
        <v>2</v>
      </c>
      <c r="AV145" s="24">
        <f>U145</f>
        <v>0</v>
      </c>
      <c r="AW145" s="24">
        <f>AF145</f>
        <v>1</v>
      </c>
      <c r="AX145" s="24">
        <f>AQ145</f>
        <v>0</v>
      </c>
      <c r="BB145" s="81"/>
      <c r="BC145" s="52" t="s">
        <v>24</v>
      </c>
      <c r="BD145" s="25">
        <f>AU145/AU143</f>
        <v>2.4691358024691357E-2</v>
      </c>
      <c r="BE145" s="25">
        <f>AV145/AV143</f>
        <v>0</v>
      </c>
      <c r="BF145" s="25">
        <f>AW145/AW143</f>
        <v>9.9009900990099011E-3</v>
      </c>
      <c r="BG145" s="25">
        <f>AX145/AX143</f>
        <v>0</v>
      </c>
      <c r="BI145" s="29"/>
      <c r="BJ145" s="29"/>
      <c r="BK145" s="29"/>
      <c r="BL145" s="29"/>
      <c r="BM145" s="29"/>
      <c r="BN145" s="29"/>
      <c r="BO145" s="29"/>
      <c r="BP145" s="29"/>
      <c r="BR145" s="29"/>
    </row>
    <row r="146" spans="1:79" s="2" customFormat="1" ht="17" thickBot="1" x14ac:dyDescent="0.25">
      <c r="A146" s="87"/>
      <c r="B146" s="56" t="s">
        <v>25</v>
      </c>
      <c r="C146" s="56"/>
      <c r="D146" s="56"/>
      <c r="E146" s="56"/>
      <c r="F146" s="56"/>
      <c r="G146" s="56"/>
      <c r="H146" s="56"/>
      <c r="I146" s="57"/>
      <c r="J146" s="2">
        <f t="shared" si="85"/>
        <v>0</v>
      </c>
      <c r="L146" s="87"/>
      <c r="M146" s="56" t="s">
        <v>25</v>
      </c>
      <c r="N146" s="56"/>
      <c r="O146" s="56"/>
      <c r="P146" s="56"/>
      <c r="Q146" s="56"/>
      <c r="R146" s="56"/>
      <c r="S146" s="56"/>
      <c r="T146" s="57"/>
      <c r="U146" s="2">
        <f t="shared" si="86"/>
        <v>0</v>
      </c>
      <c r="W146" s="87"/>
      <c r="X146" s="56" t="s">
        <v>25</v>
      </c>
      <c r="Y146" s="56">
        <v>2</v>
      </c>
      <c r="Z146" s="56"/>
      <c r="AA146" s="56"/>
      <c r="AB146" s="56"/>
      <c r="AC146" s="56"/>
      <c r="AD146" s="56"/>
      <c r="AE146" s="57"/>
      <c r="AF146" s="2">
        <f t="shared" si="87"/>
        <v>2</v>
      </c>
      <c r="AH146" s="87"/>
      <c r="AI146" s="56" t="s">
        <v>25</v>
      </c>
      <c r="AJ146" s="56"/>
      <c r="AK146" s="56"/>
      <c r="AL146" s="56"/>
      <c r="AM146" s="56"/>
      <c r="AN146" s="56"/>
      <c r="AO146" s="56"/>
      <c r="AP146" s="57"/>
      <c r="AQ146" s="2">
        <f t="shared" si="88"/>
        <v>0</v>
      </c>
      <c r="AS146" s="87"/>
      <c r="AT146" s="58" t="s">
        <v>25</v>
      </c>
      <c r="AU146" s="35">
        <f>J146</f>
        <v>0</v>
      </c>
      <c r="AV146" s="35">
        <f>U146</f>
        <v>0</v>
      </c>
      <c r="AW146" s="35">
        <f>AF146</f>
        <v>2</v>
      </c>
      <c r="AX146" s="35">
        <f>AQ146</f>
        <v>0</v>
      </c>
      <c r="BB146" s="87"/>
      <c r="BC146" s="56" t="s">
        <v>26</v>
      </c>
      <c r="BD146" s="36">
        <f>AU146/AU143</f>
        <v>0</v>
      </c>
      <c r="BE146" s="36">
        <f>AV146/AV143</f>
        <v>0</v>
      </c>
      <c r="BF146" s="36">
        <f>AW146/AW143</f>
        <v>1.9801980198019802E-2</v>
      </c>
      <c r="BG146" s="36">
        <f>AX146/AX143</f>
        <v>0</v>
      </c>
      <c r="BI146" s="29"/>
      <c r="BJ146" s="29"/>
      <c r="BK146" s="29"/>
      <c r="BL146" s="29"/>
      <c r="BM146" s="29"/>
      <c r="BN146" s="29"/>
      <c r="BO146" s="29"/>
      <c r="BP146" s="29"/>
      <c r="BR146" s="29"/>
    </row>
    <row r="147" spans="1:79" s="2" customFormat="1" ht="16" customHeight="1" x14ac:dyDescent="0.2">
      <c r="A147" s="83" t="s">
        <v>54</v>
      </c>
      <c r="B147" s="52" t="s">
        <v>18</v>
      </c>
      <c r="C147" s="52"/>
      <c r="D147" s="52"/>
      <c r="E147" s="52"/>
      <c r="F147" s="52"/>
      <c r="G147" s="52"/>
      <c r="H147" s="52"/>
      <c r="I147" s="10"/>
      <c r="J147" s="2">
        <f>SUM(C147:I147)</f>
        <v>0</v>
      </c>
      <c r="L147" s="83" t="s">
        <v>54</v>
      </c>
      <c r="M147" s="52" t="s">
        <v>18</v>
      </c>
      <c r="N147" s="52"/>
      <c r="O147" s="52"/>
      <c r="P147" s="52"/>
      <c r="Q147" s="52"/>
      <c r="R147" s="52"/>
      <c r="S147" s="52"/>
      <c r="T147" s="10"/>
      <c r="U147" s="2">
        <f>SUM(N147:T147)</f>
        <v>0</v>
      </c>
      <c r="W147" s="83" t="s">
        <v>54</v>
      </c>
      <c r="X147" s="52" t="s">
        <v>18</v>
      </c>
      <c r="Y147" s="52"/>
      <c r="Z147" s="52"/>
      <c r="AA147" s="52"/>
      <c r="AB147" s="52"/>
      <c r="AC147" s="52"/>
      <c r="AD147" s="52"/>
      <c r="AE147" s="10"/>
      <c r="AF147" s="2">
        <f>SUM(Y147:AE147)</f>
        <v>0</v>
      </c>
      <c r="AH147" s="83" t="s">
        <v>54</v>
      </c>
      <c r="AI147" s="52" t="s">
        <v>18</v>
      </c>
      <c r="AJ147" s="52"/>
      <c r="AK147" s="52"/>
      <c r="AL147" s="52"/>
      <c r="AM147" s="52"/>
      <c r="AN147" s="52"/>
      <c r="AO147" s="52"/>
      <c r="AP147" s="10"/>
      <c r="AQ147" s="2">
        <f>SUM(AJ147:AP147)</f>
        <v>0</v>
      </c>
      <c r="AS147" s="83" t="s">
        <v>54</v>
      </c>
      <c r="AT147" s="54" t="s">
        <v>18</v>
      </c>
      <c r="AU147" s="14">
        <f>SUM(AU148:AU150)</f>
        <v>0</v>
      </c>
      <c r="AV147" s="14">
        <f t="shared" ref="AV147:AX147" si="90">SUM(AV148:AV150)</f>
        <v>0</v>
      </c>
      <c r="AW147" s="14">
        <f t="shared" si="90"/>
        <v>0</v>
      </c>
      <c r="AX147" s="14">
        <f t="shared" si="90"/>
        <v>0</v>
      </c>
      <c r="AZ147" s="2">
        <f>SUM(AU147:AX147,AU151:AX151)</f>
        <v>253</v>
      </c>
      <c r="BB147" s="83" t="s">
        <v>54</v>
      </c>
      <c r="BC147" s="52"/>
      <c r="BD147" s="61"/>
      <c r="BE147" s="61"/>
      <c r="BF147" s="48"/>
      <c r="BG147" s="48"/>
      <c r="BI147" s="49" t="s">
        <v>19</v>
      </c>
      <c r="BJ147" s="50" t="s">
        <v>20</v>
      </c>
      <c r="BK147" s="51" t="s">
        <v>19</v>
      </c>
      <c r="BL147" s="50" t="s">
        <v>20</v>
      </c>
      <c r="BM147" s="51" t="s">
        <v>19</v>
      </c>
      <c r="BN147" s="50" t="s">
        <v>20</v>
      </c>
      <c r="BO147" s="51" t="s">
        <v>19</v>
      </c>
      <c r="BP147" s="50" t="s">
        <v>20</v>
      </c>
      <c r="BR147" s="49" t="s">
        <v>19</v>
      </c>
      <c r="BS147" s="50" t="s">
        <v>20</v>
      </c>
    </row>
    <row r="148" spans="1:79" s="2" customFormat="1" ht="17" thickBot="1" x14ac:dyDescent="0.25">
      <c r="A148" s="81"/>
      <c r="B148" s="52" t="s">
        <v>21</v>
      </c>
      <c r="C148" s="52"/>
      <c r="D148" s="52"/>
      <c r="E148" s="52"/>
      <c r="F148" s="52"/>
      <c r="G148" s="52"/>
      <c r="H148" s="52"/>
      <c r="I148" s="53"/>
      <c r="J148" s="2">
        <f t="shared" ref="J148:J154" si="91">SUM(C148:I148)</f>
        <v>0</v>
      </c>
      <c r="L148" s="81"/>
      <c r="M148" s="52" t="s">
        <v>21</v>
      </c>
      <c r="N148" s="21"/>
      <c r="O148" s="52"/>
      <c r="P148" s="52"/>
      <c r="Q148" s="52"/>
      <c r="R148" s="52"/>
      <c r="S148" s="52"/>
      <c r="T148" s="53"/>
      <c r="U148" s="2">
        <f t="shared" ref="U148:U154" si="92">SUM(N148:T148)</f>
        <v>0</v>
      </c>
      <c r="W148" s="81"/>
      <c r="X148" s="52" t="s">
        <v>21</v>
      </c>
      <c r="Y148" s="52"/>
      <c r="Z148" s="52"/>
      <c r="AA148" s="52"/>
      <c r="AB148" s="52"/>
      <c r="AC148" s="52"/>
      <c r="AD148" s="52"/>
      <c r="AE148" s="53"/>
      <c r="AF148" s="2">
        <f t="shared" ref="AF148:AF154" si="93">SUM(Y148:AE148)</f>
        <v>0</v>
      </c>
      <c r="AH148" s="81"/>
      <c r="AI148" s="52" t="s">
        <v>21</v>
      </c>
      <c r="AJ148" s="52"/>
      <c r="AK148" s="52"/>
      <c r="AL148" s="52"/>
      <c r="AM148" s="52"/>
      <c r="AN148" s="52"/>
      <c r="AO148" s="52"/>
      <c r="AP148" s="53"/>
      <c r="AQ148" s="2">
        <f t="shared" ref="AQ148:AQ154" si="94">SUM(AJ148:AP148)</f>
        <v>0</v>
      </c>
      <c r="AS148" s="81"/>
      <c r="AT148" s="54" t="s">
        <v>21</v>
      </c>
      <c r="AU148" s="24">
        <f>J148</f>
        <v>0</v>
      </c>
      <c r="AV148" s="24">
        <f>U148</f>
        <v>0</v>
      </c>
      <c r="AW148" s="24">
        <f>AF148</f>
        <v>0</v>
      </c>
      <c r="AX148" s="24">
        <f>AQ148</f>
        <v>0</v>
      </c>
      <c r="AY148" s="3" t="s">
        <v>59</v>
      </c>
      <c r="AZ148" s="3">
        <f>SUM(AU147,AU151)</f>
        <v>74</v>
      </c>
      <c r="BB148" s="81"/>
      <c r="BC148" s="52" t="s">
        <v>22</v>
      </c>
      <c r="BD148" s="25" t="e">
        <f>AU148/AU147</f>
        <v>#DIV/0!</v>
      </c>
      <c r="BE148" s="25" t="e">
        <f>AV148/AV147</f>
        <v>#DIV/0!</v>
      </c>
      <c r="BF148" s="25" t="e">
        <f>AW148/AW147</f>
        <v>#DIV/0!</v>
      </c>
      <c r="BG148" s="25" t="e">
        <f>AX148/AX147</f>
        <v>#DIV/0!</v>
      </c>
      <c r="BH148" s="29"/>
      <c r="BI148" s="27">
        <f>BD152</f>
        <v>0.98648648648648651</v>
      </c>
      <c r="BJ148" s="28">
        <f>1-BI148</f>
        <v>1.3513513513513487E-2</v>
      </c>
      <c r="BK148" s="27">
        <f>BE152</f>
        <v>0.984375</v>
      </c>
      <c r="BL148" s="28">
        <f>1-BK148</f>
        <v>1.5625E-2</v>
      </c>
      <c r="BM148" s="27">
        <f>BF152</f>
        <v>0.984375</v>
      </c>
      <c r="BN148" s="28">
        <f>1-BM148</f>
        <v>1.5625E-2</v>
      </c>
      <c r="BO148" s="27">
        <f>BG152</f>
        <v>1</v>
      </c>
      <c r="BP148" s="28">
        <f>1-BO148</f>
        <v>0</v>
      </c>
      <c r="BR148" s="27">
        <f>AVERAGE(BI148,BK148,BM148)</f>
        <v>0.9850788288288288</v>
      </c>
      <c r="BS148" s="28">
        <f>AVERAGE(BJ148,BL148,BN148)</f>
        <v>1.4921171171171163E-2</v>
      </c>
    </row>
    <row r="149" spans="1:79" s="2" customFormat="1" x14ac:dyDescent="0.2">
      <c r="A149" s="81"/>
      <c r="B149" s="52" t="s">
        <v>23</v>
      </c>
      <c r="C149" s="52"/>
      <c r="D149" s="52"/>
      <c r="E149" s="52"/>
      <c r="F149" s="52"/>
      <c r="G149" s="52"/>
      <c r="H149" s="52"/>
      <c r="I149" s="55"/>
      <c r="J149" s="2">
        <f t="shared" si="91"/>
        <v>0</v>
      </c>
      <c r="L149" s="81"/>
      <c r="M149" s="52" t="s">
        <v>23</v>
      </c>
      <c r="N149" s="21"/>
      <c r="O149" s="52"/>
      <c r="P149" s="52"/>
      <c r="Q149" s="52"/>
      <c r="R149" s="52"/>
      <c r="S149" s="52"/>
      <c r="T149" s="55"/>
      <c r="U149" s="2">
        <f t="shared" si="92"/>
        <v>0</v>
      </c>
      <c r="W149" s="81"/>
      <c r="X149" s="52" t="s">
        <v>23</v>
      </c>
      <c r="Y149" s="52"/>
      <c r="Z149" s="52"/>
      <c r="AA149" s="52"/>
      <c r="AB149" s="52"/>
      <c r="AC149" s="52"/>
      <c r="AD149" s="52"/>
      <c r="AE149" s="55"/>
      <c r="AF149" s="2">
        <f t="shared" si="93"/>
        <v>0</v>
      </c>
      <c r="AH149" s="81"/>
      <c r="AI149" s="52" t="s">
        <v>23</v>
      </c>
      <c r="AJ149" s="52"/>
      <c r="AK149" s="52"/>
      <c r="AL149" s="52"/>
      <c r="AM149" s="52"/>
      <c r="AN149" s="52"/>
      <c r="AO149" s="52"/>
      <c r="AP149" s="55"/>
      <c r="AQ149" s="2">
        <f t="shared" si="94"/>
        <v>0</v>
      </c>
      <c r="AS149" s="81"/>
      <c r="AT149" s="54" t="s">
        <v>23</v>
      </c>
      <c r="AU149" s="24">
        <f>J149</f>
        <v>0</v>
      </c>
      <c r="AV149" s="24">
        <f>U149</f>
        <v>0</v>
      </c>
      <c r="AW149" s="24">
        <f>AF149</f>
        <v>0</v>
      </c>
      <c r="AX149" s="24">
        <f>AQ149</f>
        <v>0</v>
      </c>
      <c r="AY149" s="3" t="s">
        <v>14</v>
      </c>
      <c r="AZ149" s="3">
        <f>SUM(AV147,AV151)</f>
        <v>64</v>
      </c>
      <c r="BB149" s="81"/>
      <c r="BC149" s="52" t="s">
        <v>24</v>
      </c>
      <c r="BD149" s="25" t="e">
        <f>AU149/AU147</f>
        <v>#DIV/0!</v>
      </c>
      <c r="BE149" s="25" t="e">
        <f>AV149/AV147</f>
        <v>#DIV/0!</v>
      </c>
      <c r="BF149" s="25" t="e">
        <f>AW149/AW147</f>
        <v>#DIV/0!</v>
      </c>
      <c r="BG149" s="25" t="e">
        <f>AX149/AX147</f>
        <v>#DIV/0!</v>
      </c>
      <c r="BH149" s="29"/>
      <c r="BI149" s="29"/>
      <c r="BJ149" s="29"/>
      <c r="BK149" s="29"/>
      <c r="BL149" s="29"/>
      <c r="BM149" s="29"/>
      <c r="BN149" s="29"/>
      <c r="BO149" s="29"/>
      <c r="BP149" s="29"/>
      <c r="BR149" s="29"/>
    </row>
    <row r="150" spans="1:79" s="2" customFormat="1" ht="17" thickBot="1" x14ac:dyDescent="0.25">
      <c r="A150" s="87"/>
      <c r="B150" s="56" t="s">
        <v>25</v>
      </c>
      <c r="C150" s="56"/>
      <c r="D150" s="56"/>
      <c r="E150" s="56"/>
      <c r="F150" s="56"/>
      <c r="G150" s="56"/>
      <c r="H150" s="56"/>
      <c r="I150" s="57"/>
      <c r="J150" s="2">
        <f t="shared" si="91"/>
        <v>0</v>
      </c>
      <c r="L150" s="87"/>
      <c r="M150" s="56" t="s">
        <v>25</v>
      </c>
      <c r="N150" s="32"/>
      <c r="O150" s="56"/>
      <c r="P150" s="56"/>
      <c r="Q150" s="56"/>
      <c r="R150" s="56"/>
      <c r="S150" s="56"/>
      <c r="T150" s="57"/>
      <c r="U150" s="2">
        <f t="shared" si="92"/>
        <v>0</v>
      </c>
      <c r="W150" s="87"/>
      <c r="X150" s="56" t="s">
        <v>25</v>
      </c>
      <c r="Y150" s="56"/>
      <c r="Z150" s="56"/>
      <c r="AA150" s="56"/>
      <c r="AB150" s="56"/>
      <c r="AC150" s="56"/>
      <c r="AD150" s="56"/>
      <c r="AE150" s="57"/>
      <c r="AF150" s="2">
        <f t="shared" si="93"/>
        <v>0</v>
      </c>
      <c r="AH150" s="87"/>
      <c r="AI150" s="56" t="s">
        <v>25</v>
      </c>
      <c r="AJ150" s="56"/>
      <c r="AK150" s="56"/>
      <c r="AL150" s="56"/>
      <c r="AM150" s="56"/>
      <c r="AN150" s="56"/>
      <c r="AO150" s="56"/>
      <c r="AP150" s="57"/>
      <c r="AQ150" s="2">
        <f t="shared" si="94"/>
        <v>0</v>
      </c>
      <c r="AS150" s="87"/>
      <c r="AT150" s="58" t="s">
        <v>25</v>
      </c>
      <c r="AU150" s="35">
        <f>J150</f>
        <v>0</v>
      </c>
      <c r="AV150" s="35">
        <f>U150</f>
        <v>0</v>
      </c>
      <c r="AW150" s="35">
        <f>AF150</f>
        <v>0</v>
      </c>
      <c r="AX150" s="35">
        <f>AQ150</f>
        <v>0</v>
      </c>
      <c r="AY150" s="3" t="s">
        <v>12</v>
      </c>
      <c r="AZ150" s="3">
        <f>SUM(AW147,AW151)</f>
        <v>64</v>
      </c>
      <c r="BB150" s="87"/>
      <c r="BC150" s="56" t="s">
        <v>26</v>
      </c>
      <c r="BD150" s="36" t="e">
        <f>AU150/AU147</f>
        <v>#DIV/0!</v>
      </c>
      <c r="BE150" s="36" t="e">
        <f>AV150/AV147</f>
        <v>#DIV/0!</v>
      </c>
      <c r="BF150" s="36" t="e">
        <f>AW150/AW147</f>
        <v>#DIV/0!</v>
      </c>
      <c r="BG150" s="36" t="e">
        <f>AX150/AX147</f>
        <v>#DIV/0!</v>
      </c>
      <c r="BH150" s="29"/>
      <c r="BI150" s="29"/>
      <c r="BJ150" s="29"/>
      <c r="BK150" s="29"/>
      <c r="BL150" s="29"/>
      <c r="BM150" s="29"/>
      <c r="BN150" s="29"/>
      <c r="BO150" s="29"/>
      <c r="BP150" s="29"/>
      <c r="BR150" s="29"/>
    </row>
    <row r="151" spans="1:79" s="2" customFormat="1" ht="16" customHeight="1" x14ac:dyDescent="0.2">
      <c r="A151" s="83" t="s">
        <v>53</v>
      </c>
      <c r="B151" s="37" t="s">
        <v>18</v>
      </c>
      <c r="C151" s="52"/>
      <c r="D151" s="52"/>
      <c r="E151" s="52"/>
      <c r="F151" s="52"/>
      <c r="G151" s="52"/>
      <c r="H151" s="52"/>
      <c r="I151" s="55"/>
      <c r="J151" s="2">
        <f t="shared" si="91"/>
        <v>0</v>
      </c>
      <c r="L151" s="83" t="s">
        <v>53</v>
      </c>
      <c r="M151" s="37" t="s">
        <v>18</v>
      </c>
      <c r="N151" s="39"/>
      <c r="O151" s="52"/>
      <c r="P151" s="52"/>
      <c r="Q151" s="52"/>
      <c r="R151" s="52"/>
      <c r="S151" s="52"/>
      <c r="T151" s="55"/>
      <c r="U151" s="2">
        <f t="shared" si="92"/>
        <v>0</v>
      </c>
      <c r="W151" s="83" t="s">
        <v>53</v>
      </c>
      <c r="X151" s="37" t="s">
        <v>18</v>
      </c>
      <c r="Y151" s="52"/>
      <c r="Z151" s="52"/>
      <c r="AA151" s="52"/>
      <c r="AB151" s="52"/>
      <c r="AC151" s="52"/>
      <c r="AD151" s="52"/>
      <c r="AE151" s="55"/>
      <c r="AF151" s="2">
        <f t="shared" si="93"/>
        <v>0</v>
      </c>
      <c r="AH151" s="83" t="s">
        <v>53</v>
      </c>
      <c r="AI151" s="37" t="s">
        <v>18</v>
      </c>
      <c r="AJ151" s="52"/>
      <c r="AK151" s="52"/>
      <c r="AL151" s="52"/>
      <c r="AM151" s="52"/>
      <c r="AN151" s="52"/>
      <c r="AO151" s="52"/>
      <c r="AP151" s="55"/>
      <c r="AQ151" s="2">
        <f t="shared" si="94"/>
        <v>0</v>
      </c>
      <c r="AS151" s="83" t="s">
        <v>53</v>
      </c>
      <c r="AT151" s="41" t="s">
        <v>18</v>
      </c>
      <c r="AU151" s="24">
        <f t="shared" ref="AU151:AX151" si="95">SUM(AU152:AU154)</f>
        <v>74</v>
      </c>
      <c r="AV151" s="24">
        <f t="shared" si="95"/>
        <v>64</v>
      </c>
      <c r="AW151" s="24">
        <f t="shared" si="95"/>
        <v>64</v>
      </c>
      <c r="AX151" s="24">
        <f t="shared" si="95"/>
        <v>51</v>
      </c>
      <c r="AY151" s="3" t="s">
        <v>60</v>
      </c>
      <c r="AZ151" s="3">
        <f>SUM(AX147,AX151)</f>
        <v>51</v>
      </c>
      <c r="BB151" s="83" t="s">
        <v>53</v>
      </c>
      <c r="BC151" s="52"/>
      <c r="BD151" s="15"/>
      <c r="BE151" s="15"/>
      <c r="BF151" s="16"/>
      <c r="BG151" s="16"/>
      <c r="BI151" s="29"/>
      <c r="BJ151" s="29"/>
      <c r="BK151" s="29"/>
      <c r="BL151" s="29"/>
      <c r="BM151" s="29"/>
      <c r="BN151" s="29"/>
      <c r="BO151" s="29"/>
      <c r="BP151" s="29"/>
      <c r="BR151" s="29"/>
    </row>
    <row r="152" spans="1:79" s="2" customFormat="1" x14ac:dyDescent="0.2">
      <c r="A152" s="81"/>
      <c r="B152" s="59" t="s">
        <v>21</v>
      </c>
      <c r="C152" s="59">
        <v>73</v>
      </c>
      <c r="D152" s="59"/>
      <c r="E152" s="59"/>
      <c r="F152" s="59"/>
      <c r="G152" s="59"/>
      <c r="H152" s="59"/>
      <c r="I152" s="53"/>
      <c r="J152" s="2">
        <f t="shared" si="91"/>
        <v>73</v>
      </c>
      <c r="L152" s="81"/>
      <c r="M152" s="59" t="s">
        <v>21</v>
      </c>
      <c r="N152" s="21">
        <v>63</v>
      </c>
      <c r="O152" s="59"/>
      <c r="P152" s="59"/>
      <c r="Q152" s="59"/>
      <c r="R152" s="59"/>
      <c r="S152" s="59"/>
      <c r="T152" s="53"/>
      <c r="U152" s="2">
        <f t="shared" si="92"/>
        <v>63</v>
      </c>
      <c r="W152" s="81"/>
      <c r="X152" s="59" t="s">
        <v>21</v>
      </c>
      <c r="Y152" s="59">
        <v>63</v>
      </c>
      <c r="Z152" s="59"/>
      <c r="AA152" s="59"/>
      <c r="AB152" s="59"/>
      <c r="AC152" s="59"/>
      <c r="AD152" s="59"/>
      <c r="AE152" s="53"/>
      <c r="AF152" s="2">
        <f t="shared" si="93"/>
        <v>63</v>
      </c>
      <c r="AH152" s="81"/>
      <c r="AI152" s="59" t="s">
        <v>21</v>
      </c>
      <c r="AJ152" s="59">
        <v>51</v>
      </c>
      <c r="AK152" s="59"/>
      <c r="AL152" s="59"/>
      <c r="AM152" s="59"/>
      <c r="AN152" s="59"/>
      <c r="AO152" s="59"/>
      <c r="AP152" s="53"/>
      <c r="AQ152" s="2">
        <f t="shared" si="94"/>
        <v>51</v>
      </c>
      <c r="AS152" s="81"/>
      <c r="AT152" s="60" t="s">
        <v>21</v>
      </c>
      <c r="AU152" s="24">
        <f>J152</f>
        <v>73</v>
      </c>
      <c r="AV152" s="24">
        <f>U152</f>
        <v>63</v>
      </c>
      <c r="AW152" s="24">
        <f>AF152</f>
        <v>63</v>
      </c>
      <c r="AX152" s="24">
        <f>AQ152</f>
        <v>51</v>
      </c>
      <c r="BB152" s="81"/>
      <c r="BC152" s="52" t="s">
        <v>22</v>
      </c>
      <c r="BD152" s="25">
        <f>AU152/AU151</f>
        <v>0.98648648648648651</v>
      </c>
      <c r="BE152" s="25">
        <f>AV152/AV151</f>
        <v>0.984375</v>
      </c>
      <c r="BF152" s="25">
        <f>AW152/AW151</f>
        <v>0.984375</v>
      </c>
      <c r="BG152" s="25">
        <f>AX152/AX151</f>
        <v>1</v>
      </c>
      <c r="BI152" s="29"/>
      <c r="BJ152" s="29"/>
      <c r="BK152" s="29"/>
      <c r="BL152" s="29"/>
      <c r="BM152" s="29"/>
      <c r="BN152" s="29"/>
      <c r="BO152" s="29"/>
      <c r="BP152" s="29"/>
      <c r="BR152" s="29"/>
    </row>
    <row r="153" spans="1:79" s="2" customFormat="1" x14ac:dyDescent="0.2">
      <c r="A153" s="81"/>
      <c r="B153" s="52" t="s">
        <v>23</v>
      </c>
      <c r="C153" s="52">
        <v>1</v>
      </c>
      <c r="D153" s="52"/>
      <c r="E153" s="52"/>
      <c r="F153" s="52"/>
      <c r="G153" s="52"/>
      <c r="H153" s="52"/>
      <c r="I153" s="55"/>
      <c r="J153" s="2">
        <f t="shared" si="91"/>
        <v>1</v>
      </c>
      <c r="L153" s="81"/>
      <c r="M153" s="52" t="s">
        <v>23</v>
      </c>
      <c r="N153" s="21"/>
      <c r="O153" s="52"/>
      <c r="P153" s="52"/>
      <c r="Q153" s="52"/>
      <c r="R153" s="52"/>
      <c r="S153" s="52"/>
      <c r="T153" s="55"/>
      <c r="U153" s="2">
        <f t="shared" si="92"/>
        <v>0</v>
      </c>
      <c r="W153" s="81"/>
      <c r="X153" s="52" t="s">
        <v>23</v>
      </c>
      <c r="Y153" s="52"/>
      <c r="Z153" s="52"/>
      <c r="AA153" s="52"/>
      <c r="AB153" s="52"/>
      <c r="AC153" s="52"/>
      <c r="AD153" s="52"/>
      <c r="AE153" s="55"/>
      <c r="AF153" s="2">
        <f t="shared" si="93"/>
        <v>0</v>
      </c>
      <c r="AH153" s="81"/>
      <c r="AI153" s="52" t="s">
        <v>23</v>
      </c>
      <c r="AJ153" s="52"/>
      <c r="AK153" s="52"/>
      <c r="AL153" s="52"/>
      <c r="AM153" s="52"/>
      <c r="AN153" s="52"/>
      <c r="AO153" s="52"/>
      <c r="AP153" s="55"/>
      <c r="AQ153" s="2">
        <f t="shared" si="94"/>
        <v>0</v>
      </c>
      <c r="AS153" s="81"/>
      <c r="AT153" s="54" t="s">
        <v>23</v>
      </c>
      <c r="AU153" s="24">
        <f>J153</f>
        <v>1</v>
      </c>
      <c r="AV153" s="24">
        <f>U153</f>
        <v>0</v>
      </c>
      <c r="AW153" s="24">
        <f>AF153</f>
        <v>0</v>
      </c>
      <c r="AX153" s="24">
        <f>AQ153</f>
        <v>0</v>
      </c>
      <c r="BB153" s="81"/>
      <c r="BC153" s="52" t="s">
        <v>24</v>
      </c>
      <c r="BD153" s="25">
        <f>AU153/AU151</f>
        <v>1.3513513513513514E-2</v>
      </c>
      <c r="BE153" s="25">
        <f>AV153/AV151</f>
        <v>0</v>
      </c>
      <c r="BF153" s="25">
        <f>AW153/AW151</f>
        <v>0</v>
      </c>
      <c r="BG153" s="25">
        <f>AX153/AX151</f>
        <v>0</v>
      </c>
      <c r="BI153" s="29"/>
      <c r="BJ153" s="29"/>
      <c r="BK153" s="29"/>
      <c r="BL153" s="29"/>
      <c r="BM153" s="29"/>
      <c r="BN153" s="29"/>
      <c r="BO153" s="29"/>
      <c r="BP153" s="29"/>
      <c r="BR153" s="29"/>
    </row>
    <row r="154" spans="1:79" s="2" customFormat="1" ht="17" thickBot="1" x14ac:dyDescent="0.25">
      <c r="A154" s="87"/>
      <c r="B154" s="56" t="s">
        <v>25</v>
      </c>
      <c r="C154" s="56"/>
      <c r="D154" s="56"/>
      <c r="E154" s="56"/>
      <c r="F154" s="56"/>
      <c r="G154" s="56"/>
      <c r="H154" s="56"/>
      <c r="I154" s="57"/>
      <c r="J154" s="2">
        <f t="shared" si="91"/>
        <v>0</v>
      </c>
      <c r="L154" s="87"/>
      <c r="M154" s="56" t="s">
        <v>25</v>
      </c>
      <c r="N154" s="56">
        <v>1</v>
      </c>
      <c r="O154" s="56"/>
      <c r="P154" s="56"/>
      <c r="Q154" s="56"/>
      <c r="R154" s="56"/>
      <c r="S154" s="56"/>
      <c r="T154" s="57"/>
      <c r="U154" s="2">
        <f t="shared" si="92"/>
        <v>1</v>
      </c>
      <c r="W154" s="87"/>
      <c r="X154" s="56" t="s">
        <v>25</v>
      </c>
      <c r="Y154" s="56">
        <v>1</v>
      </c>
      <c r="Z154" s="56"/>
      <c r="AA154" s="56"/>
      <c r="AB154" s="56"/>
      <c r="AC154" s="56"/>
      <c r="AD154" s="56"/>
      <c r="AE154" s="57"/>
      <c r="AF154" s="2">
        <f t="shared" si="93"/>
        <v>1</v>
      </c>
      <c r="AH154" s="87"/>
      <c r="AI154" s="56" t="s">
        <v>25</v>
      </c>
      <c r="AJ154" s="56"/>
      <c r="AK154" s="56"/>
      <c r="AL154" s="56"/>
      <c r="AM154" s="56"/>
      <c r="AN154" s="56"/>
      <c r="AO154" s="56"/>
      <c r="AP154" s="57"/>
      <c r="AQ154" s="2">
        <f t="shared" si="94"/>
        <v>0</v>
      </c>
      <c r="AS154" s="87"/>
      <c r="AT154" s="58" t="s">
        <v>25</v>
      </c>
      <c r="AU154" s="35">
        <f>J154</f>
        <v>0</v>
      </c>
      <c r="AV154" s="35">
        <f>U154</f>
        <v>1</v>
      </c>
      <c r="AW154" s="35">
        <f>AF154</f>
        <v>1</v>
      </c>
      <c r="AX154" s="35">
        <f>AQ154</f>
        <v>0</v>
      </c>
      <c r="BB154" s="87"/>
      <c r="BC154" s="56" t="s">
        <v>26</v>
      </c>
      <c r="BD154" s="36">
        <f>AU154/AU151</f>
        <v>0</v>
      </c>
      <c r="BE154" s="36">
        <f>AV154/AV151</f>
        <v>1.5625E-2</v>
      </c>
      <c r="BF154" s="36">
        <f>AW154/AW151</f>
        <v>1.5625E-2</v>
      </c>
      <c r="BG154" s="36">
        <f>AX154/AX151</f>
        <v>0</v>
      </c>
      <c r="BI154" s="29"/>
      <c r="BJ154" s="29"/>
      <c r="BK154" s="29"/>
      <c r="BL154" s="29"/>
      <c r="BM154" s="29"/>
      <c r="BN154" s="29"/>
      <c r="BO154" s="29"/>
      <c r="BP154" s="29"/>
      <c r="BR154" s="29"/>
    </row>
    <row r="155" spans="1:79" x14ac:dyDescent="0.2">
      <c r="AU155" s="98">
        <f>100*((AU152+AU144)/(AU151+AU143))</f>
        <v>98.064516129032256</v>
      </c>
      <c r="AV155" s="98">
        <f>100*((AV152+AV144)/(AV151+AV143))</f>
        <v>99.029126213592235</v>
      </c>
      <c r="AW155" s="98">
        <f>100*((AW152+AW144)/(AW151+AW143))</f>
        <v>97.575757575757578</v>
      </c>
      <c r="AX155" s="98">
        <f>100*((AX152+AX144)/(AX151+AX143))</f>
        <v>100</v>
      </c>
      <c r="AY155" s="99">
        <f>SUM(AU143:AX143)+SUM(AU151:AX151)</f>
        <v>496</v>
      </c>
      <c r="AZ155" s="99">
        <f>SUM(AU144:AX144)+SUM(AU152:AX152)</f>
        <v>488</v>
      </c>
      <c r="BA155">
        <f>100*(AZ155/AY155)</f>
        <v>98.387096774193552</v>
      </c>
    </row>
    <row r="157" spans="1:79" s="2" customFormat="1" x14ac:dyDescent="0.2">
      <c r="A157" s="1" t="s">
        <v>40</v>
      </c>
      <c r="B157" s="43"/>
      <c r="C157" s="43"/>
      <c r="D157" s="43"/>
      <c r="E157" s="43"/>
      <c r="L157" s="3" t="str">
        <f>A157</f>
        <v xml:space="preserve">silent x dfx16/TM6c </v>
      </c>
      <c r="M157" s="3"/>
      <c r="N157" s="3"/>
      <c r="O157" s="3"/>
      <c r="P157" s="3"/>
      <c r="W157" s="3" t="str">
        <f>A157</f>
        <v xml:space="preserve">silent x dfx16/TM6c </v>
      </c>
      <c r="X157" s="3"/>
      <c r="Y157" s="3"/>
      <c r="Z157" s="3"/>
      <c r="AA157" s="3"/>
      <c r="AH157" s="3" t="str">
        <f>A157</f>
        <v xml:space="preserve">silent x dfx16/TM6c </v>
      </c>
      <c r="AI157" s="3"/>
      <c r="AJ157" s="3"/>
      <c r="AK157" s="3"/>
      <c r="AL157" s="3"/>
      <c r="AS157" s="3" t="str">
        <f>A157</f>
        <v xml:space="preserve">silent x dfx16/TM6c </v>
      </c>
      <c r="AT157" s="3"/>
      <c r="AU157" s="3"/>
      <c r="AV157" s="3"/>
      <c r="AW157" s="3"/>
      <c r="AX157" s="3"/>
      <c r="BB157" s="76" t="str">
        <f>AS157</f>
        <v xml:space="preserve">silent x dfx16/TM6c </v>
      </c>
      <c r="BC157" s="76"/>
      <c r="BD157" s="76"/>
      <c r="BE157" s="76"/>
      <c r="BF157" s="76"/>
      <c r="BG157" s="76"/>
      <c r="BH157" s="76"/>
      <c r="BI157" s="76" t="str">
        <f>BB157</f>
        <v xml:space="preserve">silent x dfx16/TM6c </v>
      </c>
      <c r="BJ157" s="76"/>
      <c r="BK157" s="76" t="s">
        <v>70</v>
      </c>
      <c r="BL157" s="3"/>
      <c r="BM157" s="3"/>
      <c r="BN157" s="3"/>
      <c r="BO157" s="29"/>
      <c r="BP157" s="29"/>
      <c r="BQ157" s="29"/>
      <c r="BR157" s="29" t="s">
        <v>1</v>
      </c>
      <c r="BS157" s="29"/>
      <c r="BT157" s="29"/>
      <c r="BU157" s="29"/>
      <c r="BV157" s="29"/>
      <c r="BW157" s="29"/>
      <c r="BX157" s="29"/>
      <c r="BY157" s="29"/>
      <c r="CA157" s="44"/>
    </row>
    <row r="158" spans="1:79" s="2" customFormat="1" ht="18" thickBot="1" x14ac:dyDescent="0.25">
      <c r="A158" s="6" t="s">
        <v>2</v>
      </c>
      <c r="B158" s="7"/>
      <c r="C158" s="8" t="s">
        <v>3</v>
      </c>
      <c r="D158" s="8" t="s">
        <v>4</v>
      </c>
      <c r="E158" s="8" t="s">
        <v>5</v>
      </c>
      <c r="F158" s="8" t="s">
        <v>6</v>
      </c>
      <c r="G158" s="8" t="s">
        <v>7</v>
      </c>
      <c r="H158" s="8" t="s">
        <v>8</v>
      </c>
      <c r="I158" s="8" t="s">
        <v>9</v>
      </c>
      <c r="J158" s="8" t="s">
        <v>10</v>
      </c>
      <c r="L158" s="6" t="s">
        <v>14</v>
      </c>
      <c r="M158" s="7"/>
      <c r="N158" s="8" t="s">
        <v>3</v>
      </c>
      <c r="O158" s="8" t="s">
        <v>4</v>
      </c>
      <c r="P158" s="8" t="s">
        <v>5</v>
      </c>
      <c r="Q158" s="8" t="s">
        <v>6</v>
      </c>
      <c r="R158" s="8" t="s">
        <v>7</v>
      </c>
      <c r="S158" s="8" t="s">
        <v>8</v>
      </c>
      <c r="T158" s="8" t="s">
        <v>9</v>
      </c>
      <c r="U158" s="8" t="s">
        <v>10</v>
      </c>
      <c r="W158" s="6" t="s">
        <v>12</v>
      </c>
      <c r="X158" s="7"/>
      <c r="Y158" s="8" t="s">
        <v>3</v>
      </c>
      <c r="Z158" s="8" t="s">
        <v>4</v>
      </c>
      <c r="AA158" s="8" t="s">
        <v>5</v>
      </c>
      <c r="AB158" s="8" t="s">
        <v>6</v>
      </c>
      <c r="AC158" s="8" t="s">
        <v>7</v>
      </c>
      <c r="AD158" s="8" t="s">
        <v>8</v>
      </c>
      <c r="AE158" s="8" t="s">
        <v>9</v>
      </c>
      <c r="AF158" s="8" t="s">
        <v>10</v>
      </c>
      <c r="AH158" s="6" t="s">
        <v>13</v>
      </c>
      <c r="AI158" s="7"/>
      <c r="AJ158" s="8" t="s">
        <v>3</v>
      </c>
      <c r="AK158" s="8" t="s">
        <v>4</v>
      </c>
      <c r="AL158" s="8" t="s">
        <v>5</v>
      </c>
      <c r="AM158" s="8" t="s">
        <v>6</v>
      </c>
      <c r="AN158" s="8" t="s">
        <v>7</v>
      </c>
      <c r="AO158" s="8" t="s">
        <v>8</v>
      </c>
      <c r="AP158" s="8" t="s">
        <v>9</v>
      </c>
      <c r="AQ158" s="8" t="s">
        <v>10</v>
      </c>
      <c r="AR158" s="8"/>
      <c r="AS158" s="8"/>
      <c r="AT158" s="8"/>
      <c r="AU158" s="8" t="s">
        <v>2</v>
      </c>
      <c r="AV158" s="8" t="s">
        <v>14</v>
      </c>
      <c r="AW158" s="8" t="s">
        <v>12</v>
      </c>
      <c r="AX158" s="8" t="s">
        <v>13</v>
      </c>
      <c r="AY158" s="8" t="s">
        <v>15</v>
      </c>
      <c r="AZ158" s="8" t="s">
        <v>16</v>
      </c>
      <c r="BA158" s="8"/>
      <c r="BB158" s="6"/>
      <c r="BD158" s="8" t="s">
        <v>2</v>
      </c>
      <c r="BE158" s="8" t="s">
        <v>14</v>
      </c>
      <c r="BF158" s="8" t="s">
        <v>12</v>
      </c>
      <c r="BG158" s="8" t="s">
        <v>13</v>
      </c>
      <c r="BI158" s="86" t="s">
        <v>2</v>
      </c>
      <c r="BJ158" s="86"/>
      <c r="BK158" s="86" t="s">
        <v>14</v>
      </c>
      <c r="BL158" s="86"/>
      <c r="BM158" s="86" t="s">
        <v>12</v>
      </c>
      <c r="BN158" s="86"/>
      <c r="BO158" s="86" t="s">
        <v>13</v>
      </c>
      <c r="BP158" s="86"/>
    </row>
    <row r="159" spans="1:79" s="2" customFormat="1" ht="16" customHeight="1" x14ac:dyDescent="0.2">
      <c r="A159" s="83" t="s">
        <v>32</v>
      </c>
      <c r="B159" s="45" t="s">
        <v>18</v>
      </c>
      <c r="C159" s="45"/>
      <c r="D159" s="45"/>
      <c r="E159" s="45"/>
      <c r="F159" s="45"/>
      <c r="G159" s="45"/>
      <c r="H159" s="45"/>
      <c r="I159" s="10"/>
      <c r="J159" s="2">
        <f>SUM(C159:I159)</f>
        <v>0</v>
      </c>
      <c r="L159" s="83" t="s">
        <v>30</v>
      </c>
      <c r="M159" s="45" t="s">
        <v>18</v>
      </c>
      <c r="N159" s="45"/>
      <c r="O159" s="45"/>
      <c r="P159" s="45"/>
      <c r="Q159" s="45"/>
      <c r="R159" s="45"/>
      <c r="S159" s="45"/>
      <c r="T159" s="10"/>
      <c r="U159" s="2">
        <f>SUM(N159:T159)</f>
        <v>0</v>
      </c>
      <c r="W159" s="83" t="s">
        <v>30</v>
      </c>
      <c r="X159" s="45" t="s">
        <v>18</v>
      </c>
      <c r="Y159" s="45"/>
      <c r="Z159" s="45"/>
      <c r="AA159" s="45"/>
      <c r="AB159" s="45"/>
      <c r="AC159" s="45"/>
      <c r="AD159" s="45"/>
      <c r="AE159" s="10"/>
      <c r="AF159" s="2">
        <f>SUM(Y159:AE159)</f>
        <v>0</v>
      </c>
      <c r="AH159" s="83" t="s">
        <v>30</v>
      </c>
      <c r="AI159" s="45" t="s">
        <v>18</v>
      </c>
      <c r="AJ159" s="45"/>
      <c r="AK159" s="45"/>
      <c r="AL159" s="45"/>
      <c r="AM159" s="45"/>
      <c r="AN159" s="45"/>
      <c r="AO159" s="45"/>
      <c r="AP159" s="10"/>
      <c r="AQ159" s="2">
        <f>SUM(AJ159:AP159)</f>
        <v>0</v>
      </c>
      <c r="AS159" s="83" t="s">
        <v>30</v>
      </c>
      <c r="AT159" s="46" t="s">
        <v>18</v>
      </c>
      <c r="AU159" s="14">
        <f>SUM(AU160:AU162)</f>
        <v>18</v>
      </c>
      <c r="AV159" s="14">
        <f t="shared" ref="AV159:AX159" si="96">SUM(AV160:AV162)</f>
        <v>11</v>
      </c>
      <c r="AW159" s="14">
        <f t="shared" si="96"/>
        <v>9</v>
      </c>
      <c r="AX159" s="14">
        <f t="shared" si="96"/>
        <v>5</v>
      </c>
      <c r="AZ159" s="2">
        <f>SUM(AU159:AX159,AU163:AX163)</f>
        <v>87</v>
      </c>
      <c r="BB159" s="83"/>
      <c r="BC159" s="45"/>
      <c r="BD159" s="47"/>
      <c r="BE159" s="47"/>
      <c r="BF159" s="48"/>
      <c r="BG159" s="48"/>
      <c r="BI159" s="49"/>
      <c r="BJ159" s="50"/>
      <c r="BK159" s="51"/>
      <c r="BL159" s="50"/>
      <c r="BM159" s="51"/>
      <c r="BN159" s="50"/>
      <c r="BO159" s="51"/>
      <c r="BP159" s="50"/>
      <c r="BR159" s="49" t="s">
        <v>19</v>
      </c>
      <c r="BS159" s="50" t="s">
        <v>20</v>
      </c>
    </row>
    <row r="160" spans="1:79" s="2" customFormat="1" ht="17" thickBot="1" x14ac:dyDescent="0.25">
      <c r="A160" s="81"/>
      <c r="B160" s="52" t="s">
        <v>21</v>
      </c>
      <c r="C160" s="52">
        <v>18</v>
      </c>
      <c r="D160" s="52"/>
      <c r="E160" s="52"/>
      <c r="F160" s="52"/>
      <c r="G160" s="52"/>
      <c r="H160" s="52"/>
      <c r="I160" s="53"/>
      <c r="J160" s="2">
        <f t="shared" ref="J160:J166" si="97">SUM(C160:I160)</f>
        <v>18</v>
      </c>
      <c r="L160" s="81"/>
      <c r="M160" s="52" t="s">
        <v>21</v>
      </c>
      <c r="N160" s="52">
        <v>11</v>
      </c>
      <c r="O160" s="52"/>
      <c r="P160" s="52"/>
      <c r="Q160" s="52"/>
      <c r="R160" s="52"/>
      <c r="S160" s="52"/>
      <c r="T160" s="53"/>
      <c r="U160" s="2">
        <f t="shared" ref="U160:U166" si="98">SUM(N160:T160)</f>
        <v>11</v>
      </c>
      <c r="W160" s="81"/>
      <c r="X160" s="52" t="s">
        <v>21</v>
      </c>
      <c r="Y160" s="52">
        <v>9</v>
      </c>
      <c r="Z160" s="52"/>
      <c r="AA160" s="52"/>
      <c r="AB160" s="52"/>
      <c r="AC160" s="52"/>
      <c r="AD160" s="52"/>
      <c r="AE160" s="53"/>
      <c r="AF160" s="2">
        <f t="shared" ref="AF160:AF166" si="99">SUM(Y160:AE160)</f>
        <v>9</v>
      </c>
      <c r="AH160" s="81"/>
      <c r="AI160" s="52" t="s">
        <v>21</v>
      </c>
      <c r="AJ160" s="52">
        <v>5</v>
      </c>
      <c r="AK160" s="52"/>
      <c r="AL160" s="52"/>
      <c r="AM160" s="52"/>
      <c r="AN160" s="52"/>
      <c r="AO160" s="52"/>
      <c r="AP160" s="53"/>
      <c r="AQ160" s="2">
        <f t="shared" ref="AQ160:AQ166" si="100">SUM(AJ160:AP160)</f>
        <v>5</v>
      </c>
      <c r="AS160" s="81"/>
      <c r="AT160" s="54" t="s">
        <v>21</v>
      </c>
      <c r="AU160" s="24">
        <f>J160</f>
        <v>18</v>
      </c>
      <c r="AV160" s="24">
        <f>U160</f>
        <v>11</v>
      </c>
      <c r="AW160" s="24">
        <f>AF160</f>
        <v>9</v>
      </c>
      <c r="AX160" s="24">
        <f>AQ160</f>
        <v>5</v>
      </c>
      <c r="BB160" s="81"/>
      <c r="BC160" s="52"/>
      <c r="BD160" s="25"/>
      <c r="BE160" s="25"/>
      <c r="BF160" s="25"/>
      <c r="BG160" s="25"/>
      <c r="BH160" s="29"/>
      <c r="BI160" s="27"/>
      <c r="BJ160" s="28"/>
      <c r="BK160" s="27"/>
      <c r="BL160" s="28"/>
      <c r="BM160" s="27"/>
      <c r="BN160" s="28"/>
      <c r="BO160" s="27"/>
      <c r="BP160" s="28"/>
      <c r="BR160" s="27" t="e">
        <f>AVERAGE(BI160,BK160,BM160)</f>
        <v>#DIV/0!</v>
      </c>
      <c r="BS160" s="28" t="e">
        <f>AVERAGE(BJ160,BL160,BN160)</f>
        <v>#DIV/0!</v>
      </c>
    </row>
    <row r="161" spans="1:71" s="2" customFormat="1" x14ac:dyDescent="0.2">
      <c r="A161" s="81"/>
      <c r="B161" s="52" t="s">
        <v>23</v>
      </c>
      <c r="C161" s="52"/>
      <c r="D161" s="52"/>
      <c r="E161" s="52"/>
      <c r="F161" s="52"/>
      <c r="G161" s="52"/>
      <c r="H161" s="52"/>
      <c r="I161" s="55"/>
      <c r="J161" s="2">
        <f t="shared" si="97"/>
        <v>0</v>
      </c>
      <c r="L161" s="81"/>
      <c r="M161" s="52" t="s">
        <v>23</v>
      </c>
      <c r="N161" s="52"/>
      <c r="O161" s="52"/>
      <c r="P161" s="52"/>
      <c r="Q161" s="52"/>
      <c r="R161" s="52"/>
      <c r="S161" s="52"/>
      <c r="T161" s="55"/>
      <c r="U161" s="2">
        <f t="shared" si="98"/>
        <v>0</v>
      </c>
      <c r="W161" s="81"/>
      <c r="X161" s="52" t="s">
        <v>23</v>
      </c>
      <c r="Y161" s="52"/>
      <c r="Z161" s="52"/>
      <c r="AA161" s="52"/>
      <c r="AB161" s="52"/>
      <c r="AC161" s="52"/>
      <c r="AD161" s="52"/>
      <c r="AE161" s="55"/>
      <c r="AF161" s="2">
        <f t="shared" si="99"/>
        <v>0</v>
      </c>
      <c r="AH161" s="81"/>
      <c r="AI161" s="52" t="s">
        <v>23</v>
      </c>
      <c r="AJ161" s="52"/>
      <c r="AK161" s="52"/>
      <c r="AL161" s="52"/>
      <c r="AM161" s="52"/>
      <c r="AN161" s="52"/>
      <c r="AO161" s="52"/>
      <c r="AP161" s="55"/>
      <c r="AQ161" s="2">
        <f t="shared" si="100"/>
        <v>0</v>
      </c>
      <c r="AS161" s="81"/>
      <c r="AT161" s="54" t="s">
        <v>23</v>
      </c>
      <c r="AU161" s="24">
        <f>J161</f>
        <v>0</v>
      </c>
      <c r="AV161" s="24">
        <f>U161</f>
        <v>0</v>
      </c>
      <c r="AW161" s="24">
        <f>AF161</f>
        <v>0</v>
      </c>
      <c r="AX161" s="24">
        <f>AQ161</f>
        <v>0</v>
      </c>
      <c r="BB161" s="81"/>
      <c r="BC161" s="52"/>
      <c r="BD161" s="25"/>
      <c r="BE161" s="25"/>
      <c r="BF161" s="25"/>
      <c r="BG161" s="25"/>
      <c r="BH161" s="29"/>
      <c r="BI161" s="29"/>
      <c r="BJ161" s="29"/>
      <c r="BK161" s="29"/>
      <c r="BL161" s="29"/>
      <c r="BM161" s="29"/>
      <c r="BN161" s="29"/>
      <c r="BO161" s="29"/>
      <c r="BP161" s="29"/>
      <c r="BR161" s="29"/>
    </row>
    <row r="162" spans="1:71" s="2" customFormat="1" ht="17" thickBot="1" x14ac:dyDescent="0.25">
      <c r="A162" s="87"/>
      <c r="B162" s="56" t="s">
        <v>25</v>
      </c>
      <c r="C162" s="56"/>
      <c r="D162" s="56"/>
      <c r="E162" s="56"/>
      <c r="F162" s="56"/>
      <c r="G162" s="56"/>
      <c r="H162" s="56"/>
      <c r="I162" s="57"/>
      <c r="J162" s="2">
        <f t="shared" si="97"/>
        <v>0</v>
      </c>
      <c r="L162" s="87"/>
      <c r="M162" s="56" t="s">
        <v>25</v>
      </c>
      <c r="N162" s="56"/>
      <c r="O162" s="56"/>
      <c r="P162" s="56"/>
      <c r="Q162" s="56"/>
      <c r="R162" s="56"/>
      <c r="S162" s="56"/>
      <c r="T162" s="57"/>
      <c r="U162" s="2">
        <f t="shared" si="98"/>
        <v>0</v>
      </c>
      <c r="W162" s="87"/>
      <c r="X162" s="56" t="s">
        <v>25</v>
      </c>
      <c r="Y162" s="56"/>
      <c r="Z162" s="56"/>
      <c r="AA162" s="56"/>
      <c r="AB162" s="56"/>
      <c r="AC162" s="56"/>
      <c r="AD162" s="56"/>
      <c r="AE162" s="57"/>
      <c r="AF162" s="2">
        <f t="shared" si="99"/>
        <v>0</v>
      </c>
      <c r="AH162" s="87"/>
      <c r="AI162" s="56" t="s">
        <v>25</v>
      </c>
      <c r="AJ162" s="56"/>
      <c r="AK162" s="56"/>
      <c r="AL162" s="56"/>
      <c r="AM162" s="56"/>
      <c r="AN162" s="56"/>
      <c r="AO162" s="56"/>
      <c r="AP162" s="57"/>
      <c r="AQ162" s="2">
        <f t="shared" si="100"/>
        <v>0</v>
      </c>
      <c r="AS162" s="87"/>
      <c r="AT162" s="58" t="s">
        <v>25</v>
      </c>
      <c r="AU162" s="35">
        <f>J162</f>
        <v>0</v>
      </c>
      <c r="AV162" s="35">
        <f>U162</f>
        <v>0</v>
      </c>
      <c r="AW162" s="35">
        <f>AF162</f>
        <v>0</v>
      </c>
      <c r="AX162" s="35">
        <f>AQ162</f>
        <v>0</v>
      </c>
      <c r="BB162" s="87"/>
      <c r="BC162" s="56"/>
      <c r="BD162" s="36"/>
      <c r="BE162" s="36"/>
      <c r="BF162" s="36"/>
      <c r="BG162" s="36"/>
      <c r="BH162" s="29"/>
      <c r="BI162" s="29"/>
      <c r="BJ162" s="29"/>
      <c r="BK162" s="29"/>
      <c r="BL162" s="29"/>
      <c r="BM162" s="29"/>
      <c r="BN162" s="29"/>
      <c r="BO162" s="29"/>
      <c r="BP162" s="29"/>
      <c r="BR162" s="29"/>
    </row>
    <row r="163" spans="1:71" s="2" customFormat="1" ht="16" customHeight="1" x14ac:dyDescent="0.2">
      <c r="A163" s="83" t="s">
        <v>35</v>
      </c>
      <c r="B163" s="37" t="s">
        <v>18</v>
      </c>
      <c r="C163" s="52"/>
      <c r="D163" s="52"/>
      <c r="E163" s="52"/>
      <c r="F163" s="52"/>
      <c r="G163" s="52"/>
      <c r="H163" s="52"/>
      <c r="I163" s="55"/>
      <c r="J163" s="2">
        <f t="shared" si="97"/>
        <v>0</v>
      </c>
      <c r="L163" s="83" t="s">
        <v>31</v>
      </c>
      <c r="M163" s="37" t="s">
        <v>18</v>
      </c>
      <c r="N163" s="52"/>
      <c r="O163" s="52"/>
      <c r="P163" s="52"/>
      <c r="Q163" s="52"/>
      <c r="R163" s="52"/>
      <c r="S163" s="52"/>
      <c r="T163" s="55"/>
      <c r="U163" s="2">
        <f t="shared" si="98"/>
        <v>0</v>
      </c>
      <c r="W163" s="83" t="s">
        <v>31</v>
      </c>
      <c r="X163" s="37" t="s">
        <v>18</v>
      </c>
      <c r="Y163" s="52"/>
      <c r="Z163" s="52"/>
      <c r="AA163" s="52"/>
      <c r="AB163" s="52"/>
      <c r="AC163" s="52"/>
      <c r="AD163" s="52"/>
      <c r="AE163" s="55"/>
      <c r="AF163" s="2">
        <f t="shared" si="99"/>
        <v>0</v>
      </c>
      <c r="AH163" s="83" t="s">
        <v>31</v>
      </c>
      <c r="AI163" s="37" t="s">
        <v>18</v>
      </c>
      <c r="AJ163" s="52"/>
      <c r="AK163" s="52"/>
      <c r="AL163" s="52"/>
      <c r="AM163" s="52"/>
      <c r="AN163" s="52"/>
      <c r="AO163" s="52"/>
      <c r="AP163" s="55"/>
      <c r="AQ163" s="2">
        <f t="shared" si="100"/>
        <v>0</v>
      </c>
      <c r="AS163" s="83" t="s">
        <v>31</v>
      </c>
      <c r="AT163" s="41" t="s">
        <v>18</v>
      </c>
      <c r="AU163" s="24">
        <f t="shared" ref="AU163:AX163" si="101">SUM(AU164:AU166)</f>
        <v>19</v>
      </c>
      <c r="AV163" s="24">
        <f t="shared" si="101"/>
        <v>7</v>
      </c>
      <c r="AW163" s="24">
        <f t="shared" si="101"/>
        <v>8</v>
      </c>
      <c r="AX163" s="24">
        <f t="shared" si="101"/>
        <v>10</v>
      </c>
      <c r="BB163" s="83"/>
      <c r="BC163" s="52"/>
      <c r="BD163" s="15"/>
      <c r="BE163" s="15"/>
      <c r="BF163" s="16"/>
      <c r="BG163" s="16"/>
      <c r="BI163" s="29"/>
      <c r="BJ163" s="29"/>
      <c r="BK163" s="29"/>
      <c r="BL163" s="29"/>
      <c r="BM163" s="29"/>
      <c r="BN163" s="29"/>
      <c r="BO163" s="29"/>
      <c r="BP163" s="29"/>
      <c r="BR163" s="29"/>
      <c r="BS163" s="29"/>
    </row>
    <row r="164" spans="1:71" s="2" customFormat="1" x14ac:dyDescent="0.2">
      <c r="A164" s="81"/>
      <c r="B164" s="59" t="s">
        <v>21</v>
      </c>
      <c r="C164" s="59">
        <v>19</v>
      </c>
      <c r="D164" s="59"/>
      <c r="E164" s="59"/>
      <c r="F164" s="59"/>
      <c r="G164" s="59"/>
      <c r="H164" s="59"/>
      <c r="I164" s="53"/>
      <c r="J164" s="2">
        <f t="shared" si="97"/>
        <v>19</v>
      </c>
      <c r="L164" s="81"/>
      <c r="M164" s="59" t="s">
        <v>21</v>
      </c>
      <c r="N164" s="59">
        <v>7</v>
      </c>
      <c r="O164" s="59"/>
      <c r="P164" s="59"/>
      <c r="Q164" s="59"/>
      <c r="R164" s="59"/>
      <c r="S164" s="59"/>
      <c r="T164" s="53"/>
      <c r="U164" s="2">
        <f t="shared" si="98"/>
        <v>7</v>
      </c>
      <c r="W164" s="81"/>
      <c r="X164" s="59" t="s">
        <v>21</v>
      </c>
      <c r="Y164" s="59">
        <v>8</v>
      </c>
      <c r="Z164" s="59"/>
      <c r="AA164" s="59"/>
      <c r="AB164" s="59"/>
      <c r="AC164" s="59"/>
      <c r="AD164" s="59"/>
      <c r="AE164" s="53"/>
      <c r="AF164" s="2">
        <f t="shared" si="99"/>
        <v>8</v>
      </c>
      <c r="AH164" s="81"/>
      <c r="AI164" s="59" t="s">
        <v>21</v>
      </c>
      <c r="AJ164" s="59">
        <v>10</v>
      </c>
      <c r="AK164" s="59"/>
      <c r="AL164" s="59"/>
      <c r="AM164" s="59"/>
      <c r="AN164" s="59"/>
      <c r="AO164" s="59"/>
      <c r="AP164" s="53"/>
      <c r="AQ164" s="2">
        <f t="shared" si="100"/>
        <v>10</v>
      </c>
      <c r="AS164" s="81"/>
      <c r="AT164" s="60" t="s">
        <v>21</v>
      </c>
      <c r="AU164" s="24">
        <f>J164</f>
        <v>19</v>
      </c>
      <c r="AV164" s="24">
        <f>U164</f>
        <v>7</v>
      </c>
      <c r="AW164" s="24">
        <f>AF164</f>
        <v>8</v>
      </c>
      <c r="AX164" s="24">
        <f>AQ164</f>
        <v>10</v>
      </c>
      <c r="BB164" s="81"/>
      <c r="BC164" s="52"/>
      <c r="BD164" s="25"/>
      <c r="BE164" s="25"/>
      <c r="BF164" s="25"/>
      <c r="BG164" s="25"/>
      <c r="BI164" s="29"/>
      <c r="BJ164" s="29"/>
      <c r="BK164" s="29"/>
      <c r="BL164" s="29"/>
      <c r="BM164" s="29"/>
      <c r="BN164" s="29"/>
      <c r="BO164" s="29"/>
      <c r="BP164" s="29"/>
      <c r="BR164" s="29"/>
    </row>
    <row r="165" spans="1:71" s="2" customFormat="1" x14ac:dyDescent="0.2">
      <c r="A165" s="81"/>
      <c r="B165" s="52" t="s">
        <v>23</v>
      </c>
      <c r="C165" s="52"/>
      <c r="D165" s="52"/>
      <c r="E165" s="52"/>
      <c r="F165" s="52"/>
      <c r="G165" s="52"/>
      <c r="H165" s="52"/>
      <c r="I165" s="55"/>
      <c r="J165" s="2">
        <f t="shared" si="97"/>
        <v>0</v>
      </c>
      <c r="L165" s="81"/>
      <c r="M165" s="52" t="s">
        <v>23</v>
      </c>
      <c r="N165" s="52"/>
      <c r="O165" s="52"/>
      <c r="P165" s="52"/>
      <c r="Q165" s="52"/>
      <c r="R165" s="52"/>
      <c r="S165" s="52"/>
      <c r="T165" s="55"/>
      <c r="U165" s="2">
        <f t="shared" si="98"/>
        <v>0</v>
      </c>
      <c r="W165" s="81"/>
      <c r="X165" s="52" t="s">
        <v>23</v>
      </c>
      <c r="Y165" s="52"/>
      <c r="Z165" s="52"/>
      <c r="AA165" s="52"/>
      <c r="AB165" s="52"/>
      <c r="AC165" s="52"/>
      <c r="AD165" s="52"/>
      <c r="AE165" s="55"/>
      <c r="AF165" s="2">
        <f t="shared" si="99"/>
        <v>0</v>
      </c>
      <c r="AH165" s="81"/>
      <c r="AI165" s="52" t="s">
        <v>23</v>
      </c>
      <c r="AJ165" s="52"/>
      <c r="AK165" s="52"/>
      <c r="AL165" s="52"/>
      <c r="AM165" s="52"/>
      <c r="AN165" s="52"/>
      <c r="AO165" s="52"/>
      <c r="AP165" s="55"/>
      <c r="AQ165" s="2">
        <f t="shared" si="100"/>
        <v>0</v>
      </c>
      <c r="AS165" s="81"/>
      <c r="AT165" s="54" t="s">
        <v>23</v>
      </c>
      <c r="AU165" s="24">
        <f>J165</f>
        <v>0</v>
      </c>
      <c r="AV165" s="24">
        <f>U165</f>
        <v>0</v>
      </c>
      <c r="AW165" s="24">
        <f>AF165</f>
        <v>0</v>
      </c>
      <c r="AX165" s="24">
        <f>AQ165</f>
        <v>0</v>
      </c>
      <c r="BB165" s="81"/>
      <c r="BC165" s="52"/>
      <c r="BD165" s="25"/>
      <c r="BE165" s="25"/>
      <c r="BF165" s="25"/>
      <c r="BG165" s="25"/>
      <c r="BI165" s="29"/>
      <c r="BJ165" s="29"/>
      <c r="BK165" s="29"/>
      <c r="BL165" s="29"/>
      <c r="BM165" s="29"/>
      <c r="BN165" s="29"/>
      <c r="BO165" s="29"/>
      <c r="BP165" s="29"/>
      <c r="BR165" s="29"/>
    </row>
    <row r="166" spans="1:71" s="2" customFormat="1" ht="17" thickBot="1" x14ac:dyDescent="0.25">
      <c r="A166" s="87"/>
      <c r="B166" s="56" t="s">
        <v>25</v>
      </c>
      <c r="C166" s="56"/>
      <c r="D166" s="56"/>
      <c r="E166" s="56"/>
      <c r="F166" s="56"/>
      <c r="G166" s="56"/>
      <c r="H166" s="56"/>
      <c r="I166" s="57"/>
      <c r="J166" s="2">
        <f t="shared" si="97"/>
        <v>0</v>
      </c>
      <c r="L166" s="87"/>
      <c r="M166" s="56" t="s">
        <v>25</v>
      </c>
      <c r="N166" s="56"/>
      <c r="O166" s="56"/>
      <c r="P166" s="56"/>
      <c r="Q166" s="56"/>
      <c r="R166" s="56"/>
      <c r="S166" s="56"/>
      <c r="T166" s="57"/>
      <c r="U166" s="2">
        <f t="shared" si="98"/>
        <v>0</v>
      </c>
      <c r="W166" s="87"/>
      <c r="X166" s="56" t="s">
        <v>25</v>
      </c>
      <c r="Y166" s="56"/>
      <c r="Z166" s="56"/>
      <c r="AA166" s="56"/>
      <c r="AB166" s="56"/>
      <c r="AC166" s="56"/>
      <c r="AD166" s="56"/>
      <c r="AE166" s="57"/>
      <c r="AF166" s="2">
        <f t="shared" si="99"/>
        <v>0</v>
      </c>
      <c r="AH166" s="87"/>
      <c r="AI166" s="56" t="s">
        <v>25</v>
      </c>
      <c r="AJ166" s="56"/>
      <c r="AK166" s="56"/>
      <c r="AL166" s="56"/>
      <c r="AM166" s="56"/>
      <c r="AN166" s="56"/>
      <c r="AO166" s="56"/>
      <c r="AP166" s="57"/>
      <c r="AQ166" s="2">
        <f t="shared" si="100"/>
        <v>0</v>
      </c>
      <c r="AS166" s="87"/>
      <c r="AT166" s="58" t="s">
        <v>25</v>
      </c>
      <c r="AU166" s="35">
        <f>J166</f>
        <v>0</v>
      </c>
      <c r="AV166" s="35">
        <f>U166</f>
        <v>0</v>
      </c>
      <c r="AW166" s="35">
        <f>AF166</f>
        <v>0</v>
      </c>
      <c r="AX166" s="35">
        <f>AQ166</f>
        <v>0</v>
      </c>
      <c r="BB166" s="87"/>
      <c r="BC166" s="56"/>
      <c r="BD166" s="36"/>
      <c r="BE166" s="36"/>
      <c r="BF166" s="36"/>
      <c r="BG166" s="36"/>
      <c r="BI166" s="29"/>
      <c r="BJ166" s="29"/>
      <c r="BK166" s="29"/>
      <c r="BL166" s="29"/>
      <c r="BM166" s="29"/>
      <c r="BN166" s="29"/>
      <c r="BO166" s="29"/>
      <c r="BP166" s="29"/>
      <c r="BR166" s="29"/>
    </row>
    <row r="167" spans="1:71" s="2" customFormat="1" ht="16" customHeight="1" x14ac:dyDescent="0.2">
      <c r="A167" s="83" t="s">
        <v>33</v>
      </c>
      <c r="B167" s="52" t="s">
        <v>18</v>
      </c>
      <c r="C167" s="52"/>
      <c r="D167" s="52"/>
      <c r="E167" s="52"/>
      <c r="F167" s="52"/>
      <c r="G167" s="52"/>
      <c r="H167" s="52"/>
      <c r="I167" s="10"/>
      <c r="J167" s="2">
        <f>SUM(C167:I167)</f>
        <v>0</v>
      </c>
      <c r="L167" s="83" t="s">
        <v>30</v>
      </c>
      <c r="M167" s="52" t="s">
        <v>18</v>
      </c>
      <c r="N167" s="52"/>
      <c r="O167" s="52"/>
      <c r="P167" s="52"/>
      <c r="Q167" s="52"/>
      <c r="R167" s="52"/>
      <c r="S167" s="52"/>
      <c r="T167" s="10"/>
      <c r="U167" s="2">
        <f>SUM(N167:T167)</f>
        <v>0</v>
      </c>
      <c r="W167" s="83" t="s">
        <v>30</v>
      </c>
      <c r="X167" s="52" t="s">
        <v>18</v>
      </c>
      <c r="Y167" s="52"/>
      <c r="Z167" s="52"/>
      <c r="AA167" s="52"/>
      <c r="AB167" s="52"/>
      <c r="AC167" s="52"/>
      <c r="AD167" s="52"/>
      <c r="AE167" s="10"/>
      <c r="AF167" s="2">
        <f>SUM(Y167:AE167)</f>
        <v>0</v>
      </c>
      <c r="AH167" s="83" t="s">
        <v>30</v>
      </c>
      <c r="AI167" s="52" t="s">
        <v>18</v>
      </c>
      <c r="AJ167" s="52"/>
      <c r="AK167" s="52"/>
      <c r="AL167" s="52"/>
      <c r="AM167" s="52"/>
      <c r="AN167" s="52"/>
      <c r="AO167" s="52"/>
      <c r="AP167" s="10"/>
      <c r="AQ167" s="2">
        <f>SUM(AJ167:AP167)</f>
        <v>0</v>
      </c>
      <c r="AS167" s="83" t="s">
        <v>30</v>
      </c>
      <c r="AT167" s="54" t="s">
        <v>18</v>
      </c>
      <c r="AU167" s="14">
        <f>SUM(AU168:AU170)</f>
        <v>17</v>
      </c>
      <c r="AV167" s="14">
        <f t="shared" ref="AV167:AX167" si="102">SUM(AV168:AV170)</f>
        <v>6</v>
      </c>
      <c r="AW167" s="14">
        <f t="shared" si="102"/>
        <v>20</v>
      </c>
      <c r="AX167" s="14">
        <f t="shared" si="102"/>
        <v>5</v>
      </c>
      <c r="AZ167" s="2">
        <f>SUM(AU167:AX167,AU171:AX171)</f>
        <v>103</v>
      </c>
      <c r="BB167" s="83"/>
      <c r="BC167" s="52"/>
      <c r="BD167" s="61"/>
      <c r="BE167" s="61"/>
      <c r="BF167" s="48"/>
      <c r="BG167" s="48"/>
      <c r="BI167" s="49"/>
      <c r="BJ167" s="50"/>
      <c r="BK167" s="51"/>
      <c r="BL167" s="50"/>
      <c r="BM167" s="51"/>
      <c r="BN167" s="50"/>
      <c r="BO167" s="51"/>
      <c r="BP167" s="50"/>
      <c r="BR167" s="49" t="s">
        <v>19</v>
      </c>
      <c r="BS167" s="50" t="s">
        <v>20</v>
      </c>
    </row>
    <row r="168" spans="1:71" s="2" customFormat="1" ht="17" thickBot="1" x14ac:dyDescent="0.25">
      <c r="A168" s="81"/>
      <c r="B168" s="52" t="s">
        <v>21</v>
      </c>
      <c r="C168" s="52">
        <v>17</v>
      </c>
      <c r="D168" s="52"/>
      <c r="E168" s="52"/>
      <c r="F168" s="52"/>
      <c r="G168" s="52"/>
      <c r="H168" s="52"/>
      <c r="I168" s="53"/>
      <c r="J168" s="2">
        <f t="shared" ref="J168:J174" si="103">SUM(C168:I168)</f>
        <v>17</v>
      </c>
      <c r="L168" s="81"/>
      <c r="M168" s="52" t="s">
        <v>21</v>
      </c>
      <c r="N168" s="21">
        <v>6</v>
      </c>
      <c r="O168" s="52"/>
      <c r="P168" s="52"/>
      <c r="Q168" s="52"/>
      <c r="R168" s="52"/>
      <c r="S168" s="52"/>
      <c r="T168" s="53"/>
      <c r="U168" s="2">
        <f t="shared" ref="U168:U174" si="104">SUM(N168:T168)</f>
        <v>6</v>
      </c>
      <c r="W168" s="81"/>
      <c r="X168" s="52" t="s">
        <v>21</v>
      </c>
      <c r="Y168" s="52">
        <v>20</v>
      </c>
      <c r="Z168" s="52"/>
      <c r="AA168" s="52"/>
      <c r="AB168" s="52"/>
      <c r="AC168" s="52"/>
      <c r="AD168" s="52"/>
      <c r="AE168" s="53"/>
      <c r="AF168" s="2">
        <f t="shared" ref="AF168:AF174" si="105">SUM(Y168:AE168)</f>
        <v>20</v>
      </c>
      <c r="AH168" s="81"/>
      <c r="AI168" s="52" t="s">
        <v>21</v>
      </c>
      <c r="AJ168" s="52">
        <v>4</v>
      </c>
      <c r="AK168" s="52"/>
      <c r="AL168" s="52"/>
      <c r="AM168" s="52"/>
      <c r="AN168" s="52"/>
      <c r="AO168" s="52"/>
      <c r="AP168" s="53"/>
      <c r="AQ168" s="2">
        <f t="shared" ref="AQ168:AQ174" si="106">SUM(AJ168:AP168)</f>
        <v>4</v>
      </c>
      <c r="AS168" s="81"/>
      <c r="AT168" s="54" t="s">
        <v>21</v>
      </c>
      <c r="AU168" s="24">
        <f>J168</f>
        <v>17</v>
      </c>
      <c r="AV168" s="24">
        <f>U168</f>
        <v>6</v>
      </c>
      <c r="AW168" s="24">
        <f>AF168</f>
        <v>20</v>
      </c>
      <c r="AX168" s="24">
        <f>AQ168</f>
        <v>4</v>
      </c>
      <c r="BB168" s="81"/>
      <c r="BC168" s="52"/>
      <c r="BD168" s="25"/>
      <c r="BE168" s="25"/>
      <c r="BF168" s="25"/>
      <c r="BG168" s="25"/>
      <c r="BH168" s="29"/>
      <c r="BI168" s="27"/>
      <c r="BJ168" s="28"/>
      <c r="BK168" s="27"/>
      <c r="BL168" s="28"/>
      <c r="BM168" s="27"/>
      <c r="BN168" s="28"/>
      <c r="BO168" s="27"/>
      <c r="BP168" s="28"/>
      <c r="BR168" s="27" t="e">
        <f>AVERAGE(BI168,BK168,BM168)</f>
        <v>#DIV/0!</v>
      </c>
      <c r="BS168" s="28" t="e">
        <f>AVERAGE(BJ168,BL168,BN168)</f>
        <v>#DIV/0!</v>
      </c>
    </row>
    <row r="169" spans="1:71" s="2" customFormat="1" x14ac:dyDescent="0.2">
      <c r="A169" s="81"/>
      <c r="B169" s="52" t="s">
        <v>23</v>
      </c>
      <c r="C169" s="52"/>
      <c r="D169" s="52"/>
      <c r="E169" s="52"/>
      <c r="F169" s="52"/>
      <c r="G169" s="52"/>
      <c r="H169" s="52"/>
      <c r="I169" s="55"/>
      <c r="J169" s="2">
        <f t="shared" si="103"/>
        <v>0</v>
      </c>
      <c r="L169" s="81"/>
      <c r="M169" s="52" t="s">
        <v>23</v>
      </c>
      <c r="N169" s="21"/>
      <c r="O169" s="52"/>
      <c r="P169" s="52"/>
      <c r="Q169" s="52"/>
      <c r="R169" s="52"/>
      <c r="S169" s="52"/>
      <c r="T169" s="55"/>
      <c r="U169" s="2">
        <f t="shared" si="104"/>
        <v>0</v>
      </c>
      <c r="W169" s="81"/>
      <c r="X169" s="52" t="s">
        <v>23</v>
      </c>
      <c r="Y169" s="52"/>
      <c r="Z169" s="52"/>
      <c r="AA169" s="52"/>
      <c r="AB169" s="52"/>
      <c r="AC169" s="52"/>
      <c r="AD169" s="52"/>
      <c r="AE169" s="55"/>
      <c r="AF169" s="2">
        <f t="shared" si="105"/>
        <v>0</v>
      </c>
      <c r="AH169" s="81"/>
      <c r="AI169" s="52" t="s">
        <v>23</v>
      </c>
      <c r="AJ169" s="52"/>
      <c r="AK169" s="52"/>
      <c r="AL169" s="52"/>
      <c r="AM169" s="52"/>
      <c r="AN169" s="52"/>
      <c r="AO169" s="52"/>
      <c r="AP169" s="55"/>
      <c r="AQ169" s="2">
        <f t="shared" si="106"/>
        <v>0</v>
      </c>
      <c r="AS169" s="81"/>
      <c r="AT169" s="54" t="s">
        <v>23</v>
      </c>
      <c r="AU169" s="24">
        <f>J169</f>
        <v>0</v>
      </c>
      <c r="AV169" s="24">
        <f>U169</f>
        <v>0</v>
      </c>
      <c r="AW169" s="24">
        <f>AF169</f>
        <v>0</v>
      </c>
      <c r="AX169" s="24">
        <f>AQ169</f>
        <v>0</v>
      </c>
      <c r="BB169" s="81"/>
      <c r="BC169" s="52"/>
      <c r="BD169" s="25"/>
      <c r="BE169" s="25"/>
      <c r="BF169" s="25"/>
      <c r="BG169" s="25"/>
      <c r="BH169" s="29"/>
      <c r="BI169" s="29"/>
      <c r="BJ169" s="29"/>
      <c r="BK169" s="29"/>
      <c r="BL169" s="29"/>
      <c r="BM169" s="29"/>
      <c r="BN169" s="29"/>
      <c r="BO169" s="29"/>
      <c r="BP169" s="29"/>
      <c r="BR169" s="29"/>
    </row>
    <row r="170" spans="1:71" s="2" customFormat="1" ht="17" thickBot="1" x14ac:dyDescent="0.25">
      <c r="A170" s="87"/>
      <c r="B170" s="56" t="s">
        <v>25</v>
      </c>
      <c r="C170" s="56"/>
      <c r="D170" s="56"/>
      <c r="E170" s="56"/>
      <c r="F170" s="56"/>
      <c r="G170" s="56"/>
      <c r="H170" s="56"/>
      <c r="I170" s="57"/>
      <c r="J170" s="2">
        <f t="shared" si="103"/>
        <v>0</v>
      </c>
      <c r="L170" s="87"/>
      <c r="M170" s="56" t="s">
        <v>25</v>
      </c>
      <c r="N170" s="32"/>
      <c r="O170" s="56"/>
      <c r="P170" s="56"/>
      <c r="Q170" s="56"/>
      <c r="R170" s="56"/>
      <c r="S170" s="56"/>
      <c r="T170" s="57"/>
      <c r="U170" s="2">
        <f t="shared" si="104"/>
        <v>0</v>
      </c>
      <c r="W170" s="87"/>
      <c r="X170" s="56" t="s">
        <v>25</v>
      </c>
      <c r="Y170" s="56"/>
      <c r="Z170" s="56"/>
      <c r="AA170" s="56"/>
      <c r="AB170" s="56"/>
      <c r="AC170" s="56"/>
      <c r="AD170" s="56"/>
      <c r="AE170" s="57"/>
      <c r="AF170" s="2">
        <f t="shared" si="105"/>
        <v>0</v>
      </c>
      <c r="AH170" s="87"/>
      <c r="AI170" s="56" t="s">
        <v>25</v>
      </c>
      <c r="AJ170" s="56">
        <v>1</v>
      </c>
      <c r="AK170" s="56"/>
      <c r="AL170" s="56"/>
      <c r="AM170" s="56"/>
      <c r="AN170" s="56"/>
      <c r="AO170" s="56"/>
      <c r="AP170" s="57"/>
      <c r="AQ170" s="2">
        <f t="shared" si="106"/>
        <v>1</v>
      </c>
      <c r="AS170" s="87"/>
      <c r="AT170" s="58" t="s">
        <v>25</v>
      </c>
      <c r="AU170" s="35">
        <f>J170</f>
        <v>0</v>
      </c>
      <c r="AV170" s="35">
        <f>U170</f>
        <v>0</v>
      </c>
      <c r="AW170" s="35">
        <f>AF170</f>
        <v>0</v>
      </c>
      <c r="AX170" s="35">
        <f>AQ170</f>
        <v>1</v>
      </c>
      <c r="BB170" s="87"/>
      <c r="BC170" s="56"/>
      <c r="BD170" s="36"/>
      <c r="BE170" s="36"/>
      <c r="BF170" s="36"/>
      <c r="BG170" s="36"/>
      <c r="BH170" s="29"/>
      <c r="BI170" s="29"/>
      <c r="BJ170" s="29"/>
      <c r="BK170" s="29"/>
      <c r="BL170" s="29"/>
      <c r="BM170" s="29"/>
      <c r="BN170" s="29"/>
      <c r="BO170" s="29"/>
      <c r="BP170" s="29"/>
      <c r="BR170" s="29"/>
    </row>
    <row r="171" spans="1:71" s="2" customFormat="1" ht="16" customHeight="1" x14ac:dyDescent="0.2">
      <c r="A171" s="83" t="s">
        <v>34</v>
      </c>
      <c r="B171" s="37" t="s">
        <v>18</v>
      </c>
      <c r="C171" s="52"/>
      <c r="D171" s="52"/>
      <c r="E171" s="52"/>
      <c r="F171" s="52"/>
      <c r="G171" s="52"/>
      <c r="H171" s="52"/>
      <c r="I171" s="55"/>
      <c r="J171" s="2">
        <f t="shared" si="103"/>
        <v>0</v>
      </c>
      <c r="L171" s="83" t="s">
        <v>31</v>
      </c>
      <c r="M171" s="37" t="s">
        <v>18</v>
      </c>
      <c r="N171" s="39"/>
      <c r="O171" s="52"/>
      <c r="P171" s="52"/>
      <c r="Q171" s="52"/>
      <c r="R171" s="52"/>
      <c r="S171" s="52"/>
      <c r="T171" s="55"/>
      <c r="U171" s="2">
        <f t="shared" si="104"/>
        <v>0</v>
      </c>
      <c r="W171" s="83" t="s">
        <v>31</v>
      </c>
      <c r="X171" s="37" t="s">
        <v>18</v>
      </c>
      <c r="Y171" s="52"/>
      <c r="Z171" s="52"/>
      <c r="AA171" s="52"/>
      <c r="AB171" s="52"/>
      <c r="AC171" s="52"/>
      <c r="AD171" s="52"/>
      <c r="AE171" s="55"/>
      <c r="AF171" s="2">
        <f t="shared" si="105"/>
        <v>0</v>
      </c>
      <c r="AH171" s="83" t="s">
        <v>31</v>
      </c>
      <c r="AI171" s="37" t="s">
        <v>18</v>
      </c>
      <c r="AJ171" s="52"/>
      <c r="AK171" s="52"/>
      <c r="AL171" s="52"/>
      <c r="AM171" s="52"/>
      <c r="AN171" s="52"/>
      <c r="AO171" s="52"/>
      <c r="AP171" s="55"/>
      <c r="AQ171" s="2">
        <f t="shared" si="106"/>
        <v>0</v>
      </c>
      <c r="AS171" s="83" t="s">
        <v>31</v>
      </c>
      <c r="AT171" s="41" t="s">
        <v>18</v>
      </c>
      <c r="AU171" s="24">
        <f t="shared" ref="AU171:AX171" si="107">SUM(AU172:AU174)</f>
        <v>20</v>
      </c>
      <c r="AV171" s="24">
        <f t="shared" si="107"/>
        <v>5</v>
      </c>
      <c r="AW171" s="24">
        <f t="shared" si="107"/>
        <v>20</v>
      </c>
      <c r="AX171" s="24">
        <f t="shared" si="107"/>
        <v>10</v>
      </c>
      <c r="BB171" s="83"/>
      <c r="BC171" s="52"/>
      <c r="BD171" s="15"/>
      <c r="BE171" s="15"/>
      <c r="BF171" s="16"/>
      <c r="BG171" s="16"/>
      <c r="BI171" s="29"/>
      <c r="BJ171" s="29"/>
      <c r="BK171" s="29"/>
      <c r="BL171" s="29"/>
      <c r="BM171" s="29"/>
      <c r="BN171" s="29"/>
      <c r="BO171" s="29"/>
      <c r="BP171" s="29"/>
      <c r="BR171" s="29"/>
    </row>
    <row r="172" spans="1:71" s="2" customFormat="1" x14ac:dyDescent="0.2">
      <c r="A172" s="81"/>
      <c r="B172" s="59" t="s">
        <v>21</v>
      </c>
      <c r="C172" s="59">
        <v>20</v>
      </c>
      <c r="D172" s="59"/>
      <c r="E172" s="59"/>
      <c r="F172" s="59"/>
      <c r="G172" s="59"/>
      <c r="H172" s="59"/>
      <c r="I172" s="53"/>
      <c r="J172" s="2">
        <f t="shared" si="103"/>
        <v>20</v>
      </c>
      <c r="L172" s="81"/>
      <c r="M172" s="59" t="s">
        <v>21</v>
      </c>
      <c r="N172" s="21">
        <v>5</v>
      </c>
      <c r="O172" s="59"/>
      <c r="P172" s="59"/>
      <c r="Q172" s="59"/>
      <c r="R172" s="59"/>
      <c r="S172" s="59"/>
      <c r="T172" s="53"/>
      <c r="U172" s="2">
        <f t="shared" si="104"/>
        <v>5</v>
      </c>
      <c r="W172" s="81"/>
      <c r="X172" s="59" t="s">
        <v>21</v>
      </c>
      <c r="Y172" s="59">
        <v>20</v>
      </c>
      <c r="Z172" s="59"/>
      <c r="AA172" s="59"/>
      <c r="AB172" s="59"/>
      <c r="AC172" s="59"/>
      <c r="AD172" s="59"/>
      <c r="AE172" s="53"/>
      <c r="AF172" s="2">
        <f t="shared" si="105"/>
        <v>20</v>
      </c>
      <c r="AH172" s="81"/>
      <c r="AI172" s="59" t="s">
        <v>21</v>
      </c>
      <c r="AJ172" s="59">
        <v>10</v>
      </c>
      <c r="AK172" s="59"/>
      <c r="AL172" s="59"/>
      <c r="AM172" s="59"/>
      <c r="AN172" s="59"/>
      <c r="AO172" s="59"/>
      <c r="AP172" s="53"/>
      <c r="AQ172" s="2">
        <f t="shared" si="106"/>
        <v>10</v>
      </c>
      <c r="AS172" s="81"/>
      <c r="AT172" s="60" t="s">
        <v>21</v>
      </c>
      <c r="AU172" s="24">
        <f>J172</f>
        <v>20</v>
      </c>
      <c r="AV172" s="24">
        <f>U172</f>
        <v>5</v>
      </c>
      <c r="AW172" s="24">
        <f>AF172</f>
        <v>20</v>
      </c>
      <c r="AX172" s="24">
        <f>AQ172</f>
        <v>10</v>
      </c>
      <c r="BB172" s="81"/>
      <c r="BC172" s="52"/>
      <c r="BD172" s="25"/>
      <c r="BE172" s="25"/>
      <c r="BF172" s="25"/>
      <c r="BG172" s="25"/>
      <c r="BI172" s="29"/>
      <c r="BJ172" s="29"/>
      <c r="BK172" s="29"/>
      <c r="BL172" s="29"/>
      <c r="BM172" s="29"/>
      <c r="BN172" s="29"/>
      <c r="BO172" s="29"/>
      <c r="BP172" s="29"/>
      <c r="BR172" s="29"/>
    </row>
    <row r="173" spans="1:71" s="2" customFormat="1" x14ac:dyDescent="0.2">
      <c r="A173" s="81"/>
      <c r="B173" s="52" t="s">
        <v>23</v>
      </c>
      <c r="C173" s="52"/>
      <c r="D173" s="52"/>
      <c r="E173" s="52"/>
      <c r="F173" s="52"/>
      <c r="G173" s="52"/>
      <c r="H173" s="52"/>
      <c r="I173" s="55"/>
      <c r="J173" s="2">
        <f t="shared" si="103"/>
        <v>0</v>
      </c>
      <c r="L173" s="81"/>
      <c r="M173" s="52" t="s">
        <v>23</v>
      </c>
      <c r="N173" s="21"/>
      <c r="O173" s="52"/>
      <c r="P173" s="52"/>
      <c r="Q173" s="52"/>
      <c r="R173" s="52"/>
      <c r="S173" s="52"/>
      <c r="T173" s="55"/>
      <c r="U173" s="2">
        <f t="shared" si="104"/>
        <v>0</v>
      </c>
      <c r="W173" s="81"/>
      <c r="X173" s="52" t="s">
        <v>23</v>
      </c>
      <c r="Y173" s="52"/>
      <c r="Z173" s="52"/>
      <c r="AA173" s="52"/>
      <c r="AB173" s="52"/>
      <c r="AC173" s="52"/>
      <c r="AD173" s="52"/>
      <c r="AE173" s="55"/>
      <c r="AF173" s="2">
        <f t="shared" si="105"/>
        <v>0</v>
      </c>
      <c r="AH173" s="81"/>
      <c r="AI173" s="52" t="s">
        <v>23</v>
      </c>
      <c r="AJ173" s="52"/>
      <c r="AK173" s="52"/>
      <c r="AL173" s="52"/>
      <c r="AM173" s="52"/>
      <c r="AN173" s="52"/>
      <c r="AO173" s="52"/>
      <c r="AP173" s="55"/>
      <c r="AQ173" s="2">
        <f t="shared" si="106"/>
        <v>0</v>
      </c>
      <c r="AS173" s="81"/>
      <c r="AT173" s="54" t="s">
        <v>23</v>
      </c>
      <c r="AU173" s="24">
        <f>J173</f>
        <v>0</v>
      </c>
      <c r="AV173" s="24">
        <f>U173</f>
        <v>0</v>
      </c>
      <c r="AW173" s="24">
        <f>AF173</f>
        <v>0</v>
      </c>
      <c r="AX173" s="24">
        <f>AQ173</f>
        <v>0</v>
      </c>
      <c r="BB173" s="81"/>
      <c r="BC173" s="52"/>
      <c r="BD173" s="25"/>
      <c r="BE173" s="25"/>
      <c r="BF173" s="25"/>
      <c r="BG173" s="25"/>
      <c r="BI173" s="29"/>
      <c r="BJ173" s="29"/>
      <c r="BK173" s="29"/>
      <c r="BL173" s="29"/>
      <c r="BM173" s="29"/>
      <c r="BN173" s="29"/>
      <c r="BO173" s="29"/>
      <c r="BP173" s="29"/>
      <c r="BR173" s="29"/>
    </row>
    <row r="174" spans="1:71" s="2" customFormat="1" ht="17" thickBot="1" x14ac:dyDescent="0.25">
      <c r="A174" s="87"/>
      <c r="B174" s="56" t="s">
        <v>25</v>
      </c>
      <c r="C174" s="56"/>
      <c r="D174" s="56"/>
      <c r="E174" s="56"/>
      <c r="F174" s="56"/>
      <c r="G174" s="56"/>
      <c r="H174" s="56"/>
      <c r="I174" s="57"/>
      <c r="J174" s="2">
        <f t="shared" si="103"/>
        <v>0</v>
      </c>
      <c r="L174" s="87"/>
      <c r="M174" s="56" t="s">
        <v>25</v>
      </c>
      <c r="N174" s="56"/>
      <c r="O174" s="56"/>
      <c r="P174" s="56"/>
      <c r="Q174" s="56"/>
      <c r="R174" s="56"/>
      <c r="S174" s="56"/>
      <c r="T174" s="57"/>
      <c r="U174" s="2">
        <f t="shared" si="104"/>
        <v>0</v>
      </c>
      <c r="W174" s="87"/>
      <c r="X174" s="56" t="s">
        <v>25</v>
      </c>
      <c r="Y174" s="56"/>
      <c r="Z174" s="56"/>
      <c r="AA174" s="56"/>
      <c r="AB174" s="56"/>
      <c r="AC174" s="56"/>
      <c r="AD174" s="56"/>
      <c r="AE174" s="57"/>
      <c r="AF174" s="2">
        <f t="shared" si="105"/>
        <v>0</v>
      </c>
      <c r="AH174" s="87"/>
      <c r="AI174" s="56" t="s">
        <v>25</v>
      </c>
      <c r="AJ174" s="56"/>
      <c r="AK174" s="56"/>
      <c r="AL174" s="56"/>
      <c r="AM174" s="56"/>
      <c r="AN174" s="56"/>
      <c r="AO174" s="56"/>
      <c r="AP174" s="57"/>
      <c r="AQ174" s="2">
        <f t="shared" si="106"/>
        <v>0</v>
      </c>
      <c r="AS174" s="87"/>
      <c r="AT174" s="58" t="s">
        <v>25</v>
      </c>
      <c r="AU174" s="35">
        <f>J174</f>
        <v>0</v>
      </c>
      <c r="AV174" s="35">
        <f>U174</f>
        <v>0</v>
      </c>
      <c r="AW174" s="35">
        <f>AF174</f>
        <v>0</v>
      </c>
      <c r="AX174" s="35">
        <f>AQ174</f>
        <v>0</v>
      </c>
      <c r="BB174" s="87"/>
      <c r="BC174" s="56"/>
      <c r="BD174" s="36"/>
      <c r="BE174" s="36"/>
      <c r="BF174" s="36"/>
      <c r="BG174" s="36"/>
      <c r="BI174" s="29"/>
      <c r="BJ174" s="29"/>
      <c r="BK174" s="29"/>
      <c r="BL174" s="29"/>
      <c r="BM174" s="29"/>
      <c r="BN174" s="29"/>
      <c r="BO174" s="29"/>
      <c r="BP174" s="29"/>
      <c r="BR174" s="29"/>
    </row>
    <row r="175" spans="1:71" x14ac:dyDescent="0.2">
      <c r="AU175" s="42">
        <f>SUM(AU159,AU163,AU167,AU171)</f>
        <v>74</v>
      </c>
      <c r="AV175" s="42">
        <f t="shared" ref="AV175:AX175" si="108">SUM(AV159,AV163,AV167,AV171)</f>
        <v>29</v>
      </c>
      <c r="AW175" s="42">
        <f t="shared" si="108"/>
        <v>57</v>
      </c>
      <c r="AX175" s="42">
        <f t="shared" si="108"/>
        <v>30</v>
      </c>
    </row>
    <row r="176" spans="1:71" s="2" customFormat="1" ht="18" thickBot="1" x14ac:dyDescent="0.25">
      <c r="A176" s="6" t="s">
        <v>2</v>
      </c>
      <c r="B176" s="7"/>
      <c r="C176" s="8" t="s">
        <v>3</v>
      </c>
      <c r="D176" s="8" t="s">
        <v>4</v>
      </c>
      <c r="E176" s="8" t="s">
        <v>5</v>
      </c>
      <c r="F176" s="8" t="s">
        <v>6</v>
      </c>
      <c r="G176" s="8" t="s">
        <v>7</v>
      </c>
      <c r="H176" s="8" t="s">
        <v>8</v>
      </c>
      <c r="I176" s="8" t="s">
        <v>9</v>
      </c>
      <c r="J176" s="8" t="s">
        <v>10</v>
      </c>
      <c r="L176" s="6" t="s">
        <v>14</v>
      </c>
      <c r="M176" s="7"/>
      <c r="N176" s="8" t="s">
        <v>3</v>
      </c>
      <c r="O176" s="8" t="s">
        <v>4</v>
      </c>
      <c r="P176" s="8" t="s">
        <v>5</v>
      </c>
      <c r="Q176" s="8" t="s">
        <v>6</v>
      </c>
      <c r="R176" s="8" t="s">
        <v>7</v>
      </c>
      <c r="S176" s="8" t="s">
        <v>8</v>
      </c>
      <c r="T176" s="8" t="s">
        <v>9</v>
      </c>
      <c r="U176" s="8" t="s">
        <v>10</v>
      </c>
      <c r="W176" s="6" t="s">
        <v>12</v>
      </c>
      <c r="X176" s="7"/>
      <c r="Y176" s="8" t="s">
        <v>3</v>
      </c>
      <c r="Z176" s="8" t="s">
        <v>4</v>
      </c>
      <c r="AA176" s="8" t="s">
        <v>5</v>
      </c>
      <c r="AB176" s="8" t="s">
        <v>6</v>
      </c>
      <c r="AC176" s="8" t="s">
        <v>7</v>
      </c>
      <c r="AD176" s="8" t="s">
        <v>8</v>
      </c>
      <c r="AE176" s="8" t="s">
        <v>9</v>
      </c>
      <c r="AF176" s="8" t="s">
        <v>10</v>
      </c>
      <c r="AH176" s="6" t="s">
        <v>13</v>
      </c>
      <c r="AI176" s="7"/>
      <c r="AJ176" s="8" t="s">
        <v>3</v>
      </c>
      <c r="AK176" s="8" t="s">
        <v>4</v>
      </c>
      <c r="AL176" s="8" t="s">
        <v>5</v>
      </c>
      <c r="AM176" s="8" t="s">
        <v>6</v>
      </c>
      <c r="AN176" s="8" t="s">
        <v>7</v>
      </c>
      <c r="AO176" s="8" t="s">
        <v>8</v>
      </c>
      <c r="AP176" s="8" t="s">
        <v>9</v>
      </c>
      <c r="AQ176" s="8" t="s">
        <v>10</v>
      </c>
      <c r="AR176" s="8"/>
      <c r="AS176" s="8"/>
      <c r="AT176" s="8"/>
      <c r="AU176" s="8" t="s">
        <v>2</v>
      </c>
      <c r="AV176" s="8" t="s">
        <v>14</v>
      </c>
      <c r="AW176" s="8" t="s">
        <v>12</v>
      </c>
      <c r="AX176" s="8" t="s">
        <v>13</v>
      </c>
      <c r="AY176" s="8" t="s">
        <v>15</v>
      </c>
      <c r="AZ176" s="8" t="s">
        <v>16</v>
      </c>
      <c r="BA176" s="8"/>
      <c r="BB176" s="6"/>
      <c r="BD176" s="8"/>
      <c r="BE176" s="8"/>
      <c r="BF176" s="8"/>
      <c r="BG176" s="8"/>
      <c r="BI176" s="86"/>
      <c r="BJ176" s="86"/>
      <c r="BK176" s="86"/>
      <c r="BL176" s="86"/>
      <c r="BM176" s="86"/>
      <c r="BN176" s="86"/>
      <c r="BO176" s="86"/>
      <c r="BP176" s="86"/>
    </row>
    <row r="177" spans="1:71" s="2" customFormat="1" ht="16" customHeight="1" x14ac:dyDescent="0.2">
      <c r="A177" s="83" t="s">
        <v>32</v>
      </c>
      <c r="B177" s="45" t="s">
        <v>18</v>
      </c>
      <c r="C177" s="45"/>
      <c r="D177" s="45"/>
      <c r="E177" s="45"/>
      <c r="F177" s="45"/>
      <c r="G177" s="45"/>
      <c r="H177" s="45"/>
      <c r="I177" s="10"/>
      <c r="J177" s="2">
        <f>SUM(C177:I177)</f>
        <v>0</v>
      </c>
      <c r="L177" s="83" t="s">
        <v>30</v>
      </c>
      <c r="M177" s="45" t="s">
        <v>18</v>
      </c>
      <c r="N177" s="45"/>
      <c r="O177" s="45"/>
      <c r="P177" s="45"/>
      <c r="Q177" s="45"/>
      <c r="R177" s="45"/>
      <c r="S177" s="45"/>
      <c r="T177" s="10"/>
      <c r="U177" s="2">
        <f>SUM(N177:T177)</f>
        <v>0</v>
      </c>
      <c r="W177" s="83" t="s">
        <v>30</v>
      </c>
      <c r="X177" s="45" t="s">
        <v>18</v>
      </c>
      <c r="Y177" s="45"/>
      <c r="Z177" s="45"/>
      <c r="AA177" s="45"/>
      <c r="AB177" s="45"/>
      <c r="AC177" s="45"/>
      <c r="AD177" s="45"/>
      <c r="AE177" s="10"/>
      <c r="AF177" s="2">
        <f>SUM(Y177:AE177)</f>
        <v>0</v>
      </c>
      <c r="AH177" s="83" t="s">
        <v>30</v>
      </c>
      <c r="AI177" s="45" t="s">
        <v>18</v>
      </c>
      <c r="AJ177" s="45"/>
      <c r="AK177" s="45"/>
      <c r="AL177" s="45"/>
      <c r="AM177" s="45"/>
      <c r="AN177" s="45"/>
      <c r="AO177" s="45"/>
      <c r="AP177" s="10"/>
      <c r="AQ177" s="2">
        <f>SUM(AJ177:AP177)</f>
        <v>0</v>
      </c>
      <c r="AS177" s="83" t="s">
        <v>30</v>
      </c>
      <c r="AT177" s="46" t="s">
        <v>18</v>
      </c>
      <c r="AU177" s="14">
        <f>SUM(AU178:AU180)</f>
        <v>12</v>
      </c>
      <c r="AV177" s="14">
        <f t="shared" ref="AV177:AX177" si="109">SUM(AV178:AV180)</f>
        <v>5</v>
      </c>
      <c r="AW177" s="14">
        <f t="shared" si="109"/>
        <v>14</v>
      </c>
      <c r="AX177" s="14">
        <f t="shared" si="109"/>
        <v>13</v>
      </c>
      <c r="AZ177" s="2">
        <f>SUM(AU177:AX177,AU181:AX181)</f>
        <v>129</v>
      </c>
      <c r="BB177" s="83"/>
      <c r="BC177" s="45"/>
      <c r="BD177" s="47"/>
      <c r="BE177" s="47"/>
      <c r="BF177" s="48"/>
      <c r="BG177" s="48"/>
      <c r="BI177" s="49"/>
      <c r="BJ177" s="50"/>
      <c r="BK177" s="51"/>
      <c r="BL177" s="50"/>
      <c r="BM177" s="51"/>
      <c r="BN177" s="50"/>
      <c r="BO177" s="51"/>
      <c r="BP177" s="50"/>
      <c r="BR177" s="49" t="s">
        <v>19</v>
      </c>
      <c r="BS177" s="50" t="s">
        <v>20</v>
      </c>
    </row>
    <row r="178" spans="1:71" s="2" customFormat="1" ht="17" thickBot="1" x14ac:dyDescent="0.25">
      <c r="A178" s="81"/>
      <c r="B178" s="52" t="s">
        <v>21</v>
      </c>
      <c r="C178" s="52">
        <v>5</v>
      </c>
      <c r="D178" s="52">
        <v>7</v>
      </c>
      <c r="E178" s="52"/>
      <c r="F178" s="52"/>
      <c r="G178" s="52"/>
      <c r="H178" s="52"/>
      <c r="I178" s="53"/>
      <c r="J178" s="2">
        <f t="shared" ref="J178:J184" si="110">SUM(C178:I178)</f>
        <v>12</v>
      </c>
      <c r="L178" s="81"/>
      <c r="M178" s="52" t="s">
        <v>21</v>
      </c>
      <c r="N178" s="52">
        <v>5</v>
      </c>
      <c r="O178" s="52"/>
      <c r="P178" s="52"/>
      <c r="Q178" s="52"/>
      <c r="R178" s="52"/>
      <c r="S178" s="52"/>
      <c r="T178" s="53"/>
      <c r="U178" s="2">
        <f t="shared" ref="U178:U184" si="111">SUM(N178:T178)</f>
        <v>5</v>
      </c>
      <c r="W178" s="81"/>
      <c r="X178" s="52" t="s">
        <v>21</v>
      </c>
      <c r="Y178" s="52">
        <v>14</v>
      </c>
      <c r="Z178" s="52"/>
      <c r="AA178" s="52"/>
      <c r="AB178" s="52"/>
      <c r="AC178" s="52"/>
      <c r="AD178" s="52"/>
      <c r="AE178" s="53"/>
      <c r="AF178" s="2">
        <f t="shared" ref="AF178:AF184" si="112">SUM(Y178:AE178)</f>
        <v>14</v>
      </c>
      <c r="AH178" s="81"/>
      <c r="AI178" s="52" t="s">
        <v>21</v>
      </c>
      <c r="AJ178" s="52">
        <v>13</v>
      </c>
      <c r="AK178" s="52"/>
      <c r="AL178" s="52"/>
      <c r="AM178" s="52"/>
      <c r="AN178" s="52"/>
      <c r="AO178" s="52"/>
      <c r="AP178" s="53"/>
      <c r="AQ178" s="2">
        <f t="shared" ref="AQ178:AQ184" si="113">SUM(AJ178:AP178)</f>
        <v>13</v>
      </c>
      <c r="AS178" s="81"/>
      <c r="AT178" s="54" t="s">
        <v>21</v>
      </c>
      <c r="AU178" s="24">
        <f>J178</f>
        <v>12</v>
      </c>
      <c r="AV178" s="24">
        <f>U178</f>
        <v>5</v>
      </c>
      <c r="AW178" s="24">
        <f>AF178</f>
        <v>14</v>
      </c>
      <c r="AX178" s="24">
        <f>AQ178</f>
        <v>13</v>
      </c>
      <c r="BB178" s="81"/>
      <c r="BC178" s="52"/>
      <c r="BD178" s="25"/>
      <c r="BE178" s="25"/>
      <c r="BF178" s="25"/>
      <c r="BG178" s="25"/>
      <c r="BH178" s="29"/>
      <c r="BI178" s="27"/>
      <c r="BJ178" s="28"/>
      <c r="BK178" s="27"/>
      <c r="BL178" s="28"/>
      <c r="BM178" s="27"/>
      <c r="BN178" s="28"/>
      <c r="BO178" s="27"/>
      <c r="BP178" s="28"/>
      <c r="BR178" s="27" t="e">
        <f>AVERAGE(BI178,BK178,BM178)</f>
        <v>#DIV/0!</v>
      </c>
      <c r="BS178" s="28" t="e">
        <f>AVERAGE(BJ178,BL178,BN178)</f>
        <v>#DIV/0!</v>
      </c>
    </row>
    <row r="179" spans="1:71" s="2" customFormat="1" x14ac:dyDescent="0.2">
      <c r="A179" s="81"/>
      <c r="B179" s="52" t="s">
        <v>23</v>
      </c>
      <c r="C179" s="52"/>
      <c r="D179" s="52"/>
      <c r="E179" s="52"/>
      <c r="F179" s="52"/>
      <c r="G179" s="52"/>
      <c r="H179" s="52"/>
      <c r="I179" s="55"/>
      <c r="J179" s="2">
        <f t="shared" si="110"/>
        <v>0</v>
      </c>
      <c r="L179" s="81"/>
      <c r="M179" s="52" t="s">
        <v>23</v>
      </c>
      <c r="N179" s="52"/>
      <c r="O179" s="52"/>
      <c r="P179" s="52"/>
      <c r="Q179" s="52"/>
      <c r="R179" s="52"/>
      <c r="S179" s="52"/>
      <c r="T179" s="55"/>
      <c r="U179" s="2">
        <f t="shared" si="111"/>
        <v>0</v>
      </c>
      <c r="W179" s="81"/>
      <c r="X179" s="52" t="s">
        <v>23</v>
      </c>
      <c r="Y179" s="52"/>
      <c r="Z179" s="52"/>
      <c r="AA179" s="52"/>
      <c r="AB179" s="52"/>
      <c r="AC179" s="52"/>
      <c r="AD179" s="52"/>
      <c r="AE179" s="55"/>
      <c r="AF179" s="2">
        <f t="shared" si="112"/>
        <v>0</v>
      </c>
      <c r="AH179" s="81"/>
      <c r="AI179" s="52" t="s">
        <v>23</v>
      </c>
      <c r="AJ179" s="52"/>
      <c r="AK179" s="52"/>
      <c r="AL179" s="52"/>
      <c r="AM179" s="52"/>
      <c r="AN179" s="52"/>
      <c r="AO179" s="52"/>
      <c r="AP179" s="55"/>
      <c r="AQ179" s="2">
        <f t="shared" si="113"/>
        <v>0</v>
      </c>
      <c r="AS179" s="81"/>
      <c r="AT179" s="54" t="s">
        <v>23</v>
      </c>
      <c r="AU179" s="24">
        <f>J179</f>
        <v>0</v>
      </c>
      <c r="AV179" s="24">
        <f>U179</f>
        <v>0</v>
      </c>
      <c r="AW179" s="24">
        <f>AF179</f>
        <v>0</v>
      </c>
      <c r="AX179" s="24">
        <f>AQ179</f>
        <v>0</v>
      </c>
      <c r="BB179" s="81"/>
      <c r="BC179" s="52"/>
      <c r="BD179" s="25"/>
      <c r="BE179" s="25"/>
      <c r="BF179" s="25"/>
      <c r="BG179" s="25"/>
      <c r="BH179" s="29"/>
      <c r="BI179" s="29"/>
      <c r="BJ179" s="29"/>
      <c r="BK179" s="29"/>
      <c r="BL179" s="29"/>
      <c r="BM179" s="29"/>
      <c r="BN179" s="29"/>
      <c r="BO179" s="29"/>
      <c r="BP179" s="29"/>
      <c r="BR179" s="29"/>
    </row>
    <row r="180" spans="1:71" s="2" customFormat="1" ht="17" thickBot="1" x14ac:dyDescent="0.25">
      <c r="A180" s="87"/>
      <c r="B180" s="56" t="s">
        <v>25</v>
      </c>
      <c r="C180" s="56"/>
      <c r="D180" s="56"/>
      <c r="E180" s="56"/>
      <c r="F180" s="56"/>
      <c r="G180" s="56"/>
      <c r="H180" s="56"/>
      <c r="I180" s="57"/>
      <c r="J180" s="2">
        <f t="shared" si="110"/>
        <v>0</v>
      </c>
      <c r="L180" s="87"/>
      <c r="M180" s="56" t="s">
        <v>25</v>
      </c>
      <c r="N180" s="56"/>
      <c r="O180" s="56"/>
      <c r="P180" s="56"/>
      <c r="Q180" s="56"/>
      <c r="R180" s="56"/>
      <c r="S180" s="56"/>
      <c r="T180" s="57"/>
      <c r="U180" s="2">
        <f t="shared" si="111"/>
        <v>0</v>
      </c>
      <c r="W180" s="87"/>
      <c r="X180" s="56" t="s">
        <v>25</v>
      </c>
      <c r="Y180" s="56"/>
      <c r="Z180" s="56"/>
      <c r="AA180" s="56"/>
      <c r="AB180" s="56"/>
      <c r="AC180" s="56"/>
      <c r="AD180" s="56"/>
      <c r="AE180" s="57"/>
      <c r="AF180" s="2">
        <f t="shared" si="112"/>
        <v>0</v>
      </c>
      <c r="AH180" s="87"/>
      <c r="AI180" s="56" t="s">
        <v>25</v>
      </c>
      <c r="AJ180" s="56"/>
      <c r="AK180" s="56"/>
      <c r="AL180" s="56"/>
      <c r="AM180" s="56"/>
      <c r="AN180" s="56"/>
      <c r="AO180" s="56"/>
      <c r="AP180" s="57"/>
      <c r="AQ180" s="2">
        <f t="shared" si="113"/>
        <v>0</v>
      </c>
      <c r="AS180" s="87"/>
      <c r="AT180" s="58" t="s">
        <v>25</v>
      </c>
      <c r="AU180" s="35">
        <f>J180</f>
        <v>0</v>
      </c>
      <c r="AV180" s="35">
        <f>U180</f>
        <v>0</v>
      </c>
      <c r="AW180" s="35">
        <f>AF180</f>
        <v>0</v>
      </c>
      <c r="AX180" s="35">
        <f>AQ180</f>
        <v>0</v>
      </c>
      <c r="BB180" s="87"/>
      <c r="BC180" s="56"/>
      <c r="BD180" s="36"/>
      <c r="BE180" s="36"/>
      <c r="BF180" s="36"/>
      <c r="BG180" s="36"/>
      <c r="BH180" s="29"/>
      <c r="BI180" s="29"/>
      <c r="BJ180" s="29"/>
      <c r="BK180" s="29"/>
      <c r="BL180" s="29"/>
      <c r="BM180" s="29"/>
      <c r="BN180" s="29"/>
      <c r="BO180" s="29"/>
      <c r="BP180" s="29"/>
      <c r="BR180" s="29"/>
    </row>
    <row r="181" spans="1:71" s="2" customFormat="1" ht="16" customHeight="1" x14ac:dyDescent="0.2">
      <c r="A181" s="83" t="s">
        <v>35</v>
      </c>
      <c r="B181" s="37" t="s">
        <v>18</v>
      </c>
      <c r="C181" s="52"/>
      <c r="D181" s="52"/>
      <c r="E181" s="52"/>
      <c r="F181" s="52"/>
      <c r="G181" s="52"/>
      <c r="H181" s="52"/>
      <c r="I181" s="55"/>
      <c r="J181" s="2">
        <f t="shared" si="110"/>
        <v>0</v>
      </c>
      <c r="L181" s="83" t="s">
        <v>31</v>
      </c>
      <c r="M181" s="37" t="s">
        <v>18</v>
      </c>
      <c r="N181" s="52"/>
      <c r="O181" s="52"/>
      <c r="P181" s="52"/>
      <c r="Q181" s="52"/>
      <c r="R181" s="52"/>
      <c r="S181" s="52"/>
      <c r="T181" s="55"/>
      <c r="U181" s="2">
        <f t="shared" si="111"/>
        <v>0</v>
      </c>
      <c r="W181" s="83" t="s">
        <v>31</v>
      </c>
      <c r="X181" s="37" t="s">
        <v>18</v>
      </c>
      <c r="Y181" s="52"/>
      <c r="Z181" s="52"/>
      <c r="AA181" s="52"/>
      <c r="AB181" s="52"/>
      <c r="AC181" s="52"/>
      <c r="AD181" s="52"/>
      <c r="AE181" s="55"/>
      <c r="AF181" s="2">
        <f t="shared" si="112"/>
        <v>0</v>
      </c>
      <c r="AH181" s="83" t="s">
        <v>31</v>
      </c>
      <c r="AI181" s="37" t="s">
        <v>18</v>
      </c>
      <c r="AJ181" s="52"/>
      <c r="AK181" s="52"/>
      <c r="AL181" s="52"/>
      <c r="AM181" s="52"/>
      <c r="AN181" s="52"/>
      <c r="AO181" s="52"/>
      <c r="AP181" s="55"/>
      <c r="AQ181" s="2">
        <f t="shared" si="113"/>
        <v>0</v>
      </c>
      <c r="AS181" s="83" t="s">
        <v>31</v>
      </c>
      <c r="AT181" s="41" t="s">
        <v>18</v>
      </c>
      <c r="AU181" s="24">
        <f t="shared" ref="AU181:AX181" si="114">SUM(AU182:AU184)</f>
        <v>36</v>
      </c>
      <c r="AV181" s="24">
        <f t="shared" si="114"/>
        <v>12</v>
      </c>
      <c r="AW181" s="24">
        <f t="shared" si="114"/>
        <v>25</v>
      </c>
      <c r="AX181" s="24">
        <f t="shared" si="114"/>
        <v>12</v>
      </c>
      <c r="BB181" s="83"/>
      <c r="BC181" s="52"/>
      <c r="BD181" s="15"/>
      <c r="BE181" s="15"/>
      <c r="BF181" s="16"/>
      <c r="BG181" s="16"/>
      <c r="BI181" s="29"/>
      <c r="BJ181" s="29"/>
      <c r="BK181" s="29"/>
      <c r="BL181" s="29"/>
      <c r="BM181" s="29"/>
      <c r="BN181" s="29"/>
      <c r="BO181" s="29"/>
      <c r="BP181" s="29"/>
      <c r="BR181" s="29"/>
      <c r="BS181" s="29"/>
    </row>
    <row r="182" spans="1:71" s="2" customFormat="1" x14ac:dyDescent="0.2">
      <c r="A182" s="81"/>
      <c r="B182" s="59" t="s">
        <v>21</v>
      </c>
      <c r="C182" s="59">
        <v>36</v>
      </c>
      <c r="D182" s="59"/>
      <c r="E182" s="59"/>
      <c r="F182" s="59"/>
      <c r="G182" s="59"/>
      <c r="H182" s="59"/>
      <c r="I182" s="53"/>
      <c r="J182" s="2">
        <f t="shared" si="110"/>
        <v>36</v>
      </c>
      <c r="L182" s="81"/>
      <c r="M182" s="59" t="s">
        <v>21</v>
      </c>
      <c r="N182" s="59">
        <v>12</v>
      </c>
      <c r="O182" s="59"/>
      <c r="P182" s="59"/>
      <c r="Q182" s="59"/>
      <c r="R182" s="59"/>
      <c r="S182" s="59"/>
      <c r="T182" s="53"/>
      <c r="U182" s="2">
        <f t="shared" si="111"/>
        <v>12</v>
      </c>
      <c r="W182" s="81"/>
      <c r="X182" s="59" t="s">
        <v>21</v>
      </c>
      <c r="Y182" s="59">
        <v>25</v>
      </c>
      <c r="Z182" s="59"/>
      <c r="AA182" s="59"/>
      <c r="AB182" s="59"/>
      <c r="AC182" s="59"/>
      <c r="AD182" s="59"/>
      <c r="AE182" s="53"/>
      <c r="AF182" s="2">
        <f t="shared" si="112"/>
        <v>25</v>
      </c>
      <c r="AH182" s="81"/>
      <c r="AI182" s="59" t="s">
        <v>21</v>
      </c>
      <c r="AJ182" s="59">
        <v>12</v>
      </c>
      <c r="AK182" s="59"/>
      <c r="AL182" s="59"/>
      <c r="AM182" s="59"/>
      <c r="AN182" s="59"/>
      <c r="AO182" s="59"/>
      <c r="AP182" s="53"/>
      <c r="AQ182" s="2">
        <f t="shared" si="113"/>
        <v>12</v>
      </c>
      <c r="AS182" s="81"/>
      <c r="AT182" s="60" t="s">
        <v>21</v>
      </c>
      <c r="AU182" s="24">
        <f>J182</f>
        <v>36</v>
      </c>
      <c r="AV182" s="24">
        <f>U182</f>
        <v>12</v>
      </c>
      <c r="AW182" s="24">
        <f>AF182</f>
        <v>25</v>
      </c>
      <c r="AX182" s="24">
        <f>AQ182</f>
        <v>12</v>
      </c>
      <c r="BB182" s="81"/>
      <c r="BC182" s="52"/>
      <c r="BD182" s="25"/>
      <c r="BE182" s="25"/>
      <c r="BF182" s="25"/>
      <c r="BG182" s="25"/>
      <c r="BI182" s="29"/>
      <c r="BJ182" s="29"/>
      <c r="BK182" s="29"/>
      <c r="BL182" s="29"/>
      <c r="BM182" s="29"/>
      <c r="BN182" s="29"/>
      <c r="BO182" s="29"/>
      <c r="BP182" s="29"/>
      <c r="BR182" s="29"/>
    </row>
    <row r="183" spans="1:71" s="2" customFormat="1" x14ac:dyDescent="0.2">
      <c r="A183" s="81"/>
      <c r="B183" s="52" t="s">
        <v>23</v>
      </c>
      <c r="C183" s="52"/>
      <c r="D183" s="52"/>
      <c r="E183" s="52"/>
      <c r="F183" s="52"/>
      <c r="G183" s="52"/>
      <c r="H183" s="52"/>
      <c r="I183" s="55"/>
      <c r="J183" s="2">
        <f t="shared" si="110"/>
        <v>0</v>
      </c>
      <c r="L183" s="81"/>
      <c r="M183" s="52" t="s">
        <v>23</v>
      </c>
      <c r="N183" s="52"/>
      <c r="O183" s="52"/>
      <c r="P183" s="52"/>
      <c r="Q183" s="52"/>
      <c r="R183" s="52"/>
      <c r="S183" s="52"/>
      <c r="T183" s="55"/>
      <c r="U183" s="2">
        <f t="shared" si="111"/>
        <v>0</v>
      </c>
      <c r="W183" s="81"/>
      <c r="X183" s="52" t="s">
        <v>23</v>
      </c>
      <c r="Y183" s="52"/>
      <c r="Z183" s="52"/>
      <c r="AA183" s="52"/>
      <c r="AB183" s="52"/>
      <c r="AC183" s="52"/>
      <c r="AD183" s="52"/>
      <c r="AE183" s="55"/>
      <c r="AF183" s="2">
        <f t="shared" si="112"/>
        <v>0</v>
      </c>
      <c r="AH183" s="81"/>
      <c r="AI183" s="52" t="s">
        <v>23</v>
      </c>
      <c r="AJ183" s="52"/>
      <c r="AK183" s="52"/>
      <c r="AL183" s="52"/>
      <c r="AM183" s="52"/>
      <c r="AN183" s="52"/>
      <c r="AO183" s="52"/>
      <c r="AP183" s="55"/>
      <c r="AQ183" s="2">
        <f t="shared" si="113"/>
        <v>0</v>
      </c>
      <c r="AS183" s="81"/>
      <c r="AT183" s="54" t="s">
        <v>23</v>
      </c>
      <c r="AU183" s="24">
        <f>J183</f>
        <v>0</v>
      </c>
      <c r="AV183" s="24">
        <f>U183</f>
        <v>0</v>
      </c>
      <c r="AW183" s="24">
        <f>AF183</f>
        <v>0</v>
      </c>
      <c r="AX183" s="24">
        <f>AQ183</f>
        <v>0</v>
      </c>
      <c r="BB183" s="81"/>
      <c r="BC183" s="52"/>
      <c r="BD183" s="25"/>
      <c r="BE183" s="25"/>
      <c r="BF183" s="25"/>
      <c r="BG183" s="25"/>
      <c r="BI183" s="29"/>
      <c r="BJ183" s="29"/>
      <c r="BK183" s="29"/>
      <c r="BL183" s="29"/>
      <c r="BM183" s="29"/>
      <c r="BN183" s="29"/>
      <c r="BO183" s="29"/>
      <c r="BP183" s="29"/>
      <c r="BR183" s="29"/>
    </row>
    <row r="184" spans="1:71" s="2" customFormat="1" ht="17" thickBot="1" x14ac:dyDescent="0.25">
      <c r="A184" s="87"/>
      <c r="B184" s="56" t="s">
        <v>25</v>
      </c>
      <c r="C184" s="56"/>
      <c r="D184" s="56"/>
      <c r="E184" s="56"/>
      <c r="F184" s="56"/>
      <c r="G184" s="56"/>
      <c r="H184" s="56"/>
      <c r="I184" s="57"/>
      <c r="J184" s="2">
        <f t="shared" si="110"/>
        <v>0</v>
      </c>
      <c r="L184" s="87"/>
      <c r="M184" s="56" t="s">
        <v>25</v>
      </c>
      <c r="N184" s="56"/>
      <c r="O184" s="56"/>
      <c r="P184" s="56"/>
      <c r="Q184" s="56"/>
      <c r="R184" s="56"/>
      <c r="S184" s="56"/>
      <c r="T184" s="57"/>
      <c r="U184" s="2">
        <f t="shared" si="111"/>
        <v>0</v>
      </c>
      <c r="W184" s="87"/>
      <c r="X184" s="56" t="s">
        <v>25</v>
      </c>
      <c r="Y184" s="56"/>
      <c r="Z184" s="56"/>
      <c r="AA184" s="56"/>
      <c r="AB184" s="56"/>
      <c r="AC184" s="56"/>
      <c r="AD184" s="56"/>
      <c r="AE184" s="57"/>
      <c r="AF184" s="2">
        <f t="shared" si="112"/>
        <v>0</v>
      </c>
      <c r="AH184" s="87"/>
      <c r="AI184" s="56" t="s">
        <v>25</v>
      </c>
      <c r="AJ184" s="56"/>
      <c r="AK184" s="56"/>
      <c r="AL184" s="56"/>
      <c r="AM184" s="56"/>
      <c r="AN184" s="56"/>
      <c r="AO184" s="56"/>
      <c r="AP184" s="57"/>
      <c r="AQ184" s="2">
        <f t="shared" si="113"/>
        <v>0</v>
      </c>
      <c r="AS184" s="87"/>
      <c r="AT184" s="58" t="s">
        <v>25</v>
      </c>
      <c r="AU184" s="35">
        <f>J184</f>
        <v>0</v>
      </c>
      <c r="AV184" s="35">
        <f>U184</f>
        <v>0</v>
      </c>
      <c r="AW184" s="35">
        <f>AF184</f>
        <v>0</v>
      </c>
      <c r="AX184" s="35">
        <f>AQ184</f>
        <v>0</v>
      </c>
      <c r="BB184" s="87"/>
      <c r="BC184" s="56"/>
      <c r="BD184" s="36"/>
      <c r="BE184" s="36"/>
      <c r="BF184" s="36"/>
      <c r="BG184" s="36"/>
      <c r="BI184" s="29"/>
      <c r="BJ184" s="29"/>
      <c r="BK184" s="29"/>
      <c r="BL184" s="29"/>
      <c r="BM184" s="29"/>
      <c r="BN184" s="29"/>
      <c r="BO184" s="29"/>
      <c r="BP184" s="29"/>
      <c r="BR184" s="29"/>
    </row>
    <row r="185" spans="1:71" s="2" customFormat="1" ht="16" customHeight="1" x14ac:dyDescent="0.2">
      <c r="A185" s="83" t="s">
        <v>33</v>
      </c>
      <c r="B185" s="52" t="s">
        <v>18</v>
      </c>
      <c r="C185" s="52"/>
      <c r="D185" s="52"/>
      <c r="E185" s="52"/>
      <c r="F185" s="52"/>
      <c r="G185" s="52"/>
      <c r="H185" s="52"/>
      <c r="I185" s="10"/>
      <c r="J185" s="2">
        <f>SUM(C185:I185)</f>
        <v>0</v>
      </c>
      <c r="L185" s="83" t="s">
        <v>30</v>
      </c>
      <c r="M185" s="52" t="s">
        <v>18</v>
      </c>
      <c r="N185" s="52"/>
      <c r="O185" s="52"/>
      <c r="P185" s="52"/>
      <c r="Q185" s="52"/>
      <c r="R185" s="52"/>
      <c r="S185" s="52"/>
      <c r="T185" s="10"/>
      <c r="U185" s="2">
        <f>SUM(N185:T185)</f>
        <v>0</v>
      </c>
      <c r="W185" s="83" t="s">
        <v>30</v>
      </c>
      <c r="X185" s="52" t="s">
        <v>18</v>
      </c>
      <c r="Y185" s="52"/>
      <c r="Z185" s="52"/>
      <c r="AA185" s="52"/>
      <c r="AB185" s="52"/>
      <c r="AC185" s="52"/>
      <c r="AD185" s="52"/>
      <c r="AE185" s="10"/>
      <c r="AF185" s="2">
        <f>SUM(Y185:AE185)</f>
        <v>0</v>
      </c>
      <c r="AH185" s="83" t="s">
        <v>30</v>
      </c>
      <c r="AI185" s="52" t="s">
        <v>18</v>
      </c>
      <c r="AJ185" s="52"/>
      <c r="AK185" s="52"/>
      <c r="AL185" s="52"/>
      <c r="AM185" s="52"/>
      <c r="AN185" s="52"/>
      <c r="AO185" s="52"/>
      <c r="AP185" s="10"/>
      <c r="AQ185" s="2">
        <f>SUM(AJ185:AP185)</f>
        <v>0</v>
      </c>
      <c r="AS185" s="83" t="s">
        <v>30</v>
      </c>
      <c r="AT185" s="54" t="s">
        <v>18</v>
      </c>
      <c r="AU185" s="14">
        <f>SUM(AU186:AU188)</f>
        <v>14</v>
      </c>
      <c r="AV185" s="14">
        <f t="shared" ref="AV185:AX185" si="115">SUM(AV186:AV188)</f>
        <v>8</v>
      </c>
      <c r="AW185" s="14">
        <f t="shared" si="115"/>
        <v>21</v>
      </c>
      <c r="AX185" s="14">
        <f t="shared" si="115"/>
        <v>7</v>
      </c>
      <c r="AZ185" s="2">
        <f>SUM(AU185:AX185,AU189:AX189)</f>
        <v>111</v>
      </c>
      <c r="BB185" s="83"/>
      <c r="BC185" s="52"/>
      <c r="BD185" s="61"/>
      <c r="BE185" s="61"/>
      <c r="BF185" s="48"/>
      <c r="BG185" s="48"/>
      <c r="BI185" s="49"/>
      <c r="BJ185" s="50"/>
      <c r="BK185" s="51"/>
      <c r="BL185" s="50"/>
      <c r="BM185" s="51"/>
      <c r="BN185" s="50"/>
      <c r="BO185" s="51"/>
      <c r="BP185" s="50"/>
      <c r="BR185" s="49" t="s">
        <v>19</v>
      </c>
      <c r="BS185" s="50" t="s">
        <v>20</v>
      </c>
    </row>
    <row r="186" spans="1:71" s="2" customFormat="1" ht="17" thickBot="1" x14ac:dyDescent="0.25">
      <c r="A186" s="81"/>
      <c r="B186" s="52" t="s">
        <v>21</v>
      </c>
      <c r="C186" s="52">
        <v>4</v>
      </c>
      <c r="D186" s="52">
        <v>10</v>
      </c>
      <c r="E186" s="52"/>
      <c r="F186" s="52"/>
      <c r="G186" s="52"/>
      <c r="H186" s="52"/>
      <c r="I186" s="53"/>
      <c r="J186" s="2">
        <f t="shared" ref="J186:J192" si="116">SUM(C186:I186)</f>
        <v>14</v>
      </c>
      <c r="L186" s="81"/>
      <c r="M186" s="52" t="s">
        <v>21</v>
      </c>
      <c r="N186" s="21">
        <v>8</v>
      </c>
      <c r="O186" s="52"/>
      <c r="P186" s="52"/>
      <c r="Q186" s="52"/>
      <c r="R186" s="52"/>
      <c r="S186" s="52"/>
      <c r="T186" s="53"/>
      <c r="U186" s="2">
        <f t="shared" ref="U186:U192" si="117">SUM(N186:T186)</f>
        <v>8</v>
      </c>
      <c r="W186" s="81"/>
      <c r="X186" s="52" t="s">
        <v>21</v>
      </c>
      <c r="Y186" s="52">
        <v>21</v>
      </c>
      <c r="Z186" s="52"/>
      <c r="AA186" s="52"/>
      <c r="AB186" s="52"/>
      <c r="AC186" s="52"/>
      <c r="AD186" s="52"/>
      <c r="AE186" s="53"/>
      <c r="AF186" s="2">
        <f t="shared" ref="AF186:AF192" si="118">SUM(Y186:AE186)</f>
        <v>21</v>
      </c>
      <c r="AH186" s="81"/>
      <c r="AI186" s="52" t="s">
        <v>21</v>
      </c>
      <c r="AJ186" s="52">
        <v>7</v>
      </c>
      <c r="AK186" s="52"/>
      <c r="AL186" s="52"/>
      <c r="AM186" s="52"/>
      <c r="AN186" s="52"/>
      <c r="AO186" s="52"/>
      <c r="AP186" s="53"/>
      <c r="AQ186" s="2">
        <f t="shared" ref="AQ186:AQ192" si="119">SUM(AJ186:AP186)</f>
        <v>7</v>
      </c>
      <c r="AS186" s="81"/>
      <c r="AT186" s="54" t="s">
        <v>21</v>
      </c>
      <c r="AU186" s="24">
        <f>J186</f>
        <v>14</v>
      </c>
      <c r="AV186" s="24">
        <f>U186</f>
        <v>8</v>
      </c>
      <c r="AW186" s="24">
        <f>AF186</f>
        <v>21</v>
      </c>
      <c r="AX186" s="24">
        <f>AQ186</f>
        <v>7</v>
      </c>
      <c r="BB186" s="81"/>
      <c r="BC186" s="52"/>
      <c r="BD186" s="25"/>
      <c r="BE186" s="25"/>
      <c r="BF186" s="25"/>
      <c r="BG186" s="25"/>
      <c r="BH186" s="29"/>
      <c r="BI186" s="27"/>
      <c r="BJ186" s="28"/>
      <c r="BK186" s="27"/>
      <c r="BL186" s="28"/>
      <c r="BM186" s="27"/>
      <c r="BN186" s="28"/>
      <c r="BO186" s="27"/>
      <c r="BP186" s="28"/>
      <c r="BR186" s="27" t="e">
        <f>AVERAGE(BI186,BK186,BM186)</f>
        <v>#DIV/0!</v>
      </c>
      <c r="BS186" s="28" t="e">
        <f>AVERAGE(BJ186,BL186,BN186)</f>
        <v>#DIV/0!</v>
      </c>
    </row>
    <row r="187" spans="1:71" s="2" customFormat="1" x14ac:dyDescent="0.2">
      <c r="A187" s="81"/>
      <c r="B187" s="52" t="s">
        <v>23</v>
      </c>
      <c r="C187" s="52"/>
      <c r="D187" s="52"/>
      <c r="E187" s="52"/>
      <c r="F187" s="52"/>
      <c r="G187" s="52"/>
      <c r="H187" s="52"/>
      <c r="I187" s="55"/>
      <c r="J187" s="2">
        <f t="shared" si="116"/>
        <v>0</v>
      </c>
      <c r="L187" s="81"/>
      <c r="M187" s="52" t="s">
        <v>23</v>
      </c>
      <c r="N187" s="21"/>
      <c r="O187" s="52"/>
      <c r="P187" s="52"/>
      <c r="Q187" s="52"/>
      <c r="R187" s="52"/>
      <c r="S187" s="52"/>
      <c r="T187" s="55"/>
      <c r="U187" s="2">
        <f t="shared" si="117"/>
        <v>0</v>
      </c>
      <c r="W187" s="81"/>
      <c r="X187" s="52" t="s">
        <v>23</v>
      </c>
      <c r="Y187" s="52"/>
      <c r="Z187" s="52"/>
      <c r="AA187" s="52"/>
      <c r="AB187" s="52"/>
      <c r="AC187" s="52"/>
      <c r="AD187" s="52"/>
      <c r="AE187" s="55"/>
      <c r="AF187" s="2">
        <f t="shared" si="118"/>
        <v>0</v>
      </c>
      <c r="AH187" s="81"/>
      <c r="AI187" s="52" t="s">
        <v>23</v>
      </c>
      <c r="AJ187" s="52"/>
      <c r="AK187" s="52"/>
      <c r="AL187" s="52"/>
      <c r="AM187" s="52"/>
      <c r="AN187" s="52"/>
      <c r="AO187" s="52"/>
      <c r="AP187" s="55"/>
      <c r="AQ187" s="2">
        <f t="shared" si="119"/>
        <v>0</v>
      </c>
      <c r="AS187" s="81"/>
      <c r="AT187" s="54" t="s">
        <v>23</v>
      </c>
      <c r="AU187" s="24">
        <f>J187</f>
        <v>0</v>
      </c>
      <c r="AV187" s="24">
        <f>U187</f>
        <v>0</v>
      </c>
      <c r="AW187" s="24">
        <f>AF187</f>
        <v>0</v>
      </c>
      <c r="AX187" s="24">
        <f>AQ187</f>
        <v>0</v>
      </c>
      <c r="BB187" s="81"/>
      <c r="BC187" s="52"/>
      <c r="BD187" s="25"/>
      <c r="BE187" s="25"/>
      <c r="BF187" s="25"/>
      <c r="BG187" s="25"/>
      <c r="BH187" s="29"/>
      <c r="BI187" s="29"/>
      <c r="BJ187" s="29"/>
      <c r="BK187" s="29"/>
      <c r="BL187" s="29"/>
      <c r="BM187" s="29"/>
      <c r="BN187" s="29"/>
      <c r="BO187" s="29"/>
      <c r="BP187" s="29"/>
      <c r="BR187" s="29"/>
    </row>
    <row r="188" spans="1:71" s="2" customFormat="1" ht="17" thickBot="1" x14ac:dyDescent="0.25">
      <c r="A188" s="87"/>
      <c r="B188" s="56" t="s">
        <v>25</v>
      </c>
      <c r="C188" s="56"/>
      <c r="D188" s="56"/>
      <c r="E188" s="56"/>
      <c r="F188" s="56"/>
      <c r="G188" s="56"/>
      <c r="H188" s="56"/>
      <c r="I188" s="57"/>
      <c r="J188" s="2">
        <f t="shared" si="116"/>
        <v>0</v>
      </c>
      <c r="L188" s="87"/>
      <c r="M188" s="56" t="s">
        <v>25</v>
      </c>
      <c r="N188" s="32"/>
      <c r="O188" s="56"/>
      <c r="P188" s="56"/>
      <c r="Q188" s="56"/>
      <c r="R188" s="56"/>
      <c r="S188" s="56"/>
      <c r="T188" s="57"/>
      <c r="U188" s="2">
        <f t="shared" si="117"/>
        <v>0</v>
      </c>
      <c r="W188" s="87"/>
      <c r="X188" s="56" t="s">
        <v>25</v>
      </c>
      <c r="Y188" s="56"/>
      <c r="Z188" s="56"/>
      <c r="AA188" s="56"/>
      <c r="AB188" s="56"/>
      <c r="AC188" s="56"/>
      <c r="AD188" s="56"/>
      <c r="AE188" s="57"/>
      <c r="AF188" s="2">
        <f t="shared" si="118"/>
        <v>0</v>
      </c>
      <c r="AH188" s="87"/>
      <c r="AI188" s="56" t="s">
        <v>25</v>
      </c>
      <c r="AJ188" s="56"/>
      <c r="AK188" s="56"/>
      <c r="AL188" s="56"/>
      <c r="AM188" s="56"/>
      <c r="AN188" s="56"/>
      <c r="AO188" s="56"/>
      <c r="AP188" s="57"/>
      <c r="AQ188" s="2">
        <f t="shared" si="119"/>
        <v>0</v>
      </c>
      <c r="AS188" s="87"/>
      <c r="AT188" s="58" t="s">
        <v>25</v>
      </c>
      <c r="AU188" s="35">
        <f>J188</f>
        <v>0</v>
      </c>
      <c r="AV188" s="35">
        <f>U188</f>
        <v>0</v>
      </c>
      <c r="AW188" s="35">
        <f>AF188</f>
        <v>0</v>
      </c>
      <c r="AX188" s="35">
        <f>AQ188</f>
        <v>0</v>
      </c>
      <c r="BB188" s="87"/>
      <c r="BC188" s="56"/>
      <c r="BD188" s="36"/>
      <c r="BE188" s="36"/>
      <c r="BF188" s="36"/>
      <c r="BG188" s="36"/>
      <c r="BH188" s="29"/>
      <c r="BI188" s="29"/>
      <c r="BJ188" s="29"/>
      <c r="BK188" s="29"/>
      <c r="BL188" s="29"/>
      <c r="BM188" s="29"/>
      <c r="BN188" s="29"/>
      <c r="BO188" s="29"/>
      <c r="BP188" s="29"/>
      <c r="BR188" s="29"/>
    </row>
    <row r="189" spans="1:71" s="2" customFormat="1" ht="16" customHeight="1" x14ac:dyDescent="0.2">
      <c r="A189" s="83" t="s">
        <v>34</v>
      </c>
      <c r="B189" s="37" t="s">
        <v>18</v>
      </c>
      <c r="C189" s="52"/>
      <c r="D189" s="52"/>
      <c r="E189" s="52"/>
      <c r="F189" s="52"/>
      <c r="G189" s="52"/>
      <c r="H189" s="52"/>
      <c r="I189" s="55"/>
      <c r="J189" s="2">
        <f t="shared" si="116"/>
        <v>0</v>
      </c>
      <c r="L189" s="83" t="s">
        <v>31</v>
      </c>
      <c r="M189" s="37" t="s">
        <v>18</v>
      </c>
      <c r="N189" s="39"/>
      <c r="O189" s="52"/>
      <c r="P189" s="52"/>
      <c r="Q189" s="52"/>
      <c r="R189" s="52"/>
      <c r="S189" s="52"/>
      <c r="T189" s="55"/>
      <c r="U189" s="2">
        <f t="shared" si="117"/>
        <v>0</v>
      </c>
      <c r="W189" s="83" t="s">
        <v>31</v>
      </c>
      <c r="X189" s="37" t="s">
        <v>18</v>
      </c>
      <c r="Y189" s="52"/>
      <c r="Z189" s="52"/>
      <c r="AA189" s="52"/>
      <c r="AB189" s="52"/>
      <c r="AC189" s="52"/>
      <c r="AD189" s="52"/>
      <c r="AE189" s="55"/>
      <c r="AF189" s="2">
        <f t="shared" si="118"/>
        <v>0</v>
      </c>
      <c r="AH189" s="83" t="s">
        <v>31</v>
      </c>
      <c r="AI189" s="37" t="s">
        <v>18</v>
      </c>
      <c r="AJ189" s="52"/>
      <c r="AK189" s="52"/>
      <c r="AL189" s="52"/>
      <c r="AM189" s="52"/>
      <c r="AN189" s="52"/>
      <c r="AO189" s="52"/>
      <c r="AP189" s="55"/>
      <c r="AQ189" s="2">
        <f t="shared" si="119"/>
        <v>0</v>
      </c>
      <c r="AS189" s="83" t="s">
        <v>31</v>
      </c>
      <c r="AT189" s="41" t="s">
        <v>18</v>
      </c>
      <c r="AU189" s="24">
        <f t="shared" ref="AU189:AX189" si="120">SUM(AU190:AU192)</f>
        <v>14</v>
      </c>
      <c r="AV189" s="24">
        <f t="shared" si="120"/>
        <v>11</v>
      </c>
      <c r="AW189" s="24">
        <f t="shared" si="120"/>
        <v>28</v>
      </c>
      <c r="AX189" s="24">
        <f t="shared" si="120"/>
        <v>8</v>
      </c>
      <c r="BB189" s="83"/>
      <c r="BC189" s="52"/>
      <c r="BD189" s="15"/>
      <c r="BE189" s="15"/>
      <c r="BF189" s="16"/>
      <c r="BG189" s="16"/>
      <c r="BI189" s="29"/>
      <c r="BJ189" s="29"/>
      <c r="BK189" s="29"/>
      <c r="BL189" s="29"/>
      <c r="BM189" s="29"/>
      <c r="BN189" s="29"/>
      <c r="BO189" s="29"/>
      <c r="BP189" s="29"/>
      <c r="BR189" s="29"/>
    </row>
    <row r="190" spans="1:71" s="2" customFormat="1" x14ac:dyDescent="0.2">
      <c r="A190" s="81"/>
      <c r="B190" s="59" t="s">
        <v>21</v>
      </c>
      <c r="C190" s="59">
        <v>14</v>
      </c>
      <c r="D190" s="59"/>
      <c r="E190" s="59"/>
      <c r="F190" s="59"/>
      <c r="G190" s="59"/>
      <c r="H190" s="59"/>
      <c r="I190" s="53"/>
      <c r="J190" s="2">
        <f t="shared" si="116"/>
        <v>14</v>
      </c>
      <c r="L190" s="81"/>
      <c r="M190" s="59" t="s">
        <v>21</v>
      </c>
      <c r="N190" s="21">
        <v>11</v>
      </c>
      <c r="O190" s="59"/>
      <c r="P190" s="59"/>
      <c r="Q190" s="59"/>
      <c r="R190" s="59"/>
      <c r="S190" s="59"/>
      <c r="T190" s="53"/>
      <c r="U190" s="2">
        <f t="shared" si="117"/>
        <v>11</v>
      </c>
      <c r="W190" s="81"/>
      <c r="X190" s="59" t="s">
        <v>21</v>
      </c>
      <c r="Y190" s="59">
        <v>28</v>
      </c>
      <c r="Z190" s="59"/>
      <c r="AA190" s="59"/>
      <c r="AB190" s="59"/>
      <c r="AC190" s="59"/>
      <c r="AD190" s="59"/>
      <c r="AE190" s="53"/>
      <c r="AF190" s="2">
        <f t="shared" si="118"/>
        <v>28</v>
      </c>
      <c r="AH190" s="81"/>
      <c r="AI190" s="59" t="s">
        <v>21</v>
      </c>
      <c r="AJ190" s="59">
        <v>8</v>
      </c>
      <c r="AK190" s="59"/>
      <c r="AL190" s="59"/>
      <c r="AM190" s="59"/>
      <c r="AN190" s="59"/>
      <c r="AO190" s="59"/>
      <c r="AP190" s="53"/>
      <c r="AQ190" s="2">
        <f t="shared" si="119"/>
        <v>8</v>
      </c>
      <c r="AS190" s="81"/>
      <c r="AT190" s="60" t="s">
        <v>21</v>
      </c>
      <c r="AU190" s="24">
        <f>J190</f>
        <v>14</v>
      </c>
      <c r="AV190" s="24">
        <f>U190</f>
        <v>11</v>
      </c>
      <c r="AW190" s="24">
        <f>AF190</f>
        <v>28</v>
      </c>
      <c r="AX190" s="24">
        <f>AQ190</f>
        <v>8</v>
      </c>
      <c r="BB190" s="81"/>
      <c r="BC190" s="52"/>
      <c r="BD190" s="25"/>
      <c r="BE190" s="25"/>
      <c r="BF190" s="25"/>
      <c r="BG190" s="25"/>
      <c r="BI190" s="29"/>
      <c r="BJ190" s="29"/>
      <c r="BK190" s="29"/>
      <c r="BL190" s="29"/>
      <c r="BM190" s="29"/>
      <c r="BN190" s="29"/>
      <c r="BO190" s="29"/>
      <c r="BP190" s="29"/>
      <c r="BR190" s="29"/>
    </row>
    <row r="191" spans="1:71" s="2" customFormat="1" x14ac:dyDescent="0.2">
      <c r="A191" s="81"/>
      <c r="B191" s="52" t="s">
        <v>23</v>
      </c>
      <c r="C191" s="52"/>
      <c r="D191" s="52"/>
      <c r="E191" s="52"/>
      <c r="F191" s="52"/>
      <c r="G191" s="52"/>
      <c r="H191" s="52"/>
      <c r="I191" s="55"/>
      <c r="J191" s="2">
        <f t="shared" si="116"/>
        <v>0</v>
      </c>
      <c r="L191" s="81"/>
      <c r="M191" s="52" t="s">
        <v>23</v>
      </c>
      <c r="N191" s="21"/>
      <c r="O191" s="52"/>
      <c r="P191" s="52"/>
      <c r="Q191" s="52"/>
      <c r="R191" s="52"/>
      <c r="S191" s="52"/>
      <c r="T191" s="55"/>
      <c r="U191" s="2">
        <f t="shared" si="117"/>
        <v>0</v>
      </c>
      <c r="W191" s="81"/>
      <c r="X191" s="52" t="s">
        <v>23</v>
      </c>
      <c r="Y191" s="52"/>
      <c r="Z191" s="52"/>
      <c r="AA191" s="52"/>
      <c r="AB191" s="52"/>
      <c r="AC191" s="52"/>
      <c r="AD191" s="52"/>
      <c r="AE191" s="55"/>
      <c r="AF191" s="2">
        <f t="shared" si="118"/>
        <v>0</v>
      </c>
      <c r="AH191" s="81"/>
      <c r="AI191" s="52" t="s">
        <v>23</v>
      </c>
      <c r="AJ191" s="52"/>
      <c r="AK191" s="52"/>
      <c r="AL191" s="52"/>
      <c r="AM191" s="52"/>
      <c r="AN191" s="52"/>
      <c r="AO191" s="52"/>
      <c r="AP191" s="55"/>
      <c r="AQ191" s="2">
        <f t="shared" si="119"/>
        <v>0</v>
      </c>
      <c r="AS191" s="81"/>
      <c r="AT191" s="54" t="s">
        <v>23</v>
      </c>
      <c r="AU191" s="24">
        <f>J191</f>
        <v>0</v>
      </c>
      <c r="AV191" s="24">
        <f>U191</f>
        <v>0</v>
      </c>
      <c r="AW191" s="24">
        <f>AF191</f>
        <v>0</v>
      </c>
      <c r="AX191" s="24">
        <f>AQ191</f>
        <v>0</v>
      </c>
      <c r="BB191" s="81"/>
      <c r="BC191" s="52"/>
      <c r="BD191" s="25"/>
      <c r="BE191" s="25"/>
      <c r="BF191" s="25"/>
      <c r="BG191" s="25"/>
      <c r="BI191" s="29"/>
      <c r="BJ191" s="29"/>
      <c r="BK191" s="29"/>
      <c r="BL191" s="29"/>
      <c r="BM191" s="29"/>
      <c r="BN191" s="29"/>
      <c r="BO191" s="29"/>
      <c r="BP191" s="29"/>
      <c r="BR191" s="29"/>
    </row>
    <row r="192" spans="1:71" s="2" customFormat="1" ht="17" thickBot="1" x14ac:dyDescent="0.25">
      <c r="A192" s="87"/>
      <c r="B192" s="56" t="s">
        <v>25</v>
      </c>
      <c r="C192" s="56"/>
      <c r="D192" s="56"/>
      <c r="E192" s="56"/>
      <c r="F192" s="56"/>
      <c r="G192" s="56"/>
      <c r="H192" s="56"/>
      <c r="I192" s="57"/>
      <c r="J192" s="2">
        <f t="shared" si="116"/>
        <v>0</v>
      </c>
      <c r="L192" s="87"/>
      <c r="M192" s="56" t="s">
        <v>25</v>
      </c>
      <c r="N192" s="56"/>
      <c r="O192" s="56"/>
      <c r="P192" s="56"/>
      <c r="Q192" s="56"/>
      <c r="R192" s="56"/>
      <c r="S192" s="56"/>
      <c r="T192" s="57"/>
      <c r="U192" s="2">
        <f t="shared" si="117"/>
        <v>0</v>
      </c>
      <c r="W192" s="87"/>
      <c r="X192" s="56" t="s">
        <v>25</v>
      </c>
      <c r="Y192" s="56"/>
      <c r="Z192" s="56"/>
      <c r="AA192" s="56"/>
      <c r="AB192" s="56"/>
      <c r="AC192" s="56"/>
      <c r="AD192" s="56"/>
      <c r="AE192" s="57"/>
      <c r="AF192" s="2">
        <f t="shared" si="118"/>
        <v>0</v>
      </c>
      <c r="AH192" s="87"/>
      <c r="AI192" s="56" t="s">
        <v>25</v>
      </c>
      <c r="AJ192" s="56"/>
      <c r="AK192" s="56"/>
      <c r="AL192" s="56"/>
      <c r="AM192" s="56"/>
      <c r="AN192" s="56"/>
      <c r="AO192" s="56"/>
      <c r="AP192" s="57"/>
      <c r="AQ192" s="2">
        <f t="shared" si="119"/>
        <v>0</v>
      </c>
      <c r="AS192" s="87"/>
      <c r="AT192" s="58" t="s">
        <v>25</v>
      </c>
      <c r="AU192" s="35">
        <f>J192</f>
        <v>0</v>
      </c>
      <c r="AV192" s="35">
        <f>U192</f>
        <v>0</v>
      </c>
      <c r="AW192" s="35">
        <f>AF192</f>
        <v>0</v>
      </c>
      <c r="AX192" s="35">
        <f>AQ192</f>
        <v>0</v>
      </c>
      <c r="BB192" s="87"/>
      <c r="BC192" s="56"/>
      <c r="BD192" s="36"/>
      <c r="BE192" s="36"/>
      <c r="BF192" s="36"/>
      <c r="BG192" s="36"/>
      <c r="BI192" s="29"/>
      <c r="BJ192" s="29"/>
      <c r="BK192" s="29"/>
      <c r="BL192" s="29"/>
      <c r="BM192" s="29"/>
      <c r="BN192" s="29"/>
      <c r="BO192" s="29"/>
      <c r="BP192" s="29"/>
      <c r="BR192" s="29"/>
    </row>
    <row r="193" spans="1:79" x14ac:dyDescent="0.2">
      <c r="AU193" s="42">
        <f>SUM(AU177,AU181,AU185,AU189)</f>
        <v>76</v>
      </c>
      <c r="AV193" s="42">
        <f t="shared" ref="AV193:AX193" si="121">SUM(AV177,AV181,AV185,AV189)</f>
        <v>36</v>
      </c>
      <c r="AW193" s="42">
        <f t="shared" si="121"/>
        <v>88</v>
      </c>
      <c r="AX193" s="42">
        <f t="shared" si="121"/>
        <v>40</v>
      </c>
    </row>
    <row r="194" spans="1:79" s="2" customFormat="1" x14ac:dyDescent="0.2">
      <c r="A194" s="1" t="s">
        <v>41</v>
      </c>
      <c r="B194" s="43"/>
      <c r="C194" s="43"/>
      <c r="D194" s="43"/>
      <c r="E194" s="43"/>
      <c r="L194" s="3" t="str">
        <f>A194</f>
        <v xml:space="preserve">G85Rcr/TM6c x G85Rcr/TM6c </v>
      </c>
      <c r="M194" s="3"/>
      <c r="N194" s="3"/>
      <c r="O194" s="3"/>
      <c r="P194" s="3"/>
      <c r="W194" s="3" t="str">
        <f>A194</f>
        <v xml:space="preserve">G85Rcr/TM6c x G85Rcr/TM6c </v>
      </c>
      <c r="X194" s="3"/>
      <c r="Y194" s="3"/>
      <c r="Z194" s="3"/>
      <c r="AA194" s="3"/>
      <c r="AH194" s="3" t="str">
        <f>A194</f>
        <v xml:space="preserve">G85Rcr/TM6c x G85Rcr/TM6c </v>
      </c>
      <c r="AI194" s="3"/>
      <c r="AJ194" s="3"/>
      <c r="AK194" s="3"/>
      <c r="AL194" s="3"/>
      <c r="AS194" s="3" t="str">
        <f>A194</f>
        <v xml:space="preserve">G85Rcr/TM6c x G85Rcr/TM6c </v>
      </c>
      <c r="AT194" s="3"/>
      <c r="AU194" s="3"/>
      <c r="AV194" s="3"/>
      <c r="AW194" s="3"/>
      <c r="AX194" s="3"/>
      <c r="BB194" s="3" t="str">
        <f>AS194</f>
        <v xml:space="preserve">G85Rcr/TM6c x G85Rcr/TM6c </v>
      </c>
      <c r="BC194" s="3"/>
      <c r="BD194" s="3"/>
      <c r="BE194" s="3"/>
      <c r="BF194" s="3"/>
      <c r="BG194" s="3"/>
      <c r="BH194" s="3"/>
      <c r="BI194" s="3" t="str">
        <f>BB194</f>
        <v xml:space="preserve">G85Rcr/TM6c x G85Rcr/TM6c </v>
      </c>
      <c r="BJ194" s="3"/>
      <c r="BK194" s="3"/>
      <c r="BL194" s="3"/>
      <c r="BM194" s="3"/>
      <c r="BN194" s="3"/>
      <c r="BO194" s="29"/>
      <c r="BP194" s="29"/>
      <c r="BQ194" s="29"/>
      <c r="BR194" s="29" t="s">
        <v>1</v>
      </c>
      <c r="BS194" s="29"/>
      <c r="BT194" s="29"/>
      <c r="BU194" s="29"/>
      <c r="BV194" s="29"/>
      <c r="BW194" s="29"/>
      <c r="BX194" s="29"/>
      <c r="BY194" s="29"/>
      <c r="CA194" s="44"/>
    </row>
    <row r="195" spans="1:79" s="2" customFormat="1" ht="18" thickBot="1" x14ac:dyDescent="0.25">
      <c r="A195" s="6" t="s">
        <v>2</v>
      </c>
      <c r="B195" s="7"/>
      <c r="C195" s="8" t="s">
        <v>3</v>
      </c>
      <c r="D195" s="8" t="s">
        <v>4</v>
      </c>
      <c r="E195" s="8" t="s">
        <v>5</v>
      </c>
      <c r="F195" s="8" t="s">
        <v>6</v>
      </c>
      <c r="G195" s="8" t="s">
        <v>7</v>
      </c>
      <c r="H195" s="8" t="s">
        <v>8</v>
      </c>
      <c r="I195" s="8" t="s">
        <v>9</v>
      </c>
      <c r="J195" s="8" t="s">
        <v>10</v>
      </c>
      <c r="L195" s="6" t="s">
        <v>14</v>
      </c>
      <c r="M195" s="7"/>
      <c r="N195" s="8" t="s">
        <v>3</v>
      </c>
      <c r="O195" s="8" t="s">
        <v>4</v>
      </c>
      <c r="P195" s="8" t="s">
        <v>5</v>
      </c>
      <c r="Q195" s="8" t="s">
        <v>6</v>
      </c>
      <c r="R195" s="8" t="s">
        <v>7</v>
      </c>
      <c r="S195" s="8" t="s">
        <v>8</v>
      </c>
      <c r="T195" s="8" t="s">
        <v>9</v>
      </c>
      <c r="U195" s="8" t="s">
        <v>10</v>
      </c>
      <c r="W195" s="6" t="s">
        <v>12</v>
      </c>
      <c r="X195" s="7"/>
      <c r="Y195" s="8" t="s">
        <v>3</v>
      </c>
      <c r="Z195" s="8" t="s">
        <v>4</v>
      </c>
      <c r="AA195" s="8" t="s">
        <v>5</v>
      </c>
      <c r="AB195" s="8" t="s">
        <v>6</v>
      </c>
      <c r="AC195" s="8" t="s">
        <v>7</v>
      </c>
      <c r="AD195" s="8" t="s">
        <v>8</v>
      </c>
      <c r="AE195" s="8" t="s">
        <v>9</v>
      </c>
      <c r="AF195" s="8" t="s">
        <v>10</v>
      </c>
      <c r="AH195" s="6" t="s">
        <v>13</v>
      </c>
      <c r="AI195" s="7"/>
      <c r="AJ195" s="8" t="s">
        <v>3</v>
      </c>
      <c r="AK195" s="8" t="s">
        <v>4</v>
      </c>
      <c r="AL195" s="8" t="s">
        <v>5</v>
      </c>
      <c r="AM195" s="8" t="s">
        <v>6</v>
      </c>
      <c r="AN195" s="8" t="s">
        <v>7</v>
      </c>
      <c r="AO195" s="8" t="s">
        <v>8</v>
      </c>
      <c r="AP195" s="8" t="s">
        <v>9</v>
      </c>
      <c r="AQ195" s="8" t="s">
        <v>10</v>
      </c>
      <c r="AR195" s="8"/>
      <c r="AS195" s="8"/>
      <c r="AT195" s="8"/>
      <c r="AU195" s="8" t="s">
        <v>2</v>
      </c>
      <c r="AV195" s="8" t="s">
        <v>14</v>
      </c>
      <c r="AW195" s="8" t="s">
        <v>12</v>
      </c>
      <c r="AX195" s="8" t="s">
        <v>13</v>
      </c>
      <c r="AY195" s="8" t="s">
        <v>15</v>
      </c>
      <c r="AZ195" s="8" t="s">
        <v>16</v>
      </c>
      <c r="BA195" s="8"/>
      <c r="BB195" s="6"/>
      <c r="BD195" s="8" t="s">
        <v>2</v>
      </c>
      <c r="BE195" s="8" t="s">
        <v>14</v>
      </c>
      <c r="BF195" s="8" t="s">
        <v>12</v>
      </c>
      <c r="BG195" s="8" t="s">
        <v>13</v>
      </c>
      <c r="BI195" s="86" t="s">
        <v>2</v>
      </c>
      <c r="BJ195" s="86"/>
      <c r="BK195" s="86" t="s">
        <v>14</v>
      </c>
      <c r="BL195" s="86"/>
      <c r="BM195" s="86" t="s">
        <v>12</v>
      </c>
      <c r="BN195" s="86"/>
      <c r="BO195" s="86" t="s">
        <v>13</v>
      </c>
      <c r="BP195" s="86"/>
    </row>
    <row r="196" spans="1:79" s="2" customFormat="1" ht="16" customHeight="1" x14ac:dyDescent="0.2">
      <c r="A196" s="83" t="s">
        <v>54</v>
      </c>
      <c r="B196" s="45" t="s">
        <v>18</v>
      </c>
      <c r="C196" s="45"/>
      <c r="D196" s="45"/>
      <c r="E196" s="45"/>
      <c r="F196" s="45"/>
      <c r="G196" s="45"/>
      <c r="H196" s="45"/>
      <c r="I196" s="10"/>
      <c r="J196" s="2">
        <f>SUM(C196:I196)</f>
        <v>0</v>
      </c>
      <c r="L196" s="83" t="s">
        <v>54</v>
      </c>
      <c r="M196" s="45" t="s">
        <v>18</v>
      </c>
      <c r="N196" s="45"/>
      <c r="O196" s="45"/>
      <c r="P196" s="45"/>
      <c r="Q196" s="45"/>
      <c r="R196" s="45"/>
      <c r="S196" s="45"/>
      <c r="T196" s="10"/>
      <c r="U196" s="2">
        <f>SUM(N196:T196)</f>
        <v>0</v>
      </c>
      <c r="W196" s="83" t="s">
        <v>54</v>
      </c>
      <c r="X196" s="45" t="s">
        <v>18</v>
      </c>
      <c r="Y196" s="62"/>
      <c r="Z196" s="62"/>
      <c r="AA196" s="62"/>
      <c r="AB196" s="62"/>
      <c r="AC196" s="62"/>
      <c r="AD196" s="62"/>
      <c r="AE196" s="63"/>
      <c r="AF196" s="2">
        <f>SUM(Y196:AE196)</f>
        <v>0</v>
      </c>
      <c r="AH196" s="83" t="s">
        <v>54</v>
      </c>
      <c r="AI196" s="45" t="s">
        <v>18</v>
      </c>
      <c r="AJ196" s="62"/>
      <c r="AK196" s="62"/>
      <c r="AL196" s="62"/>
      <c r="AM196" s="62"/>
      <c r="AN196" s="62"/>
      <c r="AO196" s="62"/>
      <c r="AP196" s="63"/>
      <c r="AQ196" s="2">
        <f>SUM(AJ196:AP196)</f>
        <v>0</v>
      </c>
      <c r="AS196" s="83" t="s">
        <v>54</v>
      </c>
      <c r="AT196" s="46" t="s">
        <v>18</v>
      </c>
      <c r="AU196" s="14">
        <f>SUM(AU197:AU199)</f>
        <v>25</v>
      </c>
      <c r="AV196" s="14">
        <f t="shared" ref="AV196:AX196" si="122">SUM(AV197:AV199)</f>
        <v>13</v>
      </c>
      <c r="AW196" s="14">
        <f t="shared" si="122"/>
        <v>0</v>
      </c>
      <c r="AX196" s="14">
        <f t="shared" si="122"/>
        <v>0</v>
      </c>
      <c r="AZ196" s="2">
        <f>SUM(AU196:AX196,AU200:AX200)</f>
        <v>51</v>
      </c>
      <c r="BB196" s="83" t="s">
        <v>30</v>
      </c>
      <c r="BC196" s="45"/>
      <c r="BD196" s="47"/>
      <c r="BE196" s="47"/>
      <c r="BF196" s="48"/>
      <c r="BG196" s="48"/>
      <c r="BI196" s="49" t="s">
        <v>19</v>
      </c>
      <c r="BJ196" s="50" t="s">
        <v>20</v>
      </c>
      <c r="BK196" s="51" t="s">
        <v>19</v>
      </c>
      <c r="BL196" s="50" t="s">
        <v>20</v>
      </c>
      <c r="BM196" s="51" t="s">
        <v>19</v>
      </c>
      <c r="BN196" s="50" t="s">
        <v>20</v>
      </c>
      <c r="BO196" s="51" t="s">
        <v>19</v>
      </c>
      <c r="BP196" s="50" t="s">
        <v>20</v>
      </c>
      <c r="BR196" s="49" t="s">
        <v>19</v>
      </c>
      <c r="BS196" s="50" t="s">
        <v>20</v>
      </c>
    </row>
    <row r="197" spans="1:79" s="2" customFormat="1" ht="17" thickBot="1" x14ac:dyDescent="0.25">
      <c r="A197" s="81"/>
      <c r="B197" s="52" t="s">
        <v>21</v>
      </c>
      <c r="C197" s="52">
        <v>25</v>
      </c>
      <c r="D197" s="52"/>
      <c r="E197" s="52"/>
      <c r="F197" s="52"/>
      <c r="G197" s="52"/>
      <c r="H197" s="52"/>
      <c r="I197" s="53"/>
      <c r="J197" s="2">
        <f t="shared" ref="J197:J203" si="123">SUM(C197:I197)</f>
        <v>25</v>
      </c>
      <c r="L197" s="81"/>
      <c r="M197" s="52" t="s">
        <v>21</v>
      </c>
      <c r="N197" s="52">
        <v>13</v>
      </c>
      <c r="O197" s="52"/>
      <c r="P197" s="52"/>
      <c r="Q197" s="52"/>
      <c r="R197" s="52"/>
      <c r="S197" s="52"/>
      <c r="T197" s="53"/>
      <c r="U197" s="2">
        <f t="shared" ref="U197:U203" si="124">SUM(N197:T197)</f>
        <v>13</v>
      </c>
      <c r="W197" s="81"/>
      <c r="X197" s="52" t="s">
        <v>21</v>
      </c>
      <c r="Y197" s="64"/>
      <c r="Z197" s="64"/>
      <c r="AA197" s="64"/>
      <c r="AB197" s="64"/>
      <c r="AC197" s="64"/>
      <c r="AD197" s="64"/>
      <c r="AE197" s="65"/>
      <c r="AF197" s="2">
        <f t="shared" ref="AF197:AF203" si="125">SUM(Y197:AE197)</f>
        <v>0</v>
      </c>
      <c r="AH197" s="81"/>
      <c r="AI197" s="52" t="s">
        <v>21</v>
      </c>
      <c r="AJ197" s="64"/>
      <c r="AK197" s="64"/>
      <c r="AL197" s="64"/>
      <c r="AM197" s="64"/>
      <c r="AN197" s="64"/>
      <c r="AO197" s="64"/>
      <c r="AP197" s="65"/>
      <c r="AQ197" s="2">
        <f t="shared" ref="AQ197:AQ203" si="126">SUM(AJ197:AP197)</f>
        <v>0</v>
      </c>
      <c r="AS197" s="81"/>
      <c r="AT197" s="54" t="s">
        <v>21</v>
      </c>
      <c r="AU197" s="24">
        <f>J197</f>
        <v>25</v>
      </c>
      <c r="AV197" s="24">
        <f>U197</f>
        <v>13</v>
      </c>
      <c r="AW197" s="24">
        <f>AF197</f>
        <v>0</v>
      </c>
      <c r="AX197" s="24">
        <f>AQ197</f>
        <v>0</v>
      </c>
      <c r="AY197" s="3" t="s">
        <v>59</v>
      </c>
      <c r="AZ197" s="3">
        <f>SUM(AU196,AU200)</f>
        <v>33</v>
      </c>
      <c r="BB197" s="81"/>
      <c r="BC197" s="52" t="s">
        <v>22</v>
      </c>
      <c r="BD197" s="25">
        <f>AU197/AU196</f>
        <v>1</v>
      </c>
      <c r="BE197" s="25">
        <f>AV197/AV196</f>
        <v>1</v>
      </c>
      <c r="BF197" s="25"/>
      <c r="BG197" s="25"/>
      <c r="BH197" s="29"/>
      <c r="BI197" s="27">
        <f>BD201</f>
        <v>0</v>
      </c>
      <c r="BJ197" s="28">
        <f>1-BI197</f>
        <v>1</v>
      </c>
      <c r="BK197" s="27">
        <f>BE201</f>
        <v>0</v>
      </c>
      <c r="BL197" s="28">
        <f>1-BK197</f>
        <v>1</v>
      </c>
      <c r="BM197" s="27"/>
      <c r="BN197" s="28"/>
      <c r="BO197" s="27"/>
      <c r="BP197" s="28"/>
      <c r="BR197" s="27">
        <f>AVERAGE(BI197,BK197,BM197)</f>
        <v>0</v>
      </c>
      <c r="BS197" s="28">
        <f>AVERAGE(BJ197,BL197,BN197)</f>
        <v>1</v>
      </c>
    </row>
    <row r="198" spans="1:79" s="2" customFormat="1" x14ac:dyDescent="0.2">
      <c r="A198" s="81"/>
      <c r="B198" s="52" t="s">
        <v>23</v>
      </c>
      <c r="C198" s="52"/>
      <c r="D198" s="52"/>
      <c r="E198" s="52"/>
      <c r="F198" s="52"/>
      <c r="G198" s="52"/>
      <c r="H198" s="52"/>
      <c r="I198" s="55"/>
      <c r="J198" s="2">
        <f t="shared" si="123"/>
        <v>0</v>
      </c>
      <c r="L198" s="81"/>
      <c r="M198" s="52" t="s">
        <v>23</v>
      </c>
      <c r="N198" s="52"/>
      <c r="O198" s="52"/>
      <c r="P198" s="52"/>
      <c r="Q198" s="52"/>
      <c r="R198" s="52"/>
      <c r="S198" s="52"/>
      <c r="T198" s="55"/>
      <c r="U198" s="2">
        <f t="shared" si="124"/>
        <v>0</v>
      </c>
      <c r="W198" s="81"/>
      <c r="X198" s="52" t="s">
        <v>23</v>
      </c>
      <c r="Y198" s="64"/>
      <c r="Z198" s="64"/>
      <c r="AA198" s="64"/>
      <c r="AB198" s="64"/>
      <c r="AC198" s="64"/>
      <c r="AD198" s="64"/>
      <c r="AE198" s="66"/>
      <c r="AF198" s="2">
        <f t="shared" si="125"/>
        <v>0</v>
      </c>
      <c r="AH198" s="81"/>
      <c r="AI198" s="52" t="s">
        <v>23</v>
      </c>
      <c r="AJ198" s="64"/>
      <c r="AK198" s="64"/>
      <c r="AL198" s="64"/>
      <c r="AM198" s="64"/>
      <c r="AN198" s="64"/>
      <c r="AO198" s="64"/>
      <c r="AP198" s="66"/>
      <c r="AQ198" s="2">
        <f t="shared" si="126"/>
        <v>0</v>
      </c>
      <c r="AS198" s="81"/>
      <c r="AT198" s="54" t="s">
        <v>23</v>
      </c>
      <c r="AU198" s="24">
        <f>J198</f>
        <v>0</v>
      </c>
      <c r="AV198" s="24">
        <f>U198</f>
        <v>0</v>
      </c>
      <c r="AW198" s="24">
        <f>AF198</f>
        <v>0</v>
      </c>
      <c r="AX198" s="24">
        <f>AQ198</f>
        <v>0</v>
      </c>
      <c r="AY198" s="3" t="s">
        <v>14</v>
      </c>
      <c r="AZ198" s="3">
        <f>SUM(AV196,AV200)</f>
        <v>18</v>
      </c>
      <c r="BB198" s="81"/>
      <c r="BC198" s="52" t="s">
        <v>24</v>
      </c>
      <c r="BD198" s="25">
        <f>AU198/AU196</f>
        <v>0</v>
      </c>
      <c r="BE198" s="25">
        <f>AV198/AV196</f>
        <v>0</v>
      </c>
      <c r="BF198" s="25"/>
      <c r="BG198" s="25"/>
      <c r="BH198" s="29"/>
      <c r="BI198" s="29"/>
      <c r="BJ198" s="29"/>
      <c r="BK198" s="29"/>
      <c r="BL198" s="29"/>
      <c r="BM198" s="29"/>
      <c r="BN198" s="29"/>
      <c r="BO198" s="29"/>
      <c r="BP198" s="29"/>
      <c r="BR198" s="29"/>
    </row>
    <row r="199" spans="1:79" s="2" customFormat="1" ht="17" thickBot="1" x14ac:dyDescent="0.25">
      <c r="A199" s="87"/>
      <c r="B199" s="56" t="s">
        <v>25</v>
      </c>
      <c r="C199" s="56"/>
      <c r="D199" s="56"/>
      <c r="E199" s="56"/>
      <c r="F199" s="56"/>
      <c r="G199" s="56"/>
      <c r="H199" s="56"/>
      <c r="I199" s="57"/>
      <c r="J199" s="2">
        <f t="shared" si="123"/>
        <v>0</v>
      </c>
      <c r="L199" s="87"/>
      <c r="M199" s="56" t="s">
        <v>25</v>
      </c>
      <c r="N199" s="56"/>
      <c r="O199" s="56"/>
      <c r="P199" s="56"/>
      <c r="Q199" s="56"/>
      <c r="R199" s="56"/>
      <c r="S199" s="56"/>
      <c r="T199" s="57"/>
      <c r="U199" s="2">
        <f t="shared" si="124"/>
        <v>0</v>
      </c>
      <c r="W199" s="87"/>
      <c r="X199" s="56" t="s">
        <v>25</v>
      </c>
      <c r="Y199" s="67"/>
      <c r="Z199" s="67"/>
      <c r="AA199" s="67"/>
      <c r="AB199" s="67"/>
      <c r="AC199" s="67"/>
      <c r="AD199" s="67"/>
      <c r="AE199" s="68"/>
      <c r="AF199" s="2">
        <f t="shared" si="125"/>
        <v>0</v>
      </c>
      <c r="AH199" s="87"/>
      <c r="AI199" s="56" t="s">
        <v>25</v>
      </c>
      <c r="AJ199" s="67"/>
      <c r="AK199" s="67"/>
      <c r="AL199" s="67"/>
      <c r="AM199" s="67"/>
      <c r="AN199" s="67"/>
      <c r="AO199" s="67"/>
      <c r="AP199" s="68"/>
      <c r="AQ199" s="2">
        <f t="shared" si="126"/>
        <v>0</v>
      </c>
      <c r="AS199" s="87"/>
      <c r="AT199" s="58" t="s">
        <v>25</v>
      </c>
      <c r="AU199" s="35">
        <f>J199</f>
        <v>0</v>
      </c>
      <c r="AV199" s="35">
        <f>U199</f>
        <v>0</v>
      </c>
      <c r="AW199" s="35">
        <f>AF199</f>
        <v>0</v>
      </c>
      <c r="AX199" s="35">
        <f>AQ199</f>
        <v>0</v>
      </c>
      <c r="AY199" s="3" t="s">
        <v>12</v>
      </c>
      <c r="AZ199" s="3">
        <f>SUM(AW196,AW200)</f>
        <v>0</v>
      </c>
      <c r="BB199" s="87"/>
      <c r="BC199" s="56" t="s">
        <v>26</v>
      </c>
      <c r="BD199" s="36">
        <f>AU199/AU196</f>
        <v>0</v>
      </c>
      <c r="BE199" s="36">
        <f>AV199/AV196</f>
        <v>0</v>
      </c>
      <c r="BF199" s="36"/>
      <c r="BG199" s="36"/>
      <c r="BH199" s="29"/>
      <c r="BI199" s="29"/>
      <c r="BJ199" s="29"/>
      <c r="BK199" s="29"/>
      <c r="BL199" s="29"/>
      <c r="BM199" s="29"/>
      <c r="BN199" s="29"/>
      <c r="BO199" s="29"/>
      <c r="BP199" s="29"/>
      <c r="BR199" s="29"/>
    </row>
    <row r="200" spans="1:79" s="2" customFormat="1" ht="16" customHeight="1" x14ac:dyDescent="0.2">
      <c r="A200" s="83" t="s">
        <v>53</v>
      </c>
      <c r="B200" s="37" t="s">
        <v>18</v>
      </c>
      <c r="C200" s="52"/>
      <c r="D200" s="52"/>
      <c r="E200" s="52"/>
      <c r="F200" s="52"/>
      <c r="G200" s="52"/>
      <c r="H200" s="52"/>
      <c r="I200" s="55"/>
      <c r="J200" s="2">
        <f t="shared" si="123"/>
        <v>0</v>
      </c>
      <c r="L200" s="83" t="s">
        <v>53</v>
      </c>
      <c r="M200" s="37" t="s">
        <v>18</v>
      </c>
      <c r="N200" s="52"/>
      <c r="O200" s="52"/>
      <c r="P200" s="52"/>
      <c r="Q200" s="52"/>
      <c r="R200" s="52"/>
      <c r="S200" s="52"/>
      <c r="T200" s="55"/>
      <c r="U200" s="2">
        <f t="shared" si="124"/>
        <v>0</v>
      </c>
      <c r="W200" s="83" t="s">
        <v>53</v>
      </c>
      <c r="X200" s="37" t="s">
        <v>18</v>
      </c>
      <c r="Y200" s="64"/>
      <c r="Z200" s="64"/>
      <c r="AA200" s="64"/>
      <c r="AB200" s="64"/>
      <c r="AC200" s="64"/>
      <c r="AD200" s="64"/>
      <c r="AE200" s="66"/>
      <c r="AF200" s="2">
        <f t="shared" si="125"/>
        <v>0</v>
      </c>
      <c r="AH200" s="83" t="s">
        <v>53</v>
      </c>
      <c r="AI200" s="37" t="s">
        <v>18</v>
      </c>
      <c r="AJ200" s="64"/>
      <c r="AK200" s="64"/>
      <c r="AL200" s="64"/>
      <c r="AM200" s="64"/>
      <c r="AN200" s="64"/>
      <c r="AO200" s="64"/>
      <c r="AP200" s="66"/>
      <c r="AQ200" s="2">
        <f t="shared" si="126"/>
        <v>0</v>
      </c>
      <c r="AS200" s="83" t="s">
        <v>53</v>
      </c>
      <c r="AT200" s="41" t="s">
        <v>18</v>
      </c>
      <c r="AU200" s="24">
        <f t="shared" ref="AU200:AX200" si="127">SUM(AU201:AU203)</f>
        <v>8</v>
      </c>
      <c r="AV200" s="24">
        <f t="shared" si="127"/>
        <v>5</v>
      </c>
      <c r="AW200" s="24">
        <f t="shared" si="127"/>
        <v>0</v>
      </c>
      <c r="AX200" s="24">
        <f t="shared" si="127"/>
        <v>0</v>
      </c>
      <c r="AY200" s="3" t="s">
        <v>60</v>
      </c>
      <c r="AZ200" s="3">
        <f>SUM(,AX200)</f>
        <v>0</v>
      </c>
      <c r="BB200" s="83" t="s">
        <v>31</v>
      </c>
      <c r="BC200" s="52"/>
      <c r="BD200" s="15"/>
      <c r="BE200" s="15"/>
      <c r="BF200" s="16"/>
      <c r="BG200" s="16"/>
      <c r="BI200" s="29"/>
      <c r="BJ200" s="29"/>
      <c r="BK200" s="29"/>
      <c r="BL200" s="29"/>
      <c r="BM200" s="29"/>
      <c r="BN200" s="29"/>
      <c r="BO200" s="29"/>
      <c r="BP200" s="29"/>
      <c r="BR200" s="29"/>
      <c r="BS200" s="29"/>
    </row>
    <row r="201" spans="1:79" s="89" customFormat="1" x14ac:dyDescent="0.2">
      <c r="A201" s="81"/>
      <c r="B201" s="90" t="s">
        <v>21</v>
      </c>
      <c r="C201" s="90"/>
      <c r="D201" s="90"/>
      <c r="E201" s="90"/>
      <c r="F201" s="90"/>
      <c r="G201" s="90"/>
      <c r="H201" s="90"/>
      <c r="I201" s="91"/>
      <c r="J201" s="89">
        <f t="shared" si="123"/>
        <v>0</v>
      </c>
      <c r="L201" s="81"/>
      <c r="M201" s="90" t="s">
        <v>21</v>
      </c>
      <c r="N201" s="90"/>
      <c r="O201" s="90"/>
      <c r="P201" s="90"/>
      <c r="Q201" s="90"/>
      <c r="R201" s="90"/>
      <c r="S201" s="90"/>
      <c r="T201" s="91"/>
      <c r="U201" s="89">
        <f t="shared" si="124"/>
        <v>0</v>
      </c>
      <c r="W201" s="81"/>
      <c r="X201" s="90" t="s">
        <v>21</v>
      </c>
      <c r="Y201" s="90"/>
      <c r="Z201" s="90"/>
      <c r="AA201" s="90"/>
      <c r="AB201" s="90"/>
      <c r="AC201" s="90"/>
      <c r="AD201" s="90"/>
      <c r="AE201" s="91"/>
      <c r="AF201" s="89">
        <f t="shared" si="125"/>
        <v>0</v>
      </c>
      <c r="AH201" s="81"/>
      <c r="AI201" s="90" t="s">
        <v>21</v>
      </c>
      <c r="AJ201" s="90"/>
      <c r="AK201" s="90"/>
      <c r="AL201" s="90"/>
      <c r="AM201" s="90"/>
      <c r="AN201" s="90"/>
      <c r="AO201" s="90"/>
      <c r="AP201" s="91"/>
      <c r="AQ201" s="89">
        <f t="shared" si="126"/>
        <v>0</v>
      </c>
      <c r="AS201" s="81"/>
      <c r="AT201" s="93" t="s">
        <v>21</v>
      </c>
      <c r="AU201" s="94">
        <f>J201</f>
        <v>0</v>
      </c>
      <c r="AV201" s="94">
        <f>U201</f>
        <v>0</v>
      </c>
      <c r="AW201" s="94">
        <f>AF201</f>
        <v>0</v>
      </c>
      <c r="AX201" s="94">
        <f>AQ201</f>
        <v>0</v>
      </c>
      <c r="BB201" s="81"/>
      <c r="BC201" s="95" t="s">
        <v>22</v>
      </c>
      <c r="BD201" s="96">
        <f>AU201/AU200</f>
        <v>0</v>
      </c>
      <c r="BE201" s="96">
        <f>AV201/AV200</f>
        <v>0</v>
      </c>
      <c r="BF201" s="96"/>
      <c r="BG201" s="96"/>
      <c r="BI201" s="97"/>
      <c r="BJ201" s="97"/>
      <c r="BK201" s="97"/>
      <c r="BL201" s="97"/>
      <c r="BM201" s="97"/>
      <c r="BN201" s="97"/>
      <c r="BO201" s="97"/>
      <c r="BP201" s="97"/>
      <c r="BR201" s="97"/>
    </row>
    <row r="202" spans="1:79" s="2" customFormat="1" x14ac:dyDescent="0.2">
      <c r="A202" s="81"/>
      <c r="B202" s="52" t="s">
        <v>23</v>
      </c>
      <c r="C202" s="52">
        <v>5</v>
      </c>
      <c r="D202" s="52"/>
      <c r="E202" s="52"/>
      <c r="F202" s="52"/>
      <c r="G202" s="52"/>
      <c r="H202" s="52"/>
      <c r="I202" s="55"/>
      <c r="J202" s="2">
        <f t="shared" si="123"/>
        <v>5</v>
      </c>
      <c r="L202" s="81"/>
      <c r="M202" s="52" t="s">
        <v>23</v>
      </c>
      <c r="N202" s="52">
        <v>5</v>
      </c>
      <c r="O202" s="52"/>
      <c r="P202" s="52"/>
      <c r="Q202" s="52"/>
      <c r="R202" s="52"/>
      <c r="S202" s="52"/>
      <c r="T202" s="55"/>
      <c r="U202" s="2">
        <f t="shared" si="124"/>
        <v>5</v>
      </c>
      <c r="W202" s="81"/>
      <c r="X202" s="52" t="s">
        <v>23</v>
      </c>
      <c r="Y202" s="64"/>
      <c r="Z202" s="64"/>
      <c r="AA202" s="64"/>
      <c r="AB202" s="64"/>
      <c r="AC202" s="64"/>
      <c r="AD202" s="64"/>
      <c r="AE202" s="66"/>
      <c r="AF202" s="2">
        <f t="shared" si="125"/>
        <v>0</v>
      </c>
      <c r="AH202" s="81"/>
      <c r="AI202" s="52" t="s">
        <v>23</v>
      </c>
      <c r="AJ202" s="64"/>
      <c r="AK202" s="64"/>
      <c r="AL202" s="64"/>
      <c r="AM202" s="64"/>
      <c r="AN202" s="64"/>
      <c r="AO202" s="64"/>
      <c r="AP202" s="66"/>
      <c r="AQ202" s="2">
        <f t="shared" si="126"/>
        <v>0</v>
      </c>
      <c r="AS202" s="81"/>
      <c r="AT202" s="54" t="s">
        <v>23</v>
      </c>
      <c r="AU202" s="24">
        <f>J202</f>
        <v>5</v>
      </c>
      <c r="AV202" s="24">
        <f>U202</f>
        <v>5</v>
      </c>
      <c r="AW202" s="24">
        <f>AF202</f>
        <v>0</v>
      </c>
      <c r="AX202" s="24">
        <f>AQ202</f>
        <v>0</v>
      </c>
      <c r="BB202" s="81"/>
      <c r="BC202" s="52" t="s">
        <v>24</v>
      </c>
      <c r="BD202" s="25">
        <f>AU202/AU200</f>
        <v>0.625</v>
      </c>
      <c r="BE202" s="25">
        <f>AV202/AV200</f>
        <v>1</v>
      </c>
      <c r="BF202" s="25"/>
      <c r="BG202" s="25"/>
      <c r="BI202" s="29"/>
      <c r="BJ202" s="29"/>
      <c r="BK202" s="29"/>
      <c r="BL202" s="29"/>
      <c r="BM202" s="29"/>
      <c r="BN202" s="29"/>
      <c r="BO202" s="29"/>
      <c r="BP202" s="29"/>
      <c r="BR202" s="29"/>
    </row>
    <row r="203" spans="1:79" s="2" customFormat="1" ht="17" thickBot="1" x14ac:dyDescent="0.25">
      <c r="A203" s="87"/>
      <c r="B203" s="56" t="s">
        <v>25</v>
      </c>
      <c r="C203" s="56">
        <v>3</v>
      </c>
      <c r="D203" s="56"/>
      <c r="E203" s="56"/>
      <c r="F203" s="56"/>
      <c r="G203" s="56"/>
      <c r="H203" s="56"/>
      <c r="I203" s="57"/>
      <c r="J203" s="2">
        <f t="shared" si="123"/>
        <v>3</v>
      </c>
      <c r="L203" s="87"/>
      <c r="M203" s="56" t="s">
        <v>25</v>
      </c>
      <c r="N203" s="56"/>
      <c r="O203" s="56"/>
      <c r="P203" s="56"/>
      <c r="Q203" s="56"/>
      <c r="R203" s="56"/>
      <c r="S203" s="56"/>
      <c r="T203" s="57"/>
      <c r="U203" s="2">
        <f t="shared" si="124"/>
        <v>0</v>
      </c>
      <c r="W203" s="87"/>
      <c r="X203" s="56" t="s">
        <v>25</v>
      </c>
      <c r="Y203" s="67"/>
      <c r="Z203" s="67"/>
      <c r="AA203" s="67"/>
      <c r="AB203" s="67"/>
      <c r="AC203" s="67"/>
      <c r="AD203" s="67"/>
      <c r="AE203" s="68"/>
      <c r="AF203" s="2">
        <f t="shared" si="125"/>
        <v>0</v>
      </c>
      <c r="AH203" s="87"/>
      <c r="AI203" s="56" t="s">
        <v>25</v>
      </c>
      <c r="AJ203" s="67"/>
      <c r="AK203" s="67"/>
      <c r="AL203" s="67"/>
      <c r="AM203" s="67"/>
      <c r="AN203" s="67"/>
      <c r="AO203" s="67"/>
      <c r="AP203" s="68"/>
      <c r="AQ203" s="2">
        <f t="shared" si="126"/>
        <v>0</v>
      </c>
      <c r="AS203" s="87"/>
      <c r="AT203" s="58" t="s">
        <v>25</v>
      </c>
      <c r="AU203" s="35">
        <f>J203</f>
        <v>3</v>
      </c>
      <c r="AV203" s="35">
        <f>U203</f>
        <v>0</v>
      </c>
      <c r="AW203" s="35">
        <f>AF203</f>
        <v>0</v>
      </c>
      <c r="AX203" s="35">
        <f>AQ203</f>
        <v>0</v>
      </c>
      <c r="BB203" s="87"/>
      <c r="BC203" s="56" t="s">
        <v>26</v>
      </c>
      <c r="BD203" s="36">
        <f>AU203/AU200</f>
        <v>0.375</v>
      </c>
      <c r="BE203" s="36">
        <f>AV203/AV200</f>
        <v>0</v>
      </c>
      <c r="BF203" s="36"/>
      <c r="BG203" s="36"/>
      <c r="BI203" s="29"/>
      <c r="BJ203" s="29"/>
      <c r="BK203" s="29"/>
      <c r="BL203" s="29"/>
      <c r="BM203" s="29"/>
      <c r="BN203" s="29"/>
      <c r="BO203" s="29"/>
      <c r="BP203" s="29"/>
      <c r="BR203" s="29"/>
    </row>
    <row r="204" spans="1:79" s="2" customFormat="1" ht="16" customHeight="1" x14ac:dyDescent="0.2">
      <c r="A204" s="83" t="s">
        <v>54</v>
      </c>
      <c r="B204" s="52" t="s">
        <v>18</v>
      </c>
      <c r="C204" s="52"/>
      <c r="D204" s="52"/>
      <c r="E204" s="52"/>
      <c r="F204" s="52"/>
      <c r="G204" s="52"/>
      <c r="H204" s="52"/>
      <c r="I204" s="10"/>
      <c r="J204" s="2">
        <f>SUM(C204:I204)</f>
        <v>0</v>
      </c>
      <c r="L204" s="83" t="s">
        <v>54</v>
      </c>
      <c r="M204" s="52" t="s">
        <v>18</v>
      </c>
      <c r="N204" s="52"/>
      <c r="O204" s="52"/>
      <c r="P204" s="52"/>
      <c r="Q204" s="52"/>
      <c r="R204" s="52"/>
      <c r="S204" s="52"/>
      <c r="T204" s="10"/>
      <c r="U204" s="2">
        <f>SUM(N204:T204)</f>
        <v>0</v>
      </c>
      <c r="W204" s="83" t="s">
        <v>54</v>
      </c>
      <c r="X204" s="52" t="s">
        <v>18</v>
      </c>
      <c r="Y204" s="52"/>
      <c r="Z204" s="52"/>
      <c r="AA204" s="52"/>
      <c r="AB204" s="52"/>
      <c r="AC204" s="52"/>
      <c r="AD204" s="52"/>
      <c r="AE204" s="10"/>
      <c r="AF204" s="2">
        <f>SUM(Y204:AE204)</f>
        <v>0</v>
      </c>
      <c r="AH204" s="83" t="s">
        <v>54</v>
      </c>
      <c r="AI204" s="52" t="s">
        <v>18</v>
      </c>
      <c r="AJ204" s="52"/>
      <c r="AK204" s="52"/>
      <c r="AL204" s="52"/>
      <c r="AM204" s="52"/>
      <c r="AN204" s="52"/>
      <c r="AO204" s="52"/>
      <c r="AP204" s="10"/>
      <c r="AQ204" s="2">
        <f>SUM(AJ204:AP204)</f>
        <v>0</v>
      </c>
      <c r="AS204" s="83" t="s">
        <v>54</v>
      </c>
      <c r="AT204" s="54" t="s">
        <v>18</v>
      </c>
      <c r="AU204" s="14">
        <f>SUM(AU205:AU207)</f>
        <v>46</v>
      </c>
      <c r="AV204" s="14">
        <f t="shared" ref="AV204:AX204" si="128">SUM(AV205:AV207)</f>
        <v>29</v>
      </c>
      <c r="AW204" s="14">
        <f t="shared" si="128"/>
        <v>29</v>
      </c>
      <c r="AX204" s="14">
        <f t="shared" si="128"/>
        <v>19</v>
      </c>
      <c r="AZ204" s="2">
        <f>SUM(AU204:AX204,AU208:AX208)</f>
        <v>173</v>
      </c>
      <c r="BB204" s="83" t="s">
        <v>30</v>
      </c>
      <c r="BC204" s="52"/>
      <c r="BD204" s="61"/>
      <c r="BE204" s="61"/>
      <c r="BF204" s="48"/>
      <c r="BG204" s="48"/>
      <c r="BI204" s="49" t="s">
        <v>19</v>
      </c>
      <c r="BJ204" s="50" t="s">
        <v>20</v>
      </c>
      <c r="BK204" s="51" t="s">
        <v>19</v>
      </c>
      <c r="BL204" s="50" t="s">
        <v>20</v>
      </c>
      <c r="BM204" s="51" t="s">
        <v>19</v>
      </c>
      <c r="BN204" s="50" t="s">
        <v>20</v>
      </c>
      <c r="BO204" s="51" t="s">
        <v>19</v>
      </c>
      <c r="BP204" s="50" t="s">
        <v>20</v>
      </c>
      <c r="BR204" s="49" t="s">
        <v>19</v>
      </c>
      <c r="BS204" s="50" t="s">
        <v>20</v>
      </c>
    </row>
    <row r="205" spans="1:79" s="2" customFormat="1" ht="17" thickBot="1" x14ac:dyDescent="0.25">
      <c r="A205" s="81"/>
      <c r="B205" s="52" t="s">
        <v>21</v>
      </c>
      <c r="C205" s="52">
        <v>46</v>
      </c>
      <c r="D205" s="52"/>
      <c r="E205" s="52"/>
      <c r="F205" s="52"/>
      <c r="G205" s="52"/>
      <c r="H205" s="52"/>
      <c r="I205" s="53"/>
      <c r="J205" s="2">
        <f t="shared" ref="J205:J211" si="129">SUM(C205:I205)</f>
        <v>46</v>
      </c>
      <c r="L205" s="81"/>
      <c r="M205" s="52" t="s">
        <v>21</v>
      </c>
      <c r="N205" s="21">
        <v>29</v>
      </c>
      <c r="O205" s="52"/>
      <c r="P205" s="52"/>
      <c r="Q205" s="52"/>
      <c r="R205" s="52"/>
      <c r="S205" s="52"/>
      <c r="T205" s="53"/>
      <c r="U205" s="2">
        <f t="shared" ref="U205:U211" si="130">SUM(N205:T205)</f>
        <v>29</v>
      </c>
      <c r="W205" s="81"/>
      <c r="X205" s="52" t="s">
        <v>21</v>
      </c>
      <c r="Y205" s="52">
        <v>29</v>
      </c>
      <c r="Z205" s="52"/>
      <c r="AA205" s="52"/>
      <c r="AB205" s="52"/>
      <c r="AC205" s="52"/>
      <c r="AD205" s="52"/>
      <c r="AE205" s="53"/>
      <c r="AF205" s="2">
        <f t="shared" ref="AF205:AF211" si="131">SUM(Y205:AE205)</f>
        <v>29</v>
      </c>
      <c r="AH205" s="81"/>
      <c r="AI205" s="52" t="s">
        <v>21</v>
      </c>
      <c r="AJ205" s="52">
        <v>19</v>
      </c>
      <c r="AK205" s="52"/>
      <c r="AL205" s="52"/>
      <c r="AM205" s="52"/>
      <c r="AN205" s="52"/>
      <c r="AO205" s="52"/>
      <c r="AP205" s="53"/>
      <c r="AQ205" s="2">
        <f t="shared" ref="AQ205:AQ211" si="132">SUM(AJ205:AP205)</f>
        <v>19</v>
      </c>
      <c r="AS205" s="81"/>
      <c r="AT205" s="54" t="s">
        <v>21</v>
      </c>
      <c r="AU205" s="24">
        <f>J205</f>
        <v>46</v>
      </c>
      <c r="AV205" s="24">
        <f>U205</f>
        <v>29</v>
      </c>
      <c r="AW205" s="24">
        <f>AF205</f>
        <v>29</v>
      </c>
      <c r="AX205" s="24">
        <f>AQ205</f>
        <v>19</v>
      </c>
      <c r="AY205" s="3" t="s">
        <v>59</v>
      </c>
      <c r="AZ205" s="3">
        <f>SUM(AU204,AU208)</f>
        <v>72</v>
      </c>
      <c r="BB205" s="81"/>
      <c r="BC205" s="52" t="s">
        <v>22</v>
      </c>
      <c r="BD205" s="25">
        <f>AU205/AU204</f>
        <v>1</v>
      </c>
      <c r="BE205" s="25">
        <f>AV205/AV204</f>
        <v>1</v>
      </c>
      <c r="BF205" s="25">
        <f>AW205/AW204</f>
        <v>1</v>
      </c>
      <c r="BG205" s="25">
        <f>AX205/AX204</f>
        <v>1</v>
      </c>
      <c r="BH205" s="29"/>
      <c r="BI205" s="27">
        <f>BD209</f>
        <v>3.8461538461538464E-2</v>
      </c>
      <c r="BJ205" s="28">
        <f>1-BI205</f>
        <v>0.96153846153846156</v>
      </c>
      <c r="BK205" s="27">
        <f>BE209</f>
        <v>0</v>
      </c>
      <c r="BL205" s="28">
        <f>1-BK205</f>
        <v>1</v>
      </c>
      <c r="BM205" s="27">
        <f>BF209</f>
        <v>9.0909090909090912E-2</v>
      </c>
      <c r="BN205" s="28">
        <f>1-BM205</f>
        <v>0.90909090909090906</v>
      </c>
      <c r="BO205" s="27">
        <f>BG209</f>
        <v>0</v>
      </c>
      <c r="BP205" s="28">
        <f>1-BO205</f>
        <v>1</v>
      </c>
      <c r="BR205" s="27">
        <f>AVERAGE(BI205,BK205,BM205)</f>
        <v>4.3123543123543127E-2</v>
      </c>
      <c r="BS205" s="28">
        <f>AVERAGE(BJ205,BL205,BN205)</f>
        <v>0.95687645687645695</v>
      </c>
    </row>
    <row r="206" spans="1:79" s="2" customFormat="1" x14ac:dyDescent="0.2">
      <c r="A206" s="81"/>
      <c r="B206" s="52" t="s">
        <v>23</v>
      </c>
      <c r="C206" s="52"/>
      <c r="D206" s="52"/>
      <c r="E206" s="52"/>
      <c r="F206" s="52"/>
      <c r="G206" s="52"/>
      <c r="H206" s="52"/>
      <c r="I206" s="55"/>
      <c r="J206" s="2">
        <f t="shared" si="129"/>
        <v>0</v>
      </c>
      <c r="L206" s="81"/>
      <c r="M206" s="52" t="s">
        <v>23</v>
      </c>
      <c r="N206" s="21"/>
      <c r="O206" s="52"/>
      <c r="P206" s="52"/>
      <c r="Q206" s="52"/>
      <c r="R206" s="52"/>
      <c r="S206" s="52"/>
      <c r="T206" s="55"/>
      <c r="U206" s="2">
        <f t="shared" si="130"/>
        <v>0</v>
      </c>
      <c r="W206" s="81"/>
      <c r="X206" s="52" t="s">
        <v>23</v>
      </c>
      <c r="Y206" s="52"/>
      <c r="Z206" s="52"/>
      <c r="AA206" s="52"/>
      <c r="AB206" s="52"/>
      <c r="AC206" s="52"/>
      <c r="AD206" s="52"/>
      <c r="AE206" s="55"/>
      <c r="AF206" s="2">
        <f t="shared" si="131"/>
        <v>0</v>
      </c>
      <c r="AH206" s="81"/>
      <c r="AI206" s="52" t="s">
        <v>23</v>
      </c>
      <c r="AJ206" s="52"/>
      <c r="AK206" s="52"/>
      <c r="AL206" s="52"/>
      <c r="AM206" s="52"/>
      <c r="AN206" s="52"/>
      <c r="AO206" s="52"/>
      <c r="AP206" s="55"/>
      <c r="AQ206" s="2">
        <f t="shared" si="132"/>
        <v>0</v>
      </c>
      <c r="AS206" s="81"/>
      <c r="AT206" s="54" t="s">
        <v>23</v>
      </c>
      <c r="AU206" s="24">
        <f>J206</f>
        <v>0</v>
      </c>
      <c r="AV206" s="24">
        <f>U206</f>
        <v>0</v>
      </c>
      <c r="AW206" s="24">
        <f>AF206</f>
        <v>0</v>
      </c>
      <c r="AX206" s="24">
        <f>AQ206</f>
        <v>0</v>
      </c>
      <c r="AY206" s="3" t="s">
        <v>14</v>
      </c>
      <c r="AZ206" s="3">
        <f>SUM(AV204,AV208)</f>
        <v>36</v>
      </c>
      <c r="BB206" s="81"/>
      <c r="BC206" s="52" t="s">
        <v>24</v>
      </c>
      <c r="BD206" s="25">
        <f>AU206/AU204</f>
        <v>0</v>
      </c>
      <c r="BE206" s="25">
        <f>AV206/AV204</f>
        <v>0</v>
      </c>
      <c r="BF206" s="25">
        <f>AW206/AW204</f>
        <v>0</v>
      </c>
      <c r="BG206" s="25">
        <f>AX206/AX204</f>
        <v>0</v>
      </c>
      <c r="BH206" s="29"/>
      <c r="BI206" s="29"/>
      <c r="BJ206" s="29"/>
      <c r="BK206" s="29"/>
      <c r="BL206" s="29"/>
      <c r="BM206" s="29"/>
      <c r="BN206" s="29"/>
      <c r="BO206" s="29"/>
      <c r="BP206" s="29"/>
      <c r="BR206" s="29"/>
    </row>
    <row r="207" spans="1:79" s="2" customFormat="1" ht="17" thickBot="1" x14ac:dyDescent="0.25">
      <c r="A207" s="87"/>
      <c r="B207" s="56" t="s">
        <v>25</v>
      </c>
      <c r="C207" s="56"/>
      <c r="D207" s="56"/>
      <c r="E207" s="56"/>
      <c r="F207" s="56"/>
      <c r="G207" s="56"/>
      <c r="H207" s="56"/>
      <c r="I207" s="57"/>
      <c r="J207" s="2">
        <f t="shared" si="129"/>
        <v>0</v>
      </c>
      <c r="L207" s="87"/>
      <c r="M207" s="56" t="s">
        <v>25</v>
      </c>
      <c r="N207" s="32"/>
      <c r="O207" s="56"/>
      <c r="P207" s="56"/>
      <c r="Q207" s="56"/>
      <c r="R207" s="56"/>
      <c r="S207" s="56"/>
      <c r="T207" s="57"/>
      <c r="U207" s="2">
        <f t="shared" si="130"/>
        <v>0</v>
      </c>
      <c r="W207" s="87"/>
      <c r="X207" s="56" t="s">
        <v>25</v>
      </c>
      <c r="Y207" s="56"/>
      <c r="Z207" s="56"/>
      <c r="AA207" s="56"/>
      <c r="AB207" s="56"/>
      <c r="AC207" s="56"/>
      <c r="AD207" s="56"/>
      <c r="AE207" s="57"/>
      <c r="AF207" s="2">
        <f t="shared" si="131"/>
        <v>0</v>
      </c>
      <c r="AH207" s="87"/>
      <c r="AI207" s="56" t="s">
        <v>25</v>
      </c>
      <c r="AJ207" s="56"/>
      <c r="AK207" s="56"/>
      <c r="AL207" s="56"/>
      <c r="AM207" s="56"/>
      <c r="AN207" s="56"/>
      <c r="AO207" s="56"/>
      <c r="AP207" s="57"/>
      <c r="AQ207" s="2">
        <f t="shared" si="132"/>
        <v>0</v>
      </c>
      <c r="AS207" s="87"/>
      <c r="AT207" s="58" t="s">
        <v>25</v>
      </c>
      <c r="AU207" s="35">
        <f>J207</f>
        <v>0</v>
      </c>
      <c r="AV207" s="35">
        <f>U207</f>
        <v>0</v>
      </c>
      <c r="AW207" s="35">
        <f>AF207</f>
        <v>0</v>
      </c>
      <c r="AX207" s="35">
        <f>AQ207</f>
        <v>0</v>
      </c>
      <c r="AY207" s="3" t="s">
        <v>12</v>
      </c>
      <c r="AZ207" s="3">
        <f>SUM(AW204,AW208)</f>
        <v>40</v>
      </c>
      <c r="BB207" s="87"/>
      <c r="BC207" s="56" t="s">
        <v>26</v>
      </c>
      <c r="BD207" s="36">
        <f>AU207/AU204</f>
        <v>0</v>
      </c>
      <c r="BE207" s="36">
        <f>AV207/AV204</f>
        <v>0</v>
      </c>
      <c r="BF207" s="36">
        <f>AW207/AW204</f>
        <v>0</v>
      </c>
      <c r="BG207" s="36">
        <f>AX207/AX204</f>
        <v>0</v>
      </c>
      <c r="BH207" s="29"/>
      <c r="BI207" s="29"/>
      <c r="BJ207" s="29"/>
      <c r="BK207" s="29"/>
      <c r="BL207" s="29"/>
      <c r="BM207" s="29"/>
      <c r="BN207" s="29"/>
      <c r="BO207" s="29"/>
      <c r="BP207" s="29"/>
      <c r="BR207" s="29"/>
    </row>
    <row r="208" spans="1:79" s="2" customFormat="1" ht="16" customHeight="1" x14ac:dyDescent="0.2">
      <c r="A208" s="83" t="s">
        <v>53</v>
      </c>
      <c r="B208" s="37" t="s">
        <v>18</v>
      </c>
      <c r="C208" s="52"/>
      <c r="D208" s="52"/>
      <c r="E208" s="52"/>
      <c r="F208" s="52"/>
      <c r="G208" s="52"/>
      <c r="H208" s="52"/>
      <c r="I208" s="55"/>
      <c r="J208" s="2">
        <f t="shared" si="129"/>
        <v>0</v>
      </c>
      <c r="L208" s="83" t="s">
        <v>53</v>
      </c>
      <c r="M208" s="37" t="s">
        <v>18</v>
      </c>
      <c r="N208" s="39"/>
      <c r="O208" s="52"/>
      <c r="P208" s="52"/>
      <c r="Q208" s="52"/>
      <c r="R208" s="52"/>
      <c r="S208" s="52"/>
      <c r="T208" s="55"/>
      <c r="U208" s="2">
        <f t="shared" si="130"/>
        <v>0</v>
      </c>
      <c r="W208" s="83" t="s">
        <v>53</v>
      </c>
      <c r="X208" s="37" t="s">
        <v>18</v>
      </c>
      <c r="Y208" s="52"/>
      <c r="Z208" s="52"/>
      <c r="AA208" s="52"/>
      <c r="AB208" s="52"/>
      <c r="AC208" s="52"/>
      <c r="AD208" s="52"/>
      <c r="AE208" s="55"/>
      <c r="AF208" s="2">
        <f t="shared" si="131"/>
        <v>0</v>
      </c>
      <c r="AH208" s="83" t="s">
        <v>53</v>
      </c>
      <c r="AI208" s="37" t="s">
        <v>18</v>
      </c>
      <c r="AJ208" s="52"/>
      <c r="AK208" s="52"/>
      <c r="AL208" s="52"/>
      <c r="AM208" s="52"/>
      <c r="AN208" s="52"/>
      <c r="AO208" s="52"/>
      <c r="AP208" s="55"/>
      <c r="AQ208" s="2">
        <f t="shared" si="132"/>
        <v>0</v>
      </c>
      <c r="AS208" s="83" t="s">
        <v>53</v>
      </c>
      <c r="AT208" s="41" t="s">
        <v>18</v>
      </c>
      <c r="AU208" s="24">
        <f t="shared" ref="AU208:AX208" si="133">SUM(AU209:AU211)</f>
        <v>26</v>
      </c>
      <c r="AV208" s="24">
        <f t="shared" si="133"/>
        <v>7</v>
      </c>
      <c r="AW208" s="24">
        <f t="shared" si="133"/>
        <v>11</v>
      </c>
      <c r="AX208" s="24">
        <f t="shared" si="133"/>
        <v>6</v>
      </c>
      <c r="AY208" s="3" t="s">
        <v>60</v>
      </c>
      <c r="AZ208" s="3">
        <f>SUM(AX204,AX208)</f>
        <v>25</v>
      </c>
      <c r="BB208" s="83" t="s">
        <v>31</v>
      </c>
      <c r="BC208" s="52"/>
      <c r="BD208" s="15"/>
      <c r="BE208" s="15"/>
      <c r="BF208" s="16"/>
      <c r="BG208" s="16"/>
      <c r="BI208" s="29"/>
      <c r="BJ208" s="29"/>
      <c r="BK208" s="29"/>
      <c r="BL208" s="29"/>
      <c r="BM208" s="29"/>
      <c r="BN208" s="29"/>
      <c r="BO208" s="29"/>
      <c r="BP208" s="29"/>
      <c r="BR208" s="29"/>
    </row>
    <row r="209" spans="1:79" s="89" customFormat="1" x14ac:dyDescent="0.2">
      <c r="A209" s="81"/>
      <c r="B209" s="90" t="s">
        <v>21</v>
      </c>
      <c r="C209" s="90">
        <v>1</v>
      </c>
      <c r="D209" s="90"/>
      <c r="E209" s="90"/>
      <c r="F209" s="90"/>
      <c r="G209" s="90"/>
      <c r="H209" s="90"/>
      <c r="I209" s="91"/>
      <c r="J209" s="89">
        <f t="shared" si="129"/>
        <v>1</v>
      </c>
      <c r="L209" s="81"/>
      <c r="M209" s="90" t="s">
        <v>21</v>
      </c>
      <c r="N209" s="92"/>
      <c r="O209" s="90"/>
      <c r="P209" s="90"/>
      <c r="Q209" s="90"/>
      <c r="R209" s="90"/>
      <c r="S209" s="90"/>
      <c r="T209" s="91"/>
      <c r="U209" s="89">
        <f t="shared" si="130"/>
        <v>0</v>
      </c>
      <c r="W209" s="81"/>
      <c r="X209" s="90" t="s">
        <v>21</v>
      </c>
      <c r="Y209" s="90">
        <v>1</v>
      </c>
      <c r="Z209" s="90"/>
      <c r="AA209" s="90"/>
      <c r="AB209" s="90"/>
      <c r="AC209" s="90"/>
      <c r="AD209" s="90"/>
      <c r="AE209" s="91"/>
      <c r="AF209" s="89">
        <f t="shared" si="131"/>
        <v>1</v>
      </c>
      <c r="AH209" s="81"/>
      <c r="AI209" s="90" t="s">
        <v>21</v>
      </c>
      <c r="AJ209" s="90"/>
      <c r="AK209" s="90"/>
      <c r="AL209" s="90"/>
      <c r="AM209" s="90"/>
      <c r="AN209" s="90"/>
      <c r="AO209" s="90"/>
      <c r="AP209" s="91"/>
      <c r="AQ209" s="89">
        <f t="shared" si="132"/>
        <v>0</v>
      </c>
      <c r="AS209" s="81"/>
      <c r="AT209" s="93" t="s">
        <v>21</v>
      </c>
      <c r="AU209" s="94">
        <f>J209</f>
        <v>1</v>
      </c>
      <c r="AV209" s="94">
        <f>U209</f>
        <v>0</v>
      </c>
      <c r="AW209" s="94">
        <f>AF209</f>
        <v>1</v>
      </c>
      <c r="AX209" s="94">
        <f>AQ209</f>
        <v>0</v>
      </c>
      <c r="BB209" s="81"/>
      <c r="BC209" s="95" t="s">
        <v>22</v>
      </c>
      <c r="BD209" s="96">
        <f>AU209/AU208</f>
        <v>3.8461538461538464E-2</v>
      </c>
      <c r="BE209" s="96">
        <f>AV209/AV208</f>
        <v>0</v>
      </c>
      <c r="BF209" s="96">
        <f>AW209/AW208</f>
        <v>9.0909090909090912E-2</v>
      </c>
      <c r="BG209" s="96">
        <f>AX209/AX208</f>
        <v>0</v>
      </c>
      <c r="BI209" s="97"/>
      <c r="BJ209" s="97"/>
      <c r="BK209" s="97"/>
      <c r="BL209" s="97"/>
      <c r="BM209" s="97"/>
      <c r="BN209" s="97"/>
      <c r="BO209" s="97"/>
      <c r="BP209" s="97"/>
      <c r="BR209" s="97"/>
    </row>
    <row r="210" spans="1:79" s="2" customFormat="1" x14ac:dyDescent="0.2">
      <c r="A210" s="81"/>
      <c r="B210" s="52" t="s">
        <v>23</v>
      </c>
      <c r="C210" s="52">
        <v>17</v>
      </c>
      <c r="D210" s="52"/>
      <c r="E210" s="52"/>
      <c r="F210" s="52"/>
      <c r="G210" s="52"/>
      <c r="H210" s="52"/>
      <c r="I210" s="55"/>
      <c r="J210" s="2">
        <f t="shared" si="129"/>
        <v>17</v>
      </c>
      <c r="L210" s="81"/>
      <c r="M210" s="52" t="s">
        <v>23</v>
      </c>
      <c r="N210" s="21">
        <v>7</v>
      </c>
      <c r="O210" s="52"/>
      <c r="P210" s="52"/>
      <c r="Q210" s="52"/>
      <c r="R210" s="52"/>
      <c r="S210" s="52"/>
      <c r="T210" s="55"/>
      <c r="U210" s="2">
        <f t="shared" si="130"/>
        <v>7</v>
      </c>
      <c r="W210" s="81"/>
      <c r="X210" s="52" t="s">
        <v>23</v>
      </c>
      <c r="Y210" s="52">
        <v>4</v>
      </c>
      <c r="Z210" s="52"/>
      <c r="AA210" s="52"/>
      <c r="AB210" s="52"/>
      <c r="AC210" s="52"/>
      <c r="AD210" s="52"/>
      <c r="AE210" s="55"/>
      <c r="AF210" s="2">
        <f t="shared" si="131"/>
        <v>4</v>
      </c>
      <c r="AH210" s="81"/>
      <c r="AI210" s="52" t="s">
        <v>23</v>
      </c>
      <c r="AJ210" s="52">
        <v>3</v>
      </c>
      <c r="AK210" s="52"/>
      <c r="AL210" s="52"/>
      <c r="AM210" s="52"/>
      <c r="AN210" s="52"/>
      <c r="AO210" s="52"/>
      <c r="AP210" s="55"/>
      <c r="AQ210" s="2">
        <f t="shared" si="132"/>
        <v>3</v>
      </c>
      <c r="AS210" s="81"/>
      <c r="AT210" s="54" t="s">
        <v>23</v>
      </c>
      <c r="AU210" s="24">
        <f>J210</f>
        <v>17</v>
      </c>
      <c r="AV210" s="24">
        <f>U210</f>
        <v>7</v>
      </c>
      <c r="AW210" s="24">
        <f>AF210</f>
        <v>4</v>
      </c>
      <c r="AX210" s="24">
        <f>AQ210</f>
        <v>3</v>
      </c>
      <c r="BB210" s="81"/>
      <c r="BC210" s="52" t="s">
        <v>24</v>
      </c>
      <c r="BD210" s="25">
        <f>AU210/AU208</f>
        <v>0.65384615384615385</v>
      </c>
      <c r="BE210" s="25">
        <f>AV210/AV208</f>
        <v>1</v>
      </c>
      <c r="BF210" s="25">
        <f>AW210/AW208</f>
        <v>0.36363636363636365</v>
      </c>
      <c r="BG210" s="25">
        <f>AX210/AX208</f>
        <v>0.5</v>
      </c>
      <c r="BI210" s="29"/>
      <c r="BJ210" s="29"/>
      <c r="BK210" s="29"/>
      <c r="BL210" s="29"/>
      <c r="BM210" s="29"/>
      <c r="BN210" s="29"/>
      <c r="BO210" s="29"/>
      <c r="BP210" s="29"/>
      <c r="BR210" s="29"/>
    </row>
    <row r="211" spans="1:79" s="2" customFormat="1" ht="17" thickBot="1" x14ac:dyDescent="0.25">
      <c r="A211" s="87"/>
      <c r="B211" s="56" t="s">
        <v>25</v>
      </c>
      <c r="C211" s="56">
        <v>8</v>
      </c>
      <c r="D211" s="56"/>
      <c r="E211" s="56"/>
      <c r="F211" s="56"/>
      <c r="G211" s="56"/>
      <c r="H211" s="56"/>
      <c r="I211" s="57"/>
      <c r="J211" s="2">
        <f t="shared" si="129"/>
        <v>8</v>
      </c>
      <c r="L211" s="87"/>
      <c r="M211" s="56" t="s">
        <v>25</v>
      </c>
      <c r="N211" s="56"/>
      <c r="O211" s="56"/>
      <c r="P211" s="56"/>
      <c r="Q211" s="56"/>
      <c r="R211" s="56"/>
      <c r="S211" s="56"/>
      <c r="T211" s="57"/>
      <c r="U211" s="2">
        <f t="shared" si="130"/>
        <v>0</v>
      </c>
      <c r="W211" s="87"/>
      <c r="X211" s="56" t="s">
        <v>25</v>
      </c>
      <c r="Y211" s="56">
        <v>6</v>
      </c>
      <c r="Z211" s="56"/>
      <c r="AA211" s="56"/>
      <c r="AB211" s="56"/>
      <c r="AC211" s="56"/>
      <c r="AD211" s="56"/>
      <c r="AE211" s="57"/>
      <c r="AF211" s="2">
        <f t="shared" si="131"/>
        <v>6</v>
      </c>
      <c r="AH211" s="87"/>
      <c r="AI211" s="56" t="s">
        <v>25</v>
      </c>
      <c r="AJ211" s="56">
        <v>3</v>
      </c>
      <c r="AK211" s="56"/>
      <c r="AL211" s="56"/>
      <c r="AM211" s="56"/>
      <c r="AN211" s="56"/>
      <c r="AO211" s="56"/>
      <c r="AP211" s="57"/>
      <c r="AQ211" s="2">
        <f t="shared" si="132"/>
        <v>3</v>
      </c>
      <c r="AS211" s="87"/>
      <c r="AT211" s="58" t="s">
        <v>25</v>
      </c>
      <c r="AU211" s="35">
        <f>J211</f>
        <v>8</v>
      </c>
      <c r="AV211" s="35">
        <f>U211</f>
        <v>0</v>
      </c>
      <c r="AW211" s="35">
        <f>AF211</f>
        <v>6</v>
      </c>
      <c r="AX211" s="35">
        <f>AQ211</f>
        <v>3</v>
      </c>
      <c r="BB211" s="87"/>
      <c r="BC211" s="56" t="s">
        <v>26</v>
      </c>
      <c r="BD211" s="36">
        <f>AU211/AU208</f>
        <v>0.30769230769230771</v>
      </c>
      <c r="BE211" s="36">
        <f>AV211/AV208</f>
        <v>0</v>
      </c>
      <c r="BF211" s="36">
        <f>AW211/AW208</f>
        <v>0.54545454545454541</v>
      </c>
      <c r="BG211" s="36">
        <f>AX211/AX208</f>
        <v>0.5</v>
      </c>
      <c r="BI211" s="29"/>
      <c r="BJ211" s="29"/>
      <c r="BK211" s="29"/>
      <c r="BL211" s="29"/>
      <c r="BM211" s="29"/>
      <c r="BN211" s="29"/>
      <c r="BO211" s="29"/>
      <c r="BP211" s="29"/>
      <c r="BR211" s="29"/>
    </row>
    <row r="212" spans="1:79" x14ac:dyDescent="0.2">
      <c r="AU212" s="98">
        <f>100*((AU209+AU201)/(AU208+AU200))</f>
        <v>2.9411764705882351</v>
      </c>
      <c r="AV212" s="98">
        <f t="shared" ref="AV212:AX212" si="134">100*((AV209+AV201)/(AV208+AV200))</f>
        <v>0</v>
      </c>
      <c r="AW212" s="98">
        <f t="shared" si="134"/>
        <v>9.0909090909090917</v>
      </c>
      <c r="AX212" s="98">
        <f t="shared" si="134"/>
        <v>0</v>
      </c>
      <c r="AY212" s="99"/>
    </row>
    <row r="214" spans="1:79" s="2" customFormat="1" x14ac:dyDescent="0.2">
      <c r="A214" s="1" t="s">
        <v>42</v>
      </c>
      <c r="B214" s="43"/>
      <c r="C214" s="43"/>
      <c r="D214" s="43"/>
      <c r="E214" s="43"/>
      <c r="L214" s="3" t="str">
        <f>A214</f>
        <v xml:space="preserve">A4V/TM6c x A4V/TM6c </v>
      </c>
      <c r="M214" s="3"/>
      <c r="N214" s="3"/>
      <c r="O214" s="3"/>
      <c r="P214" s="3"/>
      <c r="W214" s="3" t="str">
        <f>A214</f>
        <v xml:space="preserve">A4V/TM6c x A4V/TM6c </v>
      </c>
      <c r="X214" s="3"/>
      <c r="Y214" s="3"/>
      <c r="Z214" s="3"/>
      <c r="AA214" s="3"/>
      <c r="AH214" s="3" t="str">
        <f>A214</f>
        <v xml:space="preserve">A4V/TM6c x A4V/TM6c </v>
      </c>
      <c r="AI214" s="3"/>
      <c r="AJ214" s="3"/>
      <c r="AK214" s="3"/>
      <c r="AL214" s="3"/>
      <c r="AS214" s="3" t="str">
        <f>A214</f>
        <v xml:space="preserve">A4V/TM6c x A4V/TM6c </v>
      </c>
      <c r="AT214" s="3"/>
      <c r="AU214" s="3"/>
      <c r="AV214" s="3"/>
      <c r="AW214" s="3"/>
      <c r="AX214" s="3"/>
      <c r="BB214" s="3" t="str">
        <f>AS214</f>
        <v xml:space="preserve">A4V/TM6c x A4V/TM6c </v>
      </c>
      <c r="BC214" s="3"/>
      <c r="BD214" s="3"/>
      <c r="BE214" s="3"/>
      <c r="BF214" s="3"/>
      <c r="BG214" s="3"/>
      <c r="BH214" s="3"/>
      <c r="BI214" s="3" t="str">
        <f>BB214</f>
        <v xml:space="preserve">A4V/TM6c x A4V/TM6c </v>
      </c>
      <c r="BJ214" s="3"/>
      <c r="BK214" s="3"/>
      <c r="BL214" s="3"/>
      <c r="BM214" s="3"/>
      <c r="BN214" s="3"/>
      <c r="BO214" s="29"/>
      <c r="BP214" s="29"/>
      <c r="BQ214" s="29"/>
      <c r="BR214" s="29" t="s">
        <v>1</v>
      </c>
      <c r="BS214" s="29"/>
      <c r="BT214" s="29"/>
      <c r="BU214" s="29"/>
      <c r="BV214" s="29"/>
      <c r="BW214" s="29"/>
      <c r="BX214" s="29"/>
      <c r="BY214" s="29"/>
      <c r="CA214" s="44"/>
    </row>
    <row r="215" spans="1:79" s="2" customFormat="1" ht="18" thickBot="1" x14ac:dyDescent="0.25">
      <c r="A215" s="6" t="s">
        <v>2</v>
      </c>
      <c r="B215" s="7"/>
      <c r="C215" s="8" t="s">
        <v>3</v>
      </c>
      <c r="D215" s="8" t="s">
        <v>4</v>
      </c>
      <c r="E215" s="8" t="s">
        <v>5</v>
      </c>
      <c r="F215" s="8" t="s">
        <v>6</v>
      </c>
      <c r="G215" s="8" t="s">
        <v>7</v>
      </c>
      <c r="H215" s="8" t="s">
        <v>8</v>
      </c>
      <c r="I215" s="8" t="s">
        <v>9</v>
      </c>
      <c r="J215" s="8" t="s">
        <v>10</v>
      </c>
      <c r="L215" s="6" t="s">
        <v>14</v>
      </c>
      <c r="M215" s="7"/>
      <c r="N215" s="8" t="s">
        <v>3</v>
      </c>
      <c r="O215" s="8" t="s">
        <v>4</v>
      </c>
      <c r="P215" s="8" t="s">
        <v>5</v>
      </c>
      <c r="Q215" s="8" t="s">
        <v>6</v>
      </c>
      <c r="R215" s="8" t="s">
        <v>7</v>
      </c>
      <c r="S215" s="8" t="s">
        <v>8</v>
      </c>
      <c r="T215" s="8" t="s">
        <v>9</v>
      </c>
      <c r="U215" s="8" t="s">
        <v>10</v>
      </c>
      <c r="W215" s="6" t="s">
        <v>12</v>
      </c>
      <c r="X215" s="7"/>
      <c r="Y215" s="8" t="s">
        <v>3</v>
      </c>
      <c r="Z215" s="8" t="s">
        <v>4</v>
      </c>
      <c r="AA215" s="8" t="s">
        <v>5</v>
      </c>
      <c r="AB215" s="8" t="s">
        <v>6</v>
      </c>
      <c r="AC215" s="8" t="s">
        <v>7</v>
      </c>
      <c r="AD215" s="8" t="s">
        <v>8</v>
      </c>
      <c r="AE215" s="8" t="s">
        <v>9</v>
      </c>
      <c r="AF215" s="8" t="s">
        <v>10</v>
      </c>
      <c r="AH215" s="6" t="s">
        <v>13</v>
      </c>
      <c r="AI215" s="7"/>
      <c r="AJ215" s="8" t="s">
        <v>3</v>
      </c>
      <c r="AK215" s="8" t="s">
        <v>4</v>
      </c>
      <c r="AL215" s="8" t="s">
        <v>5</v>
      </c>
      <c r="AM215" s="8" t="s">
        <v>6</v>
      </c>
      <c r="AN215" s="8" t="s">
        <v>7</v>
      </c>
      <c r="AO215" s="8" t="s">
        <v>8</v>
      </c>
      <c r="AP215" s="8" t="s">
        <v>9</v>
      </c>
      <c r="AQ215" s="8" t="s">
        <v>10</v>
      </c>
      <c r="AR215" s="8"/>
      <c r="AS215" s="8"/>
      <c r="AT215" s="8"/>
      <c r="AU215" s="8" t="s">
        <v>2</v>
      </c>
      <c r="AV215" s="8" t="s">
        <v>14</v>
      </c>
      <c r="AW215" s="8" t="s">
        <v>12</v>
      </c>
      <c r="AX215" s="8" t="s">
        <v>13</v>
      </c>
      <c r="AY215" s="8" t="s">
        <v>15</v>
      </c>
      <c r="AZ215" s="8" t="s">
        <v>16</v>
      </c>
      <c r="BA215" s="8"/>
      <c r="BB215" s="6"/>
      <c r="BD215" s="8" t="s">
        <v>2</v>
      </c>
      <c r="BE215" s="8" t="s">
        <v>14</v>
      </c>
      <c r="BF215" s="8" t="s">
        <v>12</v>
      </c>
      <c r="BG215" s="8" t="s">
        <v>13</v>
      </c>
      <c r="BI215" s="86" t="s">
        <v>2</v>
      </c>
      <c r="BJ215" s="86"/>
      <c r="BK215" s="86" t="s">
        <v>14</v>
      </c>
      <c r="BL215" s="86"/>
      <c r="BM215" s="86" t="s">
        <v>12</v>
      </c>
      <c r="BN215" s="86"/>
      <c r="BO215" s="86" t="s">
        <v>13</v>
      </c>
      <c r="BP215" s="86"/>
    </row>
    <row r="216" spans="1:79" s="2" customFormat="1" ht="16" customHeight="1" x14ac:dyDescent="0.2">
      <c r="A216" s="83" t="s">
        <v>54</v>
      </c>
      <c r="B216" s="45" t="s">
        <v>18</v>
      </c>
      <c r="C216" s="45"/>
      <c r="D216" s="45"/>
      <c r="E216" s="45"/>
      <c r="F216" s="45"/>
      <c r="G216" s="45"/>
      <c r="H216" s="45"/>
      <c r="I216" s="10"/>
      <c r="J216" s="2">
        <f>SUM(C216:I216)</f>
        <v>0</v>
      </c>
      <c r="L216" s="83" t="s">
        <v>54</v>
      </c>
      <c r="M216" s="45" t="s">
        <v>18</v>
      </c>
      <c r="N216" s="62"/>
      <c r="O216" s="62"/>
      <c r="P216" s="62"/>
      <c r="Q216" s="62"/>
      <c r="R216" s="62"/>
      <c r="S216" s="62"/>
      <c r="T216" s="63"/>
      <c r="U216" s="2">
        <f>SUM(N216:T216)</f>
        <v>0</v>
      </c>
      <c r="W216" s="83" t="s">
        <v>54</v>
      </c>
      <c r="X216" s="45" t="s">
        <v>18</v>
      </c>
      <c r="Y216" s="62"/>
      <c r="Z216" s="62"/>
      <c r="AA216" s="62"/>
      <c r="AB216" s="62"/>
      <c r="AC216" s="62"/>
      <c r="AD216" s="62"/>
      <c r="AE216" s="63"/>
      <c r="AF216" s="2">
        <f>SUM(Y216:AE216)</f>
        <v>0</v>
      </c>
      <c r="AH216" s="83" t="s">
        <v>54</v>
      </c>
      <c r="AI216" s="45" t="s">
        <v>18</v>
      </c>
      <c r="AJ216" s="62"/>
      <c r="AK216" s="62"/>
      <c r="AL216" s="62"/>
      <c r="AM216" s="62"/>
      <c r="AN216" s="62"/>
      <c r="AO216" s="62"/>
      <c r="AP216" s="63"/>
      <c r="AQ216" s="2">
        <f>SUM(AJ216:AP216)</f>
        <v>0</v>
      </c>
      <c r="AS216" s="83" t="s">
        <v>54</v>
      </c>
      <c r="AT216" s="46" t="s">
        <v>18</v>
      </c>
      <c r="AU216" s="14">
        <f>SUM(AU217:AU219)</f>
        <v>20</v>
      </c>
      <c r="AV216" s="14">
        <f t="shared" ref="AV216:AX216" si="135">SUM(AV217:AV219)</f>
        <v>0</v>
      </c>
      <c r="AW216" s="14">
        <f t="shared" si="135"/>
        <v>0</v>
      </c>
      <c r="AX216" s="14">
        <f t="shared" si="135"/>
        <v>0</v>
      </c>
      <c r="AZ216" s="2">
        <f>SUM(AU216:AX216,AU220:AX220)</f>
        <v>34</v>
      </c>
      <c r="BB216" s="83" t="s">
        <v>30</v>
      </c>
      <c r="BC216" s="45"/>
      <c r="BD216" s="47"/>
      <c r="BE216" s="47"/>
      <c r="BF216" s="48"/>
      <c r="BG216" s="48"/>
      <c r="BI216" s="49" t="s">
        <v>19</v>
      </c>
      <c r="BJ216" s="50" t="s">
        <v>20</v>
      </c>
      <c r="BK216" s="51" t="s">
        <v>19</v>
      </c>
      <c r="BL216" s="50" t="s">
        <v>20</v>
      </c>
      <c r="BM216" s="51" t="s">
        <v>19</v>
      </c>
      <c r="BN216" s="50" t="s">
        <v>20</v>
      </c>
      <c r="BO216" s="51" t="s">
        <v>19</v>
      </c>
      <c r="BP216" s="50" t="s">
        <v>20</v>
      </c>
      <c r="BR216" s="49" t="s">
        <v>19</v>
      </c>
      <c r="BS216" s="50" t="s">
        <v>20</v>
      </c>
    </row>
    <row r="217" spans="1:79" s="2" customFormat="1" ht="17" thickBot="1" x14ac:dyDescent="0.25">
      <c r="A217" s="81"/>
      <c r="B217" s="52" t="s">
        <v>21</v>
      </c>
      <c r="C217" s="52">
        <v>20</v>
      </c>
      <c r="D217" s="52"/>
      <c r="E217" s="52"/>
      <c r="F217" s="52"/>
      <c r="G217" s="52"/>
      <c r="H217" s="52"/>
      <c r="I217" s="53"/>
      <c r="J217" s="2">
        <f t="shared" ref="J217:J223" si="136">SUM(C217:I217)</f>
        <v>20</v>
      </c>
      <c r="L217" s="81"/>
      <c r="M217" s="52" t="s">
        <v>21</v>
      </c>
      <c r="N217" s="64"/>
      <c r="O217" s="64"/>
      <c r="P217" s="64"/>
      <c r="Q217" s="64"/>
      <c r="R217" s="64"/>
      <c r="S217" s="64"/>
      <c r="T217" s="65"/>
      <c r="U217" s="2">
        <f t="shared" ref="U217:U223" si="137">SUM(N217:T217)</f>
        <v>0</v>
      </c>
      <c r="W217" s="81"/>
      <c r="X217" s="52" t="s">
        <v>21</v>
      </c>
      <c r="Y217" s="64"/>
      <c r="Z217" s="64"/>
      <c r="AA217" s="64"/>
      <c r="AB217" s="64"/>
      <c r="AC217" s="64"/>
      <c r="AD217" s="64"/>
      <c r="AE217" s="65"/>
      <c r="AF217" s="2">
        <f t="shared" ref="AF217:AF223" si="138">SUM(Y217:AE217)</f>
        <v>0</v>
      </c>
      <c r="AH217" s="81"/>
      <c r="AI217" s="52" t="s">
        <v>21</v>
      </c>
      <c r="AJ217" s="64"/>
      <c r="AK217" s="64"/>
      <c r="AL217" s="64"/>
      <c r="AM217" s="64"/>
      <c r="AN217" s="64"/>
      <c r="AO217" s="64"/>
      <c r="AP217" s="65"/>
      <c r="AQ217" s="2">
        <f t="shared" ref="AQ217:AQ223" si="139">SUM(AJ217:AP217)</f>
        <v>0</v>
      </c>
      <c r="AS217" s="81"/>
      <c r="AT217" s="54" t="s">
        <v>21</v>
      </c>
      <c r="AU217" s="24">
        <f>J217</f>
        <v>20</v>
      </c>
      <c r="AV217" s="24">
        <f>U217</f>
        <v>0</v>
      </c>
      <c r="AW217" s="24">
        <f>AF217</f>
        <v>0</v>
      </c>
      <c r="AX217" s="24">
        <f>AQ217</f>
        <v>0</v>
      </c>
      <c r="AY217" s="3" t="s">
        <v>59</v>
      </c>
      <c r="AZ217" s="3">
        <f>SUM(AU216,AU220)</f>
        <v>34</v>
      </c>
      <c r="BB217" s="81"/>
      <c r="BC217" s="52" t="s">
        <v>22</v>
      </c>
      <c r="BD217" s="25">
        <f>AU217/AU216</f>
        <v>1</v>
      </c>
      <c r="BE217" s="25"/>
      <c r="BF217" s="25"/>
      <c r="BG217" s="25"/>
      <c r="BH217" s="29"/>
      <c r="BI217" s="27">
        <f>BD221</f>
        <v>1</v>
      </c>
      <c r="BJ217" s="28">
        <f>1-BI217</f>
        <v>0</v>
      </c>
      <c r="BK217" s="27"/>
      <c r="BL217" s="28"/>
      <c r="BM217" s="27"/>
      <c r="BN217" s="28"/>
      <c r="BO217" s="27"/>
      <c r="BP217" s="28"/>
      <c r="BR217" s="27">
        <f>AVERAGE(BI217,BK217,BM217)</f>
        <v>1</v>
      </c>
      <c r="BS217" s="28">
        <f>AVERAGE(BJ217,BL217,BN217)</f>
        <v>0</v>
      </c>
    </row>
    <row r="218" spans="1:79" s="2" customFormat="1" x14ac:dyDescent="0.2">
      <c r="A218" s="81"/>
      <c r="B218" s="52" t="s">
        <v>23</v>
      </c>
      <c r="C218" s="52"/>
      <c r="D218" s="52"/>
      <c r="E218" s="52"/>
      <c r="F218" s="52"/>
      <c r="G218" s="52"/>
      <c r="H218" s="52"/>
      <c r="I218" s="55"/>
      <c r="J218" s="2">
        <f t="shared" si="136"/>
        <v>0</v>
      </c>
      <c r="L218" s="81"/>
      <c r="M218" s="52" t="s">
        <v>23</v>
      </c>
      <c r="N218" s="64"/>
      <c r="O218" s="64"/>
      <c r="P218" s="64"/>
      <c r="Q218" s="64"/>
      <c r="R218" s="64"/>
      <c r="S218" s="64"/>
      <c r="T218" s="66"/>
      <c r="U218" s="2">
        <f t="shared" si="137"/>
        <v>0</v>
      </c>
      <c r="W218" s="81"/>
      <c r="X218" s="52" t="s">
        <v>23</v>
      </c>
      <c r="Y218" s="64"/>
      <c r="Z218" s="64"/>
      <c r="AA218" s="64"/>
      <c r="AB218" s="64"/>
      <c r="AC218" s="64"/>
      <c r="AD218" s="64"/>
      <c r="AE218" s="66"/>
      <c r="AF218" s="2">
        <f t="shared" si="138"/>
        <v>0</v>
      </c>
      <c r="AH218" s="81"/>
      <c r="AI218" s="52" t="s">
        <v>23</v>
      </c>
      <c r="AJ218" s="64"/>
      <c r="AK218" s="64"/>
      <c r="AL218" s="64"/>
      <c r="AM218" s="64"/>
      <c r="AN218" s="64"/>
      <c r="AO218" s="64"/>
      <c r="AP218" s="66"/>
      <c r="AQ218" s="2">
        <f t="shared" si="139"/>
        <v>0</v>
      </c>
      <c r="AS218" s="81"/>
      <c r="AT218" s="54" t="s">
        <v>23</v>
      </c>
      <c r="AU218" s="24">
        <f>J218</f>
        <v>0</v>
      </c>
      <c r="AV218" s="24">
        <f>U218</f>
        <v>0</v>
      </c>
      <c r="AW218" s="24">
        <f>AF218</f>
        <v>0</v>
      </c>
      <c r="AX218" s="24">
        <f>AQ218</f>
        <v>0</v>
      </c>
      <c r="AY218" s="3" t="s">
        <v>14</v>
      </c>
      <c r="AZ218" s="3">
        <f>SUM(AV216,AV220)</f>
        <v>0</v>
      </c>
      <c r="BB218" s="81"/>
      <c r="BC218" s="52" t="s">
        <v>24</v>
      </c>
      <c r="BD218" s="25">
        <f>AU218/AU216</f>
        <v>0</v>
      </c>
      <c r="BE218" s="25"/>
      <c r="BF218" s="25"/>
      <c r="BG218" s="25"/>
      <c r="BH218" s="29"/>
      <c r="BI218" s="29"/>
      <c r="BJ218" s="29"/>
      <c r="BK218" s="29"/>
      <c r="BL218" s="29"/>
      <c r="BM218" s="29"/>
      <c r="BN218" s="29"/>
      <c r="BO218" s="29"/>
      <c r="BP218" s="29"/>
      <c r="BR218" s="29"/>
    </row>
    <row r="219" spans="1:79" s="2" customFormat="1" ht="17" thickBot="1" x14ac:dyDescent="0.25">
      <c r="A219" s="87"/>
      <c r="B219" s="56" t="s">
        <v>25</v>
      </c>
      <c r="C219" s="56"/>
      <c r="D219" s="56"/>
      <c r="E219" s="56"/>
      <c r="F219" s="56"/>
      <c r="G219" s="56"/>
      <c r="H219" s="56"/>
      <c r="I219" s="57"/>
      <c r="J219" s="2">
        <f t="shared" si="136"/>
        <v>0</v>
      </c>
      <c r="L219" s="87"/>
      <c r="M219" s="56" t="s">
        <v>25</v>
      </c>
      <c r="N219" s="67"/>
      <c r="O219" s="67"/>
      <c r="P219" s="67"/>
      <c r="Q219" s="67"/>
      <c r="R219" s="67"/>
      <c r="S219" s="67"/>
      <c r="T219" s="68"/>
      <c r="U219" s="2">
        <f t="shared" si="137"/>
        <v>0</v>
      </c>
      <c r="W219" s="87"/>
      <c r="X219" s="56" t="s">
        <v>25</v>
      </c>
      <c r="Y219" s="67"/>
      <c r="Z219" s="67"/>
      <c r="AA219" s="67"/>
      <c r="AB219" s="67"/>
      <c r="AC219" s="67"/>
      <c r="AD219" s="67"/>
      <c r="AE219" s="68"/>
      <c r="AF219" s="2">
        <f t="shared" si="138"/>
        <v>0</v>
      </c>
      <c r="AH219" s="87"/>
      <c r="AI219" s="56" t="s">
        <v>25</v>
      </c>
      <c r="AJ219" s="67"/>
      <c r="AK219" s="67"/>
      <c r="AL219" s="67"/>
      <c r="AM219" s="67"/>
      <c r="AN219" s="67"/>
      <c r="AO219" s="67"/>
      <c r="AP219" s="68"/>
      <c r="AQ219" s="2">
        <f t="shared" si="139"/>
        <v>0</v>
      </c>
      <c r="AS219" s="87"/>
      <c r="AT219" s="58" t="s">
        <v>25</v>
      </c>
      <c r="AU219" s="35">
        <f>J219</f>
        <v>0</v>
      </c>
      <c r="AV219" s="35">
        <f>U219</f>
        <v>0</v>
      </c>
      <c r="AW219" s="35">
        <f>AF219</f>
        <v>0</v>
      </c>
      <c r="AX219" s="35">
        <f>AQ219</f>
        <v>0</v>
      </c>
      <c r="AY219" s="3" t="s">
        <v>12</v>
      </c>
      <c r="AZ219" s="3">
        <f>SUM(AW216,AW220)</f>
        <v>0</v>
      </c>
      <c r="BB219" s="87"/>
      <c r="BC219" s="56" t="s">
        <v>26</v>
      </c>
      <c r="BD219" s="36">
        <f>AU219/AU216</f>
        <v>0</v>
      </c>
      <c r="BE219" s="36"/>
      <c r="BF219" s="36"/>
      <c r="BG219" s="36"/>
      <c r="BH219" s="29"/>
      <c r="BI219" s="29"/>
      <c r="BJ219" s="29"/>
      <c r="BK219" s="29"/>
      <c r="BL219" s="29"/>
      <c r="BM219" s="29"/>
      <c r="BN219" s="29"/>
      <c r="BO219" s="29"/>
      <c r="BP219" s="29"/>
      <c r="BR219" s="29"/>
    </row>
    <row r="220" spans="1:79" s="2" customFormat="1" ht="16" customHeight="1" x14ac:dyDescent="0.2">
      <c r="A220" s="83" t="s">
        <v>53</v>
      </c>
      <c r="B220" s="37" t="s">
        <v>18</v>
      </c>
      <c r="C220" s="52"/>
      <c r="D220" s="52"/>
      <c r="E220" s="52"/>
      <c r="F220" s="52"/>
      <c r="G220" s="52"/>
      <c r="H220" s="52"/>
      <c r="I220" s="55"/>
      <c r="J220" s="2">
        <f t="shared" si="136"/>
        <v>0</v>
      </c>
      <c r="L220" s="83" t="s">
        <v>53</v>
      </c>
      <c r="M220" s="37" t="s">
        <v>18</v>
      </c>
      <c r="N220" s="64"/>
      <c r="O220" s="64"/>
      <c r="P220" s="64"/>
      <c r="Q220" s="64"/>
      <c r="R220" s="64"/>
      <c r="S220" s="64"/>
      <c r="T220" s="66"/>
      <c r="U220" s="2">
        <f t="shared" si="137"/>
        <v>0</v>
      </c>
      <c r="W220" s="83" t="s">
        <v>53</v>
      </c>
      <c r="X220" s="37" t="s">
        <v>18</v>
      </c>
      <c r="Y220" s="64"/>
      <c r="Z220" s="64"/>
      <c r="AA220" s="64"/>
      <c r="AB220" s="64"/>
      <c r="AC220" s="64"/>
      <c r="AD220" s="64"/>
      <c r="AE220" s="66"/>
      <c r="AF220" s="2">
        <f t="shared" si="138"/>
        <v>0</v>
      </c>
      <c r="AH220" s="83" t="s">
        <v>53</v>
      </c>
      <c r="AI220" s="37" t="s">
        <v>18</v>
      </c>
      <c r="AJ220" s="64"/>
      <c r="AK220" s="64"/>
      <c r="AL220" s="64"/>
      <c r="AM220" s="64"/>
      <c r="AN220" s="64"/>
      <c r="AO220" s="64"/>
      <c r="AP220" s="66"/>
      <c r="AQ220" s="2">
        <f t="shared" si="139"/>
        <v>0</v>
      </c>
      <c r="AS220" s="83" t="s">
        <v>53</v>
      </c>
      <c r="AT220" s="41" t="s">
        <v>18</v>
      </c>
      <c r="AU220" s="24">
        <f t="shared" ref="AU220:AX220" si="140">SUM(AU221:AU223)</f>
        <v>14</v>
      </c>
      <c r="AV220" s="24">
        <f t="shared" si="140"/>
        <v>0</v>
      </c>
      <c r="AW220" s="24">
        <f t="shared" si="140"/>
        <v>0</v>
      </c>
      <c r="AX220" s="24">
        <f t="shared" si="140"/>
        <v>0</v>
      </c>
      <c r="AY220" s="3" t="s">
        <v>60</v>
      </c>
      <c r="AZ220" s="3">
        <f>SUM(,AX220)</f>
        <v>0</v>
      </c>
      <c r="BB220" s="83" t="s">
        <v>31</v>
      </c>
      <c r="BC220" s="52"/>
      <c r="BD220" s="15"/>
      <c r="BE220" s="15"/>
      <c r="BF220" s="16"/>
      <c r="BG220" s="16"/>
      <c r="BI220" s="29"/>
      <c r="BJ220" s="29"/>
      <c r="BK220" s="29"/>
      <c r="BL220" s="29"/>
      <c r="BM220" s="29"/>
      <c r="BN220" s="29"/>
      <c r="BO220" s="29"/>
      <c r="BP220" s="29"/>
      <c r="BR220" s="29"/>
      <c r="BS220" s="29"/>
    </row>
    <row r="221" spans="1:79" s="2" customFormat="1" x14ac:dyDescent="0.2">
      <c r="A221" s="81"/>
      <c r="B221" s="59" t="s">
        <v>21</v>
      </c>
      <c r="C221" s="59">
        <v>14</v>
      </c>
      <c r="D221" s="59"/>
      <c r="E221" s="59"/>
      <c r="F221" s="59"/>
      <c r="G221" s="59"/>
      <c r="H221" s="59"/>
      <c r="I221" s="53"/>
      <c r="J221" s="2">
        <f t="shared" si="136"/>
        <v>14</v>
      </c>
      <c r="L221" s="81"/>
      <c r="M221" s="59" t="s">
        <v>21</v>
      </c>
      <c r="N221" s="69"/>
      <c r="O221" s="69"/>
      <c r="P221" s="69"/>
      <c r="Q221" s="69"/>
      <c r="R221" s="69"/>
      <c r="S221" s="69"/>
      <c r="T221" s="65"/>
      <c r="U221" s="2">
        <f t="shared" si="137"/>
        <v>0</v>
      </c>
      <c r="W221" s="81"/>
      <c r="X221" s="59" t="s">
        <v>21</v>
      </c>
      <c r="Y221" s="69"/>
      <c r="Z221" s="69"/>
      <c r="AA221" s="69"/>
      <c r="AB221" s="69"/>
      <c r="AC221" s="69"/>
      <c r="AD221" s="69"/>
      <c r="AE221" s="65"/>
      <c r="AF221" s="2">
        <f t="shared" si="138"/>
        <v>0</v>
      </c>
      <c r="AH221" s="81"/>
      <c r="AI221" s="59" t="s">
        <v>21</v>
      </c>
      <c r="AJ221" s="69"/>
      <c r="AK221" s="69"/>
      <c r="AL221" s="69"/>
      <c r="AM221" s="69"/>
      <c r="AN221" s="69"/>
      <c r="AO221" s="69"/>
      <c r="AP221" s="65"/>
      <c r="AQ221" s="2">
        <f t="shared" si="139"/>
        <v>0</v>
      </c>
      <c r="AS221" s="81"/>
      <c r="AT221" s="60" t="s">
        <v>21</v>
      </c>
      <c r="AU221" s="24">
        <f>J221</f>
        <v>14</v>
      </c>
      <c r="AV221" s="24">
        <f>U221</f>
        <v>0</v>
      </c>
      <c r="AW221" s="24">
        <f>AF221</f>
        <v>0</v>
      </c>
      <c r="AX221" s="24">
        <f>AQ221</f>
        <v>0</v>
      </c>
      <c r="BB221" s="81"/>
      <c r="BC221" s="52" t="s">
        <v>22</v>
      </c>
      <c r="BD221" s="25">
        <f>AU221/AU220</f>
        <v>1</v>
      </c>
      <c r="BE221" s="25"/>
      <c r="BF221" s="25"/>
      <c r="BG221" s="25"/>
      <c r="BI221" s="29"/>
      <c r="BJ221" s="29"/>
      <c r="BK221" s="29"/>
      <c r="BL221" s="29"/>
      <c r="BM221" s="29"/>
      <c r="BN221" s="29"/>
      <c r="BO221" s="29"/>
      <c r="BP221" s="29"/>
      <c r="BR221" s="29"/>
    </row>
    <row r="222" spans="1:79" s="2" customFormat="1" x14ac:dyDescent="0.2">
      <c r="A222" s="81"/>
      <c r="B222" s="52" t="s">
        <v>23</v>
      </c>
      <c r="C222" s="52"/>
      <c r="D222" s="52"/>
      <c r="E222" s="52"/>
      <c r="F222" s="52"/>
      <c r="G222" s="52"/>
      <c r="H222" s="52"/>
      <c r="I222" s="55"/>
      <c r="J222" s="2">
        <f t="shared" si="136"/>
        <v>0</v>
      </c>
      <c r="L222" s="81"/>
      <c r="M222" s="52" t="s">
        <v>23</v>
      </c>
      <c r="N222" s="64"/>
      <c r="O222" s="64"/>
      <c r="P222" s="64"/>
      <c r="Q222" s="64"/>
      <c r="R222" s="64"/>
      <c r="S222" s="64"/>
      <c r="T222" s="66"/>
      <c r="U222" s="2">
        <f t="shared" si="137"/>
        <v>0</v>
      </c>
      <c r="W222" s="81"/>
      <c r="X222" s="52" t="s">
        <v>23</v>
      </c>
      <c r="Y222" s="64"/>
      <c r="Z222" s="64"/>
      <c r="AA222" s="64"/>
      <c r="AB222" s="64"/>
      <c r="AC222" s="64"/>
      <c r="AD222" s="64"/>
      <c r="AE222" s="66"/>
      <c r="AF222" s="2">
        <f t="shared" si="138"/>
        <v>0</v>
      </c>
      <c r="AH222" s="81"/>
      <c r="AI222" s="52" t="s">
        <v>23</v>
      </c>
      <c r="AJ222" s="64"/>
      <c r="AK222" s="64"/>
      <c r="AL222" s="64"/>
      <c r="AM222" s="64"/>
      <c r="AN222" s="64"/>
      <c r="AO222" s="64"/>
      <c r="AP222" s="66"/>
      <c r="AQ222" s="2">
        <f t="shared" si="139"/>
        <v>0</v>
      </c>
      <c r="AS222" s="81"/>
      <c r="AT222" s="54" t="s">
        <v>23</v>
      </c>
      <c r="AU222" s="24">
        <f>J222</f>
        <v>0</v>
      </c>
      <c r="AV222" s="24">
        <f>U222</f>
        <v>0</v>
      </c>
      <c r="AW222" s="24">
        <f>AF222</f>
        <v>0</v>
      </c>
      <c r="AX222" s="24">
        <f>AQ222</f>
        <v>0</v>
      </c>
      <c r="BB222" s="81"/>
      <c r="BC222" s="52" t="s">
        <v>24</v>
      </c>
      <c r="BD222" s="25">
        <f>AU222/AU220</f>
        <v>0</v>
      </c>
      <c r="BE222" s="25"/>
      <c r="BF222" s="25"/>
      <c r="BG222" s="25"/>
      <c r="BI222" s="29"/>
      <c r="BJ222" s="29"/>
      <c r="BK222" s="29"/>
      <c r="BL222" s="29"/>
      <c r="BM222" s="29"/>
      <c r="BN222" s="29"/>
      <c r="BO222" s="29"/>
      <c r="BP222" s="29"/>
      <c r="BR222" s="29"/>
    </row>
    <row r="223" spans="1:79" s="2" customFormat="1" ht="17" thickBot="1" x14ac:dyDescent="0.25">
      <c r="A223" s="87"/>
      <c r="B223" s="56" t="s">
        <v>25</v>
      </c>
      <c r="C223" s="56"/>
      <c r="D223" s="56"/>
      <c r="E223" s="56"/>
      <c r="F223" s="56"/>
      <c r="G223" s="56"/>
      <c r="H223" s="56"/>
      <c r="I223" s="57"/>
      <c r="J223" s="2">
        <f t="shared" si="136"/>
        <v>0</v>
      </c>
      <c r="L223" s="87"/>
      <c r="M223" s="56" t="s">
        <v>25</v>
      </c>
      <c r="N223" s="67"/>
      <c r="O223" s="67"/>
      <c r="P223" s="67"/>
      <c r="Q223" s="67"/>
      <c r="R223" s="67"/>
      <c r="S223" s="67"/>
      <c r="T223" s="68"/>
      <c r="U223" s="2">
        <f t="shared" si="137"/>
        <v>0</v>
      </c>
      <c r="W223" s="87"/>
      <c r="X223" s="56" t="s">
        <v>25</v>
      </c>
      <c r="Y223" s="67"/>
      <c r="Z223" s="67"/>
      <c r="AA223" s="67"/>
      <c r="AB223" s="67"/>
      <c r="AC223" s="67"/>
      <c r="AD223" s="67"/>
      <c r="AE223" s="68"/>
      <c r="AF223" s="2">
        <f t="shared" si="138"/>
        <v>0</v>
      </c>
      <c r="AH223" s="87"/>
      <c r="AI223" s="56" t="s">
        <v>25</v>
      </c>
      <c r="AJ223" s="67"/>
      <c r="AK223" s="67"/>
      <c r="AL223" s="67"/>
      <c r="AM223" s="67"/>
      <c r="AN223" s="67"/>
      <c r="AO223" s="67"/>
      <c r="AP223" s="68"/>
      <c r="AQ223" s="2">
        <f t="shared" si="139"/>
        <v>0</v>
      </c>
      <c r="AS223" s="87"/>
      <c r="AT223" s="58" t="s">
        <v>25</v>
      </c>
      <c r="AU223" s="35">
        <f>J223</f>
        <v>0</v>
      </c>
      <c r="AV223" s="35">
        <f>U223</f>
        <v>0</v>
      </c>
      <c r="AW223" s="35">
        <f>AF223</f>
        <v>0</v>
      </c>
      <c r="AX223" s="35">
        <f>AQ223</f>
        <v>0</v>
      </c>
      <c r="BB223" s="87"/>
      <c r="BC223" s="56" t="s">
        <v>26</v>
      </c>
      <c r="BD223" s="36">
        <f>AU223/AU220</f>
        <v>0</v>
      </c>
      <c r="BE223" s="36"/>
      <c r="BF223" s="36"/>
      <c r="BG223" s="36"/>
      <c r="BI223" s="29"/>
      <c r="BJ223" s="29"/>
      <c r="BK223" s="29"/>
      <c r="BL223" s="29"/>
      <c r="BM223" s="29"/>
      <c r="BN223" s="29"/>
      <c r="BO223" s="29"/>
      <c r="BP223" s="29"/>
      <c r="BR223" s="29"/>
    </row>
    <row r="224" spans="1:79" s="2" customFormat="1" ht="16" customHeight="1" x14ac:dyDescent="0.2">
      <c r="A224" s="83" t="s">
        <v>54</v>
      </c>
      <c r="B224" s="52" t="s">
        <v>18</v>
      </c>
      <c r="C224" s="52"/>
      <c r="D224" s="52"/>
      <c r="E224" s="52"/>
      <c r="F224" s="52"/>
      <c r="G224" s="52"/>
      <c r="H224" s="52"/>
      <c r="I224" s="10"/>
      <c r="J224" s="2">
        <f>SUM(C224:I224)</f>
        <v>0</v>
      </c>
      <c r="L224" s="83" t="s">
        <v>54</v>
      </c>
      <c r="M224" s="52" t="s">
        <v>18</v>
      </c>
      <c r="N224" s="52"/>
      <c r="O224" s="52"/>
      <c r="P224" s="52"/>
      <c r="Q224" s="52"/>
      <c r="R224" s="52"/>
      <c r="S224" s="52"/>
      <c r="T224" s="10"/>
      <c r="U224" s="2">
        <f>SUM(N224:T224)</f>
        <v>0</v>
      </c>
      <c r="W224" s="83" t="s">
        <v>54</v>
      </c>
      <c r="X224" s="52" t="s">
        <v>18</v>
      </c>
      <c r="Y224" s="52"/>
      <c r="Z224" s="52"/>
      <c r="AA224" s="52"/>
      <c r="AB224" s="52"/>
      <c r="AC224" s="52"/>
      <c r="AD224" s="52"/>
      <c r="AE224" s="10"/>
      <c r="AF224" s="2">
        <f>SUM(Y224:AE224)</f>
        <v>0</v>
      </c>
      <c r="AH224" s="83" t="s">
        <v>54</v>
      </c>
      <c r="AI224" s="52" t="s">
        <v>18</v>
      </c>
      <c r="AJ224" s="52"/>
      <c r="AK224" s="52"/>
      <c r="AL224" s="52"/>
      <c r="AM224" s="52"/>
      <c r="AN224" s="52"/>
      <c r="AO224" s="52"/>
      <c r="AP224" s="10"/>
      <c r="AQ224" s="2">
        <f>SUM(AJ224:AP224)</f>
        <v>0</v>
      </c>
      <c r="AS224" s="83" t="s">
        <v>54</v>
      </c>
      <c r="AT224" s="54" t="s">
        <v>18</v>
      </c>
      <c r="AU224" s="14">
        <f>SUM(AU225:AU227)</f>
        <v>30</v>
      </c>
      <c r="AV224" s="14">
        <f t="shared" ref="AV224:AX224" si="141">SUM(AV225:AV227)</f>
        <v>21</v>
      </c>
      <c r="AW224" s="14">
        <f t="shared" si="141"/>
        <v>14</v>
      </c>
      <c r="AX224" s="14">
        <f t="shared" si="141"/>
        <v>9</v>
      </c>
      <c r="AZ224" s="2">
        <f>SUM(AU224:AX224,AU228:AX228)</f>
        <v>111</v>
      </c>
      <c r="BB224" s="83" t="s">
        <v>30</v>
      </c>
      <c r="BC224" s="52"/>
      <c r="BD224" s="61"/>
      <c r="BE224" s="61"/>
      <c r="BF224" s="48"/>
      <c r="BG224" s="48"/>
      <c r="BI224" s="49" t="s">
        <v>19</v>
      </c>
      <c r="BJ224" s="50" t="s">
        <v>20</v>
      </c>
      <c r="BK224" s="51" t="s">
        <v>19</v>
      </c>
      <c r="BL224" s="50" t="s">
        <v>20</v>
      </c>
      <c r="BM224" s="51" t="s">
        <v>19</v>
      </c>
      <c r="BN224" s="50" t="s">
        <v>20</v>
      </c>
      <c r="BO224" s="51" t="s">
        <v>19</v>
      </c>
      <c r="BP224" s="50" t="s">
        <v>20</v>
      </c>
      <c r="BR224" s="49" t="s">
        <v>19</v>
      </c>
      <c r="BS224" s="50" t="s">
        <v>20</v>
      </c>
    </row>
    <row r="225" spans="1:79" s="2" customFormat="1" ht="17" thickBot="1" x14ac:dyDescent="0.25">
      <c r="A225" s="81"/>
      <c r="B225" s="52" t="s">
        <v>21</v>
      </c>
      <c r="C225" s="52">
        <v>30</v>
      </c>
      <c r="D225" s="52"/>
      <c r="E225" s="52"/>
      <c r="F225" s="52"/>
      <c r="G225" s="52"/>
      <c r="H225" s="52"/>
      <c r="I225" s="53"/>
      <c r="J225" s="2">
        <f t="shared" ref="J225:J231" si="142">SUM(C225:I225)</f>
        <v>30</v>
      </c>
      <c r="L225" s="81"/>
      <c r="M225" s="52" t="s">
        <v>21</v>
      </c>
      <c r="N225" s="21">
        <v>21</v>
      </c>
      <c r="O225" s="52"/>
      <c r="P225" s="52"/>
      <c r="Q225" s="52"/>
      <c r="R225" s="52"/>
      <c r="S225" s="52"/>
      <c r="T225" s="53"/>
      <c r="U225" s="2">
        <f t="shared" ref="U225:U231" si="143">SUM(N225:T225)</f>
        <v>21</v>
      </c>
      <c r="W225" s="81"/>
      <c r="X225" s="52" t="s">
        <v>21</v>
      </c>
      <c r="Y225" s="52">
        <v>14</v>
      </c>
      <c r="Z225" s="52"/>
      <c r="AA225" s="52"/>
      <c r="AB225" s="52"/>
      <c r="AC225" s="52"/>
      <c r="AD225" s="52"/>
      <c r="AE225" s="53"/>
      <c r="AF225" s="2">
        <f t="shared" ref="AF225:AF231" si="144">SUM(Y225:AE225)</f>
        <v>14</v>
      </c>
      <c r="AH225" s="81"/>
      <c r="AI225" s="52" t="s">
        <v>21</v>
      </c>
      <c r="AJ225" s="52">
        <v>9</v>
      </c>
      <c r="AK225" s="52"/>
      <c r="AL225" s="52"/>
      <c r="AM225" s="52"/>
      <c r="AN225" s="52"/>
      <c r="AO225" s="52"/>
      <c r="AP225" s="53"/>
      <c r="AQ225" s="2">
        <f t="shared" ref="AQ225:AQ231" si="145">SUM(AJ225:AP225)</f>
        <v>9</v>
      </c>
      <c r="AS225" s="81"/>
      <c r="AT225" s="54" t="s">
        <v>21</v>
      </c>
      <c r="AU225" s="24">
        <f>J225</f>
        <v>30</v>
      </c>
      <c r="AV225" s="24">
        <f>U225</f>
        <v>21</v>
      </c>
      <c r="AW225" s="24">
        <f>AF225</f>
        <v>14</v>
      </c>
      <c r="AX225" s="24">
        <f>AQ225</f>
        <v>9</v>
      </c>
      <c r="AY225" s="3" t="s">
        <v>59</v>
      </c>
      <c r="AZ225" s="3">
        <f>SUM(AU224,AU228)</f>
        <v>45</v>
      </c>
      <c r="BB225" s="81"/>
      <c r="BC225" s="52" t="s">
        <v>22</v>
      </c>
      <c r="BD225" s="25">
        <f>AU225/AU224</f>
        <v>1</v>
      </c>
      <c r="BE225" s="25">
        <f>AV225/AV224</f>
        <v>1</v>
      </c>
      <c r="BF225" s="25">
        <f>AW225/AW224</f>
        <v>1</v>
      </c>
      <c r="BG225" s="25">
        <f>AX225/AX224</f>
        <v>1</v>
      </c>
      <c r="BH225" s="29"/>
      <c r="BI225" s="27">
        <f>BD229</f>
        <v>1</v>
      </c>
      <c r="BJ225" s="28">
        <f>1-BI225</f>
        <v>0</v>
      </c>
      <c r="BK225" s="27">
        <f>BE229</f>
        <v>1</v>
      </c>
      <c r="BL225" s="28">
        <f>1-BK225</f>
        <v>0</v>
      </c>
      <c r="BM225" s="27">
        <f>BF229</f>
        <v>0.8</v>
      </c>
      <c r="BN225" s="28">
        <f>1-BM225</f>
        <v>0.19999999999999996</v>
      </c>
      <c r="BO225" s="27">
        <f>BG229</f>
        <v>1</v>
      </c>
      <c r="BP225" s="28">
        <f>1-BO225</f>
        <v>0</v>
      </c>
      <c r="BR225" s="27">
        <f>AVERAGE(BI225,BK225,BM225)</f>
        <v>0.93333333333333324</v>
      </c>
      <c r="BS225" s="28">
        <f>AVERAGE(BJ225,BL225,BN225)</f>
        <v>6.6666666666666652E-2</v>
      </c>
    </row>
    <row r="226" spans="1:79" s="2" customFormat="1" x14ac:dyDescent="0.2">
      <c r="A226" s="81"/>
      <c r="B226" s="52" t="s">
        <v>23</v>
      </c>
      <c r="C226" s="52"/>
      <c r="D226" s="52"/>
      <c r="E226" s="52"/>
      <c r="F226" s="52"/>
      <c r="G226" s="52"/>
      <c r="H226" s="52"/>
      <c r="I226" s="55"/>
      <c r="J226" s="2">
        <f t="shared" si="142"/>
        <v>0</v>
      </c>
      <c r="L226" s="81"/>
      <c r="M226" s="52" t="s">
        <v>23</v>
      </c>
      <c r="N226" s="21"/>
      <c r="O226" s="52"/>
      <c r="P226" s="52"/>
      <c r="Q226" s="52"/>
      <c r="R226" s="52"/>
      <c r="S226" s="52"/>
      <c r="T226" s="55"/>
      <c r="U226" s="2">
        <f t="shared" si="143"/>
        <v>0</v>
      </c>
      <c r="W226" s="81"/>
      <c r="X226" s="52" t="s">
        <v>23</v>
      </c>
      <c r="Y226" s="52"/>
      <c r="Z226" s="52"/>
      <c r="AA226" s="52"/>
      <c r="AB226" s="52"/>
      <c r="AC226" s="52"/>
      <c r="AD226" s="52"/>
      <c r="AE226" s="55"/>
      <c r="AF226" s="2">
        <f t="shared" si="144"/>
        <v>0</v>
      </c>
      <c r="AH226" s="81"/>
      <c r="AI226" s="52" t="s">
        <v>23</v>
      </c>
      <c r="AJ226" s="52"/>
      <c r="AK226" s="52"/>
      <c r="AL226" s="52"/>
      <c r="AM226" s="52"/>
      <c r="AN226" s="52"/>
      <c r="AO226" s="52"/>
      <c r="AP226" s="55"/>
      <c r="AQ226" s="2">
        <f t="shared" si="145"/>
        <v>0</v>
      </c>
      <c r="AS226" s="81"/>
      <c r="AT226" s="54" t="s">
        <v>23</v>
      </c>
      <c r="AU226" s="24">
        <f>J226</f>
        <v>0</v>
      </c>
      <c r="AV226" s="24">
        <f>U226</f>
        <v>0</v>
      </c>
      <c r="AW226" s="24">
        <f>AF226</f>
        <v>0</v>
      </c>
      <c r="AX226" s="24">
        <f>AQ226</f>
        <v>0</v>
      </c>
      <c r="AY226" s="3" t="s">
        <v>14</v>
      </c>
      <c r="AZ226" s="3">
        <f>SUM(AV224,AV228)</f>
        <v>25</v>
      </c>
      <c r="BB226" s="81"/>
      <c r="BC226" s="52" t="s">
        <v>24</v>
      </c>
      <c r="BD226" s="25">
        <f>AU226/AU224</f>
        <v>0</v>
      </c>
      <c r="BE226" s="25">
        <f>AV226/AV224</f>
        <v>0</v>
      </c>
      <c r="BF226" s="25">
        <f>AW226/AW224</f>
        <v>0</v>
      </c>
      <c r="BG226" s="25">
        <f>AX226/AX224</f>
        <v>0</v>
      </c>
      <c r="BH226" s="29"/>
      <c r="BI226" s="29"/>
      <c r="BJ226" s="29"/>
      <c r="BK226" s="29"/>
      <c r="BL226" s="29"/>
      <c r="BM226" s="29"/>
      <c r="BN226" s="29"/>
      <c r="BO226" s="29"/>
      <c r="BP226" s="29"/>
      <c r="BR226" s="29"/>
    </row>
    <row r="227" spans="1:79" s="2" customFormat="1" ht="17" thickBot="1" x14ac:dyDescent="0.25">
      <c r="A227" s="87"/>
      <c r="B227" s="56" t="s">
        <v>25</v>
      </c>
      <c r="C227" s="56"/>
      <c r="D227" s="56"/>
      <c r="E227" s="56"/>
      <c r="F227" s="56"/>
      <c r="G227" s="56"/>
      <c r="H227" s="56"/>
      <c r="I227" s="57"/>
      <c r="J227" s="2">
        <f t="shared" si="142"/>
        <v>0</v>
      </c>
      <c r="L227" s="87"/>
      <c r="M227" s="56" t="s">
        <v>25</v>
      </c>
      <c r="N227" s="32"/>
      <c r="O227" s="56"/>
      <c r="P227" s="56"/>
      <c r="Q227" s="56"/>
      <c r="R227" s="56"/>
      <c r="S227" s="56"/>
      <c r="T227" s="57"/>
      <c r="U227" s="2">
        <f t="shared" si="143"/>
        <v>0</v>
      </c>
      <c r="W227" s="87"/>
      <c r="X227" s="56" t="s">
        <v>25</v>
      </c>
      <c r="Y227" s="56"/>
      <c r="Z227" s="56"/>
      <c r="AA227" s="56"/>
      <c r="AB227" s="56"/>
      <c r="AC227" s="56"/>
      <c r="AD227" s="56"/>
      <c r="AE227" s="57"/>
      <c r="AF227" s="2">
        <f t="shared" si="144"/>
        <v>0</v>
      </c>
      <c r="AH227" s="87"/>
      <c r="AI227" s="56" t="s">
        <v>25</v>
      </c>
      <c r="AJ227" s="56"/>
      <c r="AK227" s="56"/>
      <c r="AL227" s="56"/>
      <c r="AM227" s="56"/>
      <c r="AN227" s="56"/>
      <c r="AO227" s="56"/>
      <c r="AP227" s="57"/>
      <c r="AQ227" s="2">
        <f t="shared" si="145"/>
        <v>0</v>
      </c>
      <c r="AS227" s="87"/>
      <c r="AT227" s="58" t="s">
        <v>25</v>
      </c>
      <c r="AU227" s="35">
        <f>J227</f>
        <v>0</v>
      </c>
      <c r="AV227" s="35">
        <f>U227</f>
        <v>0</v>
      </c>
      <c r="AW227" s="35">
        <f>AF227</f>
        <v>0</v>
      </c>
      <c r="AX227" s="35">
        <f>AQ227</f>
        <v>0</v>
      </c>
      <c r="AY227" s="3" t="s">
        <v>12</v>
      </c>
      <c r="AZ227" s="3">
        <f>SUM(AW224,AW228)</f>
        <v>24</v>
      </c>
      <c r="BB227" s="87"/>
      <c r="BC227" s="56" t="s">
        <v>26</v>
      </c>
      <c r="BD227" s="36">
        <f>AU227/AU224</f>
        <v>0</v>
      </c>
      <c r="BE227" s="36">
        <f>AV227/AV224</f>
        <v>0</v>
      </c>
      <c r="BF227" s="36">
        <f>AW227/AW224</f>
        <v>0</v>
      </c>
      <c r="BG227" s="36">
        <f>AX227/AX224</f>
        <v>0</v>
      </c>
      <c r="BH227" s="29"/>
      <c r="BI227" s="29"/>
      <c r="BJ227" s="29"/>
      <c r="BK227" s="29"/>
      <c r="BL227" s="29"/>
      <c r="BM227" s="29"/>
      <c r="BN227" s="29"/>
      <c r="BO227" s="29"/>
      <c r="BP227" s="29"/>
      <c r="BR227" s="29"/>
    </row>
    <row r="228" spans="1:79" s="2" customFormat="1" ht="16" customHeight="1" x14ac:dyDescent="0.2">
      <c r="A228" s="83" t="s">
        <v>53</v>
      </c>
      <c r="B228" s="37" t="s">
        <v>18</v>
      </c>
      <c r="C228" s="52"/>
      <c r="D228" s="52"/>
      <c r="E228" s="52"/>
      <c r="F228" s="52"/>
      <c r="G228" s="52"/>
      <c r="H228" s="52"/>
      <c r="I228" s="55"/>
      <c r="J228" s="2">
        <f t="shared" si="142"/>
        <v>0</v>
      </c>
      <c r="L228" s="83" t="s">
        <v>53</v>
      </c>
      <c r="M228" s="37" t="s">
        <v>18</v>
      </c>
      <c r="N228" s="39"/>
      <c r="O228" s="52"/>
      <c r="P228" s="52"/>
      <c r="Q228" s="52"/>
      <c r="R228" s="52"/>
      <c r="S228" s="52"/>
      <c r="T228" s="55"/>
      <c r="U228" s="2">
        <f t="shared" si="143"/>
        <v>0</v>
      </c>
      <c r="W228" s="83" t="s">
        <v>53</v>
      </c>
      <c r="X228" s="37" t="s">
        <v>18</v>
      </c>
      <c r="Y228" s="52"/>
      <c r="Z228" s="52"/>
      <c r="AA228" s="52"/>
      <c r="AB228" s="52"/>
      <c r="AC228" s="52"/>
      <c r="AD228" s="52"/>
      <c r="AE228" s="55"/>
      <c r="AF228" s="2">
        <f t="shared" si="144"/>
        <v>0</v>
      </c>
      <c r="AH228" s="83" t="s">
        <v>53</v>
      </c>
      <c r="AI228" s="37" t="s">
        <v>18</v>
      </c>
      <c r="AJ228" s="52"/>
      <c r="AK228" s="52"/>
      <c r="AL228" s="52"/>
      <c r="AM228" s="52"/>
      <c r="AN228" s="52"/>
      <c r="AO228" s="52"/>
      <c r="AP228" s="55"/>
      <c r="AQ228" s="2">
        <f t="shared" si="145"/>
        <v>0</v>
      </c>
      <c r="AS228" s="83" t="s">
        <v>53</v>
      </c>
      <c r="AT228" s="41" t="s">
        <v>18</v>
      </c>
      <c r="AU228" s="24">
        <f>SUM(AU229:AU231)</f>
        <v>15</v>
      </c>
      <c r="AV228" s="24">
        <f t="shared" ref="AU228:AX228" si="146">SUM(AV229:AV231)</f>
        <v>4</v>
      </c>
      <c r="AW228" s="24">
        <f t="shared" si="146"/>
        <v>10</v>
      </c>
      <c r="AX228" s="24">
        <f t="shared" si="146"/>
        <v>8</v>
      </c>
      <c r="AY228" s="3" t="s">
        <v>60</v>
      </c>
      <c r="AZ228" s="3">
        <f>SUM(AX224,AX228)</f>
        <v>17</v>
      </c>
      <c r="BB228" s="83" t="s">
        <v>31</v>
      </c>
      <c r="BC228" s="52"/>
      <c r="BD228" s="15"/>
      <c r="BE228" s="15"/>
      <c r="BF228" s="16"/>
      <c r="BG228" s="16"/>
      <c r="BI228" s="29"/>
      <c r="BJ228" s="29"/>
      <c r="BK228" s="29"/>
      <c r="BL228" s="29"/>
      <c r="BM228" s="29"/>
      <c r="BN228" s="29"/>
      <c r="BO228" s="29"/>
      <c r="BP228" s="29"/>
      <c r="BR228" s="29"/>
    </row>
    <row r="229" spans="1:79" s="2" customFormat="1" x14ac:dyDescent="0.2">
      <c r="A229" s="81"/>
      <c r="B229" s="59" t="s">
        <v>21</v>
      </c>
      <c r="C229" s="59">
        <v>15</v>
      </c>
      <c r="D229" s="59"/>
      <c r="E229" s="59"/>
      <c r="F229" s="59"/>
      <c r="G229" s="59"/>
      <c r="H229" s="59"/>
      <c r="I229" s="53"/>
      <c r="J229" s="2">
        <f t="shared" si="142"/>
        <v>15</v>
      </c>
      <c r="L229" s="81"/>
      <c r="M229" s="59" t="s">
        <v>21</v>
      </c>
      <c r="N229" s="21">
        <v>4</v>
      </c>
      <c r="O229" s="59"/>
      <c r="P229" s="59"/>
      <c r="Q229" s="59"/>
      <c r="R229" s="59"/>
      <c r="S229" s="59"/>
      <c r="T229" s="53"/>
      <c r="U229" s="2">
        <f t="shared" si="143"/>
        <v>4</v>
      </c>
      <c r="W229" s="81"/>
      <c r="X229" s="59" t="s">
        <v>21</v>
      </c>
      <c r="Y229" s="59">
        <v>8</v>
      </c>
      <c r="Z229" s="59"/>
      <c r="AA229" s="59"/>
      <c r="AB229" s="59"/>
      <c r="AC229" s="59"/>
      <c r="AD229" s="59"/>
      <c r="AE229" s="53"/>
      <c r="AF229" s="2">
        <f t="shared" si="144"/>
        <v>8</v>
      </c>
      <c r="AH229" s="81"/>
      <c r="AI229" s="59" t="s">
        <v>21</v>
      </c>
      <c r="AJ229" s="59">
        <v>8</v>
      </c>
      <c r="AK229" s="59"/>
      <c r="AL229" s="59"/>
      <c r="AM229" s="59"/>
      <c r="AN229" s="59"/>
      <c r="AO229" s="59"/>
      <c r="AP229" s="53"/>
      <c r="AQ229" s="2">
        <f t="shared" si="145"/>
        <v>8</v>
      </c>
      <c r="AS229" s="81"/>
      <c r="AT229" s="60" t="s">
        <v>21</v>
      </c>
      <c r="AU229" s="24">
        <f>J229</f>
        <v>15</v>
      </c>
      <c r="AV229" s="24">
        <f>U229</f>
        <v>4</v>
      </c>
      <c r="AW229" s="24">
        <f>AF229</f>
        <v>8</v>
      </c>
      <c r="AX229" s="24">
        <f>AQ229</f>
        <v>8</v>
      </c>
      <c r="BB229" s="81"/>
      <c r="BC229" s="52" t="s">
        <v>22</v>
      </c>
      <c r="BD229" s="25">
        <f>AU229/AU228</f>
        <v>1</v>
      </c>
      <c r="BE229" s="25">
        <f>AV229/AV228</f>
        <v>1</v>
      </c>
      <c r="BF229" s="25">
        <f>AW229/AW228</f>
        <v>0.8</v>
      </c>
      <c r="BG229" s="25">
        <f>AX229/AX228</f>
        <v>1</v>
      </c>
      <c r="BI229" s="29"/>
      <c r="BJ229" s="29"/>
      <c r="BK229" s="29"/>
      <c r="BL229" s="29"/>
      <c r="BM229" s="29"/>
      <c r="BN229" s="29"/>
      <c r="BO229" s="29"/>
      <c r="BP229" s="29"/>
      <c r="BR229" s="29"/>
    </row>
    <row r="230" spans="1:79" s="2" customFormat="1" x14ac:dyDescent="0.2">
      <c r="A230" s="81"/>
      <c r="B230" s="52" t="s">
        <v>23</v>
      </c>
      <c r="C230" s="52"/>
      <c r="D230" s="52"/>
      <c r="E230" s="52"/>
      <c r="F230" s="52"/>
      <c r="G230" s="52"/>
      <c r="H230" s="52"/>
      <c r="I230" s="55"/>
      <c r="J230" s="2">
        <f t="shared" si="142"/>
        <v>0</v>
      </c>
      <c r="L230" s="81"/>
      <c r="M230" s="52" t="s">
        <v>23</v>
      </c>
      <c r="N230" s="21"/>
      <c r="O230" s="52"/>
      <c r="P230" s="52"/>
      <c r="Q230" s="52"/>
      <c r="R230" s="52"/>
      <c r="S230" s="52"/>
      <c r="T230" s="55"/>
      <c r="U230" s="2">
        <f t="shared" si="143"/>
        <v>0</v>
      </c>
      <c r="W230" s="81"/>
      <c r="X230" s="52" t="s">
        <v>23</v>
      </c>
      <c r="Y230" s="52"/>
      <c r="Z230" s="52"/>
      <c r="AA230" s="52"/>
      <c r="AB230" s="52"/>
      <c r="AC230" s="52"/>
      <c r="AD230" s="52"/>
      <c r="AE230" s="55"/>
      <c r="AF230" s="2">
        <f t="shared" si="144"/>
        <v>0</v>
      </c>
      <c r="AH230" s="81"/>
      <c r="AI230" s="52" t="s">
        <v>23</v>
      </c>
      <c r="AJ230" s="52"/>
      <c r="AK230" s="52"/>
      <c r="AL230" s="52"/>
      <c r="AM230" s="52"/>
      <c r="AN230" s="52"/>
      <c r="AO230" s="52"/>
      <c r="AP230" s="55"/>
      <c r="AQ230" s="2">
        <f t="shared" si="145"/>
        <v>0</v>
      </c>
      <c r="AS230" s="81"/>
      <c r="AT230" s="54" t="s">
        <v>23</v>
      </c>
      <c r="AU230" s="24">
        <f>J230</f>
        <v>0</v>
      </c>
      <c r="AV230" s="24">
        <f>U230</f>
        <v>0</v>
      </c>
      <c r="AW230" s="24">
        <f>AF230</f>
        <v>0</v>
      </c>
      <c r="AX230" s="24">
        <f>AQ230</f>
        <v>0</v>
      </c>
      <c r="BB230" s="81"/>
      <c r="BC230" s="52" t="s">
        <v>24</v>
      </c>
      <c r="BD230" s="25">
        <f>AU230/AU228</f>
        <v>0</v>
      </c>
      <c r="BE230" s="25">
        <f>AV230/AV228</f>
        <v>0</v>
      </c>
      <c r="BF230" s="25">
        <f>AW230/AW228</f>
        <v>0</v>
      </c>
      <c r="BG230" s="25">
        <f>AX230/AX228</f>
        <v>0</v>
      </c>
      <c r="BI230" s="29"/>
      <c r="BJ230" s="29"/>
      <c r="BK230" s="29"/>
      <c r="BL230" s="29"/>
      <c r="BM230" s="29"/>
      <c r="BN230" s="29"/>
      <c r="BO230" s="29"/>
      <c r="BP230" s="29"/>
      <c r="BR230" s="29"/>
    </row>
    <row r="231" spans="1:79" s="2" customFormat="1" ht="17" thickBot="1" x14ac:dyDescent="0.25">
      <c r="A231" s="87"/>
      <c r="B231" s="56" t="s">
        <v>25</v>
      </c>
      <c r="C231" s="56"/>
      <c r="D231" s="56"/>
      <c r="E231" s="56"/>
      <c r="F231" s="56"/>
      <c r="G231" s="56"/>
      <c r="H231" s="56"/>
      <c r="I231" s="57"/>
      <c r="J231" s="2">
        <f t="shared" si="142"/>
        <v>0</v>
      </c>
      <c r="L231" s="87"/>
      <c r="M231" s="56" t="s">
        <v>25</v>
      </c>
      <c r="N231" s="56"/>
      <c r="O231" s="56"/>
      <c r="P231" s="56"/>
      <c r="Q231" s="56"/>
      <c r="R231" s="56"/>
      <c r="S231" s="56"/>
      <c r="T231" s="57"/>
      <c r="U231" s="2">
        <f t="shared" si="143"/>
        <v>0</v>
      </c>
      <c r="W231" s="87"/>
      <c r="X231" s="56" t="s">
        <v>25</v>
      </c>
      <c r="Y231" s="56">
        <v>2</v>
      </c>
      <c r="Z231" s="56"/>
      <c r="AA231" s="56"/>
      <c r="AB231" s="56"/>
      <c r="AC231" s="56"/>
      <c r="AD231" s="56"/>
      <c r="AE231" s="57"/>
      <c r="AF231" s="2">
        <f t="shared" si="144"/>
        <v>2</v>
      </c>
      <c r="AH231" s="87"/>
      <c r="AI231" s="56" t="s">
        <v>25</v>
      </c>
      <c r="AJ231" s="56"/>
      <c r="AK231" s="56"/>
      <c r="AL231" s="56"/>
      <c r="AM231" s="56"/>
      <c r="AN231" s="56"/>
      <c r="AO231" s="56"/>
      <c r="AP231" s="57"/>
      <c r="AQ231" s="2">
        <f t="shared" si="145"/>
        <v>0</v>
      </c>
      <c r="AS231" s="87"/>
      <c r="AT231" s="58" t="s">
        <v>25</v>
      </c>
      <c r="AU231" s="35">
        <f>J231</f>
        <v>0</v>
      </c>
      <c r="AV231" s="35">
        <f>U231</f>
        <v>0</v>
      </c>
      <c r="AW231" s="35">
        <f>AF231</f>
        <v>2</v>
      </c>
      <c r="AX231" s="35">
        <f>AQ231</f>
        <v>0</v>
      </c>
      <c r="BB231" s="87"/>
      <c r="BC231" s="56" t="s">
        <v>26</v>
      </c>
      <c r="BD231" s="36">
        <f>AU231/AU228</f>
        <v>0</v>
      </c>
      <c r="BE231" s="36">
        <f>AV231/AV228</f>
        <v>0</v>
      </c>
      <c r="BF231" s="36">
        <f>AW231/AW228</f>
        <v>0.2</v>
      </c>
      <c r="BG231" s="36">
        <f>AX231/AX228</f>
        <v>0</v>
      </c>
      <c r="BI231" s="29"/>
      <c r="BJ231" s="29"/>
      <c r="BK231" s="29"/>
      <c r="BL231" s="29"/>
      <c r="BM231" s="29"/>
      <c r="BN231" s="29"/>
      <c r="BO231" s="29"/>
      <c r="BP231" s="29"/>
      <c r="BR231" s="29"/>
    </row>
    <row r="232" spans="1:79" x14ac:dyDescent="0.2">
      <c r="AU232" s="98">
        <f>100*((AU229+AU221)/(AU228+AU220))</f>
        <v>100</v>
      </c>
      <c r="AV232" s="98">
        <f>100*((AV229+AV221)/(AV228+AV220))</f>
        <v>100</v>
      </c>
      <c r="AW232" s="98">
        <f>100*((AW229+AW221)/(AW228+AW220))</f>
        <v>80</v>
      </c>
      <c r="AX232" s="98">
        <f>100*((AX229+AX221)/(AX228+AX220))</f>
        <v>100</v>
      </c>
      <c r="AY232" s="99">
        <f>SUM(AU220:AX220)+SUM(AU228:AX228)</f>
        <v>51</v>
      </c>
      <c r="AZ232" s="99">
        <f>SUM(AU221:AX221)+SUM(AU229:AX229)</f>
        <v>49</v>
      </c>
      <c r="BA232">
        <f>100*(AZ232/AY232)</f>
        <v>96.078431372549019</v>
      </c>
    </row>
    <row r="234" spans="1:79" s="2" customFormat="1" x14ac:dyDescent="0.2">
      <c r="A234" s="1" t="s">
        <v>43</v>
      </c>
      <c r="B234" s="43"/>
      <c r="C234" s="43"/>
      <c r="D234" s="43"/>
      <c r="E234" s="43"/>
      <c r="L234" s="3" t="str">
        <f>A234</f>
        <v xml:space="preserve">dfx16/TM6c x dfx16/TM6c </v>
      </c>
      <c r="M234" s="3"/>
      <c r="N234" s="3"/>
      <c r="O234" s="3"/>
      <c r="P234" s="3"/>
      <c r="W234" s="3" t="str">
        <f>A234</f>
        <v xml:space="preserve">dfx16/TM6c x dfx16/TM6c </v>
      </c>
      <c r="X234" s="3"/>
      <c r="Y234" s="3"/>
      <c r="Z234" s="3"/>
      <c r="AA234" s="3"/>
      <c r="AH234" s="3" t="str">
        <f>A234</f>
        <v xml:space="preserve">dfx16/TM6c x dfx16/TM6c </v>
      </c>
      <c r="AI234" s="3"/>
      <c r="AJ234" s="3"/>
      <c r="AK234" s="3"/>
      <c r="AL234" s="3"/>
      <c r="AS234" s="3" t="str">
        <f>A234</f>
        <v xml:space="preserve">dfx16/TM6c x dfx16/TM6c </v>
      </c>
      <c r="AT234" s="3"/>
      <c r="AU234" s="3"/>
      <c r="AV234" s="3"/>
      <c r="AW234" s="3"/>
      <c r="AX234" s="3"/>
      <c r="BB234" s="3" t="str">
        <f>AS234</f>
        <v xml:space="preserve">dfx16/TM6c x dfx16/TM6c </v>
      </c>
      <c r="BC234" s="3"/>
      <c r="BD234" s="3"/>
      <c r="BE234" s="3"/>
      <c r="BF234" s="3"/>
      <c r="BG234" s="3"/>
      <c r="BH234" s="3"/>
      <c r="BI234" s="3" t="str">
        <f>BB234</f>
        <v xml:space="preserve">dfx16/TM6c x dfx16/TM6c </v>
      </c>
      <c r="BJ234" s="3"/>
      <c r="BK234" s="3"/>
      <c r="BL234" s="3"/>
      <c r="BM234" s="3"/>
      <c r="BN234" s="3"/>
      <c r="BO234" s="29"/>
      <c r="BP234" s="29"/>
      <c r="BQ234" s="29"/>
      <c r="BR234" s="29" t="s">
        <v>1</v>
      </c>
      <c r="BS234" s="29"/>
      <c r="BT234" s="29"/>
      <c r="BU234" s="29"/>
      <c r="BV234" s="29"/>
      <c r="BW234" s="29"/>
      <c r="BX234" s="29"/>
      <c r="BY234" s="29"/>
      <c r="CA234" s="44"/>
    </row>
    <row r="235" spans="1:79" s="2" customFormat="1" ht="18" thickBot="1" x14ac:dyDescent="0.25">
      <c r="A235" s="6" t="s">
        <v>2</v>
      </c>
      <c r="B235" s="7"/>
      <c r="C235" s="8" t="s">
        <v>3</v>
      </c>
      <c r="D235" s="8" t="s">
        <v>4</v>
      </c>
      <c r="E235" s="8" t="s">
        <v>5</v>
      </c>
      <c r="F235" s="8" t="s">
        <v>6</v>
      </c>
      <c r="G235" s="8" t="s">
        <v>7</v>
      </c>
      <c r="H235" s="8" t="s">
        <v>8</v>
      </c>
      <c r="I235" s="8" t="s">
        <v>9</v>
      </c>
      <c r="J235" s="8" t="s">
        <v>10</v>
      </c>
      <c r="L235" s="6" t="s">
        <v>14</v>
      </c>
      <c r="M235" s="7"/>
      <c r="N235" s="8" t="s">
        <v>3</v>
      </c>
      <c r="O235" s="8" t="s">
        <v>4</v>
      </c>
      <c r="P235" s="8" t="s">
        <v>5</v>
      </c>
      <c r="Q235" s="8" t="s">
        <v>6</v>
      </c>
      <c r="R235" s="8" t="s">
        <v>7</v>
      </c>
      <c r="S235" s="8" t="s">
        <v>8</v>
      </c>
      <c r="T235" s="8" t="s">
        <v>9</v>
      </c>
      <c r="U235" s="8" t="s">
        <v>10</v>
      </c>
      <c r="W235" s="6" t="s">
        <v>12</v>
      </c>
      <c r="X235" s="7"/>
      <c r="Y235" s="8" t="s">
        <v>3</v>
      </c>
      <c r="Z235" s="8" t="s">
        <v>4</v>
      </c>
      <c r="AA235" s="8" t="s">
        <v>5</v>
      </c>
      <c r="AB235" s="8" t="s">
        <v>6</v>
      </c>
      <c r="AC235" s="8" t="s">
        <v>7</v>
      </c>
      <c r="AD235" s="8" t="s">
        <v>8</v>
      </c>
      <c r="AE235" s="8" t="s">
        <v>9</v>
      </c>
      <c r="AF235" s="8" t="s">
        <v>10</v>
      </c>
      <c r="AH235" s="6" t="s">
        <v>13</v>
      </c>
      <c r="AI235" s="7"/>
      <c r="AJ235" s="8" t="s">
        <v>3</v>
      </c>
      <c r="AK235" s="8" t="s">
        <v>4</v>
      </c>
      <c r="AL235" s="8" t="s">
        <v>5</v>
      </c>
      <c r="AM235" s="8" t="s">
        <v>6</v>
      </c>
      <c r="AN235" s="8" t="s">
        <v>7</v>
      </c>
      <c r="AO235" s="8" t="s">
        <v>8</v>
      </c>
      <c r="AP235" s="8" t="s">
        <v>9</v>
      </c>
      <c r="AQ235" s="8" t="s">
        <v>10</v>
      </c>
      <c r="AR235" s="8"/>
      <c r="AS235" s="8"/>
      <c r="AT235" s="8"/>
      <c r="AU235" s="8" t="s">
        <v>2</v>
      </c>
      <c r="AV235" s="8" t="s">
        <v>14</v>
      </c>
      <c r="AW235" s="8" t="s">
        <v>12</v>
      </c>
      <c r="AX235" s="8" t="s">
        <v>13</v>
      </c>
      <c r="AY235" s="8" t="s">
        <v>15</v>
      </c>
      <c r="AZ235" s="8" t="s">
        <v>16</v>
      </c>
      <c r="BA235" s="8"/>
      <c r="BB235" s="6"/>
      <c r="BD235" s="8" t="s">
        <v>2</v>
      </c>
      <c r="BE235" s="8" t="s">
        <v>14</v>
      </c>
      <c r="BF235" s="8" t="s">
        <v>12</v>
      </c>
      <c r="BG235" s="8" t="s">
        <v>13</v>
      </c>
      <c r="BI235" s="86" t="s">
        <v>2</v>
      </c>
      <c r="BJ235" s="86"/>
      <c r="BK235" s="86" t="s">
        <v>14</v>
      </c>
      <c r="BL235" s="86"/>
      <c r="BM235" s="86" t="s">
        <v>12</v>
      </c>
      <c r="BN235" s="86"/>
      <c r="BO235" s="86" t="s">
        <v>13</v>
      </c>
      <c r="BP235" s="86"/>
    </row>
    <row r="236" spans="1:79" s="2" customFormat="1" ht="16" customHeight="1" x14ac:dyDescent="0.2">
      <c r="A236" s="83" t="s">
        <v>54</v>
      </c>
      <c r="B236" s="45" t="s">
        <v>18</v>
      </c>
      <c r="C236" s="45"/>
      <c r="D236" s="45"/>
      <c r="E236" s="45"/>
      <c r="F236" s="45"/>
      <c r="G236" s="45"/>
      <c r="H236" s="45"/>
      <c r="I236" s="10"/>
      <c r="J236" s="2">
        <f>SUM(C236:I236)</f>
        <v>0</v>
      </c>
      <c r="L236" s="83" t="s">
        <v>54</v>
      </c>
      <c r="M236" s="45" t="s">
        <v>18</v>
      </c>
      <c r="N236" s="45"/>
      <c r="O236" s="45"/>
      <c r="P236" s="45"/>
      <c r="Q236" s="45"/>
      <c r="R236" s="45"/>
      <c r="S236" s="45"/>
      <c r="T236" s="10"/>
      <c r="U236" s="2">
        <f>SUM(N236:T236)</f>
        <v>0</v>
      </c>
      <c r="W236" s="83" t="s">
        <v>54</v>
      </c>
      <c r="X236" s="45" t="s">
        <v>18</v>
      </c>
      <c r="Y236" s="45"/>
      <c r="Z236" s="45"/>
      <c r="AA236" s="45"/>
      <c r="AB236" s="45"/>
      <c r="AC236" s="45"/>
      <c r="AD236" s="45"/>
      <c r="AE236" s="10"/>
      <c r="AF236" s="2">
        <f>SUM(Y236:AE236)</f>
        <v>0</v>
      </c>
      <c r="AH236" s="83" t="s">
        <v>54</v>
      </c>
      <c r="AI236" s="45" t="s">
        <v>18</v>
      </c>
      <c r="AJ236" s="45"/>
      <c r="AK236" s="45"/>
      <c r="AL236" s="45"/>
      <c r="AM236" s="45"/>
      <c r="AN236" s="45"/>
      <c r="AO236" s="45"/>
      <c r="AP236" s="10"/>
      <c r="AQ236" s="2">
        <f>SUM(AJ236:AP236)</f>
        <v>0</v>
      </c>
      <c r="AS236" s="83" t="s">
        <v>54</v>
      </c>
      <c r="AT236" s="46" t="s">
        <v>18</v>
      </c>
      <c r="AU236" s="14">
        <f>SUM(AU237:AU239)</f>
        <v>66</v>
      </c>
      <c r="AV236" s="14">
        <f t="shared" ref="AV236:AX236" si="147">SUM(AV237:AV239)</f>
        <v>45</v>
      </c>
      <c r="AW236" s="14">
        <f t="shared" si="147"/>
        <v>32</v>
      </c>
      <c r="AX236" s="14">
        <f t="shared" si="147"/>
        <v>31</v>
      </c>
      <c r="AZ236" s="2">
        <f>SUM(AU236:AX236,AU240:AX240)</f>
        <v>174</v>
      </c>
      <c r="BB236" s="83" t="s">
        <v>30</v>
      </c>
      <c r="BC236" s="45"/>
      <c r="BD236" s="47"/>
      <c r="BE236" s="47"/>
      <c r="BF236" s="48"/>
      <c r="BG236" s="48"/>
      <c r="BI236" s="49" t="s">
        <v>19</v>
      </c>
      <c r="BJ236" s="50" t="s">
        <v>20</v>
      </c>
      <c r="BK236" s="51" t="s">
        <v>19</v>
      </c>
      <c r="BL236" s="50" t="s">
        <v>20</v>
      </c>
      <c r="BM236" s="51" t="s">
        <v>19</v>
      </c>
      <c r="BN236" s="50" t="s">
        <v>20</v>
      </c>
      <c r="BO236" s="51" t="s">
        <v>19</v>
      </c>
      <c r="BP236" s="50" t="s">
        <v>20</v>
      </c>
      <c r="BR236" s="49" t="s">
        <v>19</v>
      </c>
      <c r="BS236" s="50" t="s">
        <v>20</v>
      </c>
    </row>
    <row r="237" spans="1:79" s="2" customFormat="1" ht="17" thickBot="1" x14ac:dyDescent="0.25">
      <c r="A237" s="81"/>
      <c r="B237" s="52" t="s">
        <v>21</v>
      </c>
      <c r="C237" s="52">
        <v>63</v>
      </c>
      <c r="D237" s="52"/>
      <c r="E237" s="52"/>
      <c r="F237" s="52"/>
      <c r="G237" s="52"/>
      <c r="H237" s="52"/>
      <c r="I237" s="53"/>
      <c r="J237" s="2">
        <f t="shared" ref="J237:J243" si="148">SUM(C237:I237)</f>
        <v>63</v>
      </c>
      <c r="L237" s="81"/>
      <c r="M237" s="52" t="s">
        <v>21</v>
      </c>
      <c r="N237" s="52">
        <v>45</v>
      </c>
      <c r="O237" s="52"/>
      <c r="P237" s="52"/>
      <c r="Q237" s="52"/>
      <c r="R237" s="52"/>
      <c r="S237" s="52"/>
      <c r="T237" s="53"/>
      <c r="U237" s="2">
        <f t="shared" ref="U237:U243" si="149">SUM(N237:T237)</f>
        <v>45</v>
      </c>
      <c r="W237" s="81"/>
      <c r="X237" s="52" t="s">
        <v>21</v>
      </c>
      <c r="Y237" s="52">
        <v>32</v>
      </c>
      <c r="Z237" s="52"/>
      <c r="AA237" s="52"/>
      <c r="AB237" s="52"/>
      <c r="AC237" s="52"/>
      <c r="AD237" s="52"/>
      <c r="AE237" s="53"/>
      <c r="AF237" s="2">
        <f t="shared" ref="AF237:AF243" si="150">SUM(Y237:AE237)</f>
        <v>32</v>
      </c>
      <c r="AH237" s="81"/>
      <c r="AI237" s="52" t="s">
        <v>21</v>
      </c>
      <c r="AJ237" s="52">
        <v>31</v>
      </c>
      <c r="AK237" s="52"/>
      <c r="AL237" s="52"/>
      <c r="AM237" s="52"/>
      <c r="AN237" s="52"/>
      <c r="AO237" s="52"/>
      <c r="AP237" s="53"/>
      <c r="AQ237" s="2">
        <f t="shared" ref="AQ237:AQ243" si="151">SUM(AJ237:AP237)</f>
        <v>31</v>
      </c>
      <c r="AS237" s="81"/>
      <c r="AT237" s="54" t="s">
        <v>21</v>
      </c>
      <c r="AU237" s="24">
        <f>J237</f>
        <v>63</v>
      </c>
      <c r="AV237" s="24">
        <f>U237</f>
        <v>45</v>
      </c>
      <c r="AW237" s="24">
        <f>AF237</f>
        <v>32</v>
      </c>
      <c r="AX237" s="24">
        <f>AQ237</f>
        <v>31</v>
      </c>
      <c r="AY237" s="3" t="s">
        <v>59</v>
      </c>
      <c r="AZ237" s="3">
        <f>SUM(AU236,AU240)</f>
        <v>66</v>
      </c>
      <c r="BB237" s="81"/>
      <c r="BC237" s="52" t="s">
        <v>22</v>
      </c>
      <c r="BD237" s="25">
        <f>AU237/AU236</f>
        <v>0.95454545454545459</v>
      </c>
      <c r="BE237" s="25">
        <f>AV237/AV236</f>
        <v>1</v>
      </c>
      <c r="BF237" s="25">
        <f>AW237/AW236</f>
        <v>1</v>
      </c>
      <c r="BG237" s="25">
        <f>AX237/AX236</f>
        <v>1</v>
      </c>
      <c r="BH237" s="29"/>
      <c r="BI237" s="27" t="e">
        <f>BD241</f>
        <v>#DIV/0!</v>
      </c>
      <c r="BJ237" s="28" t="e">
        <f>1-BI237</f>
        <v>#DIV/0!</v>
      </c>
      <c r="BK237" s="27" t="e">
        <f>BE241</f>
        <v>#DIV/0!</v>
      </c>
      <c r="BL237" s="28" t="e">
        <f>1-BK237</f>
        <v>#DIV/0!</v>
      </c>
      <c r="BM237" s="27" t="e">
        <f>BF241</f>
        <v>#DIV/0!</v>
      </c>
      <c r="BN237" s="28" t="e">
        <f>1-BM237</f>
        <v>#DIV/0!</v>
      </c>
      <c r="BO237" s="27" t="e">
        <f>BG241</f>
        <v>#DIV/0!</v>
      </c>
      <c r="BP237" s="28" t="e">
        <f>1-BO237</f>
        <v>#DIV/0!</v>
      </c>
      <c r="BR237" s="27" t="e">
        <f>AVERAGE(BI237,BK237,BM237)</f>
        <v>#DIV/0!</v>
      </c>
      <c r="BS237" s="28" t="e">
        <f>AVERAGE(BJ237,BL237,BN237)</f>
        <v>#DIV/0!</v>
      </c>
    </row>
    <row r="238" spans="1:79" s="2" customFormat="1" x14ac:dyDescent="0.2">
      <c r="A238" s="81"/>
      <c r="B238" s="52" t="s">
        <v>23</v>
      </c>
      <c r="C238" s="52"/>
      <c r="D238" s="52"/>
      <c r="E238" s="52"/>
      <c r="F238" s="52"/>
      <c r="G238" s="52"/>
      <c r="H238" s="52"/>
      <c r="I238" s="55"/>
      <c r="J238" s="2">
        <f t="shared" si="148"/>
        <v>0</v>
      </c>
      <c r="L238" s="81"/>
      <c r="M238" s="52" t="s">
        <v>23</v>
      </c>
      <c r="N238" s="52"/>
      <c r="O238" s="52"/>
      <c r="P238" s="52"/>
      <c r="Q238" s="52"/>
      <c r="R238" s="52"/>
      <c r="S238" s="52"/>
      <c r="T238" s="55"/>
      <c r="U238" s="2">
        <f t="shared" si="149"/>
        <v>0</v>
      </c>
      <c r="W238" s="81"/>
      <c r="X238" s="52" t="s">
        <v>23</v>
      </c>
      <c r="Y238" s="52"/>
      <c r="Z238" s="52"/>
      <c r="AA238" s="52"/>
      <c r="AB238" s="52"/>
      <c r="AC238" s="52"/>
      <c r="AD238" s="52"/>
      <c r="AE238" s="55"/>
      <c r="AF238" s="2">
        <f t="shared" si="150"/>
        <v>0</v>
      </c>
      <c r="AH238" s="81"/>
      <c r="AI238" s="52" t="s">
        <v>23</v>
      </c>
      <c r="AJ238" s="52"/>
      <c r="AK238" s="52"/>
      <c r="AL238" s="52"/>
      <c r="AM238" s="52"/>
      <c r="AN238" s="52"/>
      <c r="AO238" s="52"/>
      <c r="AP238" s="55"/>
      <c r="AQ238" s="2">
        <f t="shared" si="151"/>
        <v>0</v>
      </c>
      <c r="AS238" s="81"/>
      <c r="AT238" s="54" t="s">
        <v>23</v>
      </c>
      <c r="AU238" s="24">
        <f>J238</f>
        <v>0</v>
      </c>
      <c r="AV238" s="24">
        <f>U238</f>
        <v>0</v>
      </c>
      <c r="AW238" s="24">
        <f>AF238</f>
        <v>0</v>
      </c>
      <c r="AX238" s="24">
        <f>AQ238</f>
        <v>0</v>
      </c>
      <c r="AY238" s="3" t="s">
        <v>14</v>
      </c>
      <c r="AZ238" s="3">
        <f>SUM(AV236,AV240)</f>
        <v>45</v>
      </c>
      <c r="BB238" s="81"/>
      <c r="BC238" s="52" t="s">
        <v>24</v>
      </c>
      <c r="BD238" s="25">
        <f>AU238/AU236</f>
        <v>0</v>
      </c>
      <c r="BE238" s="25">
        <f>AV238/AV236</f>
        <v>0</v>
      </c>
      <c r="BF238" s="25">
        <f>AW238/AW236</f>
        <v>0</v>
      </c>
      <c r="BG238" s="25">
        <f>AX238/AX236</f>
        <v>0</v>
      </c>
      <c r="BH238" s="29"/>
      <c r="BI238" s="29"/>
      <c r="BJ238" s="29"/>
      <c r="BK238" s="29"/>
      <c r="BL238" s="29"/>
      <c r="BM238" s="29"/>
      <c r="BN238" s="29"/>
      <c r="BO238" s="29"/>
      <c r="BP238" s="29"/>
      <c r="BR238" s="29"/>
    </row>
    <row r="239" spans="1:79" s="2" customFormat="1" ht="17" thickBot="1" x14ac:dyDescent="0.25">
      <c r="A239" s="87"/>
      <c r="B239" s="56" t="s">
        <v>25</v>
      </c>
      <c r="C239" s="56">
        <v>3</v>
      </c>
      <c r="D239" s="56"/>
      <c r="E239" s="56"/>
      <c r="F239" s="56"/>
      <c r="G239" s="56"/>
      <c r="H239" s="56"/>
      <c r="I239" s="57"/>
      <c r="J239" s="2">
        <f t="shared" si="148"/>
        <v>3</v>
      </c>
      <c r="L239" s="87"/>
      <c r="M239" s="56" t="s">
        <v>25</v>
      </c>
      <c r="N239" s="56"/>
      <c r="O239" s="56"/>
      <c r="P239" s="56"/>
      <c r="Q239" s="56"/>
      <c r="R239" s="56"/>
      <c r="S239" s="56"/>
      <c r="T239" s="57"/>
      <c r="U239" s="2">
        <f t="shared" si="149"/>
        <v>0</v>
      </c>
      <c r="W239" s="87"/>
      <c r="X239" s="56" t="s">
        <v>25</v>
      </c>
      <c r="Y239" s="56"/>
      <c r="Z239" s="56"/>
      <c r="AA239" s="56"/>
      <c r="AB239" s="56"/>
      <c r="AC239" s="56"/>
      <c r="AD239" s="56"/>
      <c r="AE239" s="57"/>
      <c r="AF239" s="2">
        <f t="shared" si="150"/>
        <v>0</v>
      </c>
      <c r="AH239" s="87"/>
      <c r="AI239" s="56" t="s">
        <v>25</v>
      </c>
      <c r="AJ239" s="56"/>
      <c r="AK239" s="56"/>
      <c r="AL239" s="56"/>
      <c r="AM239" s="56"/>
      <c r="AN239" s="56"/>
      <c r="AO239" s="56"/>
      <c r="AP239" s="57"/>
      <c r="AQ239" s="2">
        <f t="shared" si="151"/>
        <v>0</v>
      </c>
      <c r="AS239" s="87"/>
      <c r="AT239" s="58" t="s">
        <v>25</v>
      </c>
      <c r="AU239" s="35">
        <f>J239</f>
        <v>3</v>
      </c>
      <c r="AV239" s="35">
        <f>U239</f>
        <v>0</v>
      </c>
      <c r="AW239" s="35">
        <f>AF239</f>
        <v>0</v>
      </c>
      <c r="AX239" s="35">
        <f>AQ239</f>
        <v>0</v>
      </c>
      <c r="AY239" s="3" t="s">
        <v>12</v>
      </c>
      <c r="AZ239" s="3">
        <f>SUM(AW236,AW240)</f>
        <v>32</v>
      </c>
      <c r="BB239" s="87"/>
      <c r="BC239" s="56" t="s">
        <v>26</v>
      </c>
      <c r="BD239" s="36">
        <f>AU239/AU236</f>
        <v>4.5454545454545456E-2</v>
      </c>
      <c r="BE239" s="36">
        <f>AV239/AV236</f>
        <v>0</v>
      </c>
      <c r="BF239" s="36">
        <f>AW239/AW236</f>
        <v>0</v>
      </c>
      <c r="BG239" s="36">
        <f>AX239/AX236</f>
        <v>0</v>
      </c>
      <c r="BH239" s="29"/>
      <c r="BI239" s="29"/>
      <c r="BJ239" s="29"/>
      <c r="BK239" s="29"/>
      <c r="BL239" s="29"/>
      <c r="BM239" s="29"/>
      <c r="BN239" s="29"/>
      <c r="BO239" s="29"/>
      <c r="BP239" s="29"/>
      <c r="BR239" s="29"/>
    </row>
    <row r="240" spans="1:79" s="2" customFormat="1" ht="16" customHeight="1" x14ac:dyDescent="0.2">
      <c r="A240" s="83" t="s">
        <v>53</v>
      </c>
      <c r="B240" s="37" t="s">
        <v>18</v>
      </c>
      <c r="C240" s="52"/>
      <c r="D240" s="52"/>
      <c r="E240" s="52"/>
      <c r="F240" s="52"/>
      <c r="G240" s="52"/>
      <c r="H240" s="52"/>
      <c r="I240" s="55"/>
      <c r="J240" s="2">
        <f t="shared" si="148"/>
        <v>0</v>
      </c>
      <c r="L240" s="83" t="s">
        <v>53</v>
      </c>
      <c r="M240" s="37" t="s">
        <v>18</v>
      </c>
      <c r="N240" s="52"/>
      <c r="O240" s="52"/>
      <c r="P240" s="52"/>
      <c r="Q240" s="52"/>
      <c r="R240" s="52"/>
      <c r="S240" s="52"/>
      <c r="T240" s="55"/>
      <c r="U240" s="2">
        <f t="shared" si="149"/>
        <v>0</v>
      </c>
      <c r="W240" s="83" t="s">
        <v>53</v>
      </c>
      <c r="X240" s="37" t="s">
        <v>18</v>
      </c>
      <c r="Y240" s="52"/>
      <c r="Z240" s="52"/>
      <c r="AA240" s="52"/>
      <c r="AB240" s="52"/>
      <c r="AC240" s="52"/>
      <c r="AD240" s="52"/>
      <c r="AE240" s="55"/>
      <c r="AF240" s="2">
        <f t="shared" si="150"/>
        <v>0</v>
      </c>
      <c r="AH240" s="83" t="s">
        <v>53</v>
      </c>
      <c r="AI240" s="37" t="s">
        <v>18</v>
      </c>
      <c r="AJ240" s="52"/>
      <c r="AK240" s="52"/>
      <c r="AL240" s="52"/>
      <c r="AM240" s="52"/>
      <c r="AN240" s="52"/>
      <c r="AO240" s="52"/>
      <c r="AP240" s="55"/>
      <c r="AQ240" s="2">
        <f t="shared" si="151"/>
        <v>0</v>
      </c>
      <c r="AS240" s="83" t="s">
        <v>53</v>
      </c>
      <c r="AT240" s="41" t="s">
        <v>18</v>
      </c>
      <c r="AU240" s="24">
        <f t="shared" ref="AU240:AX240" si="152">SUM(AU241:AU243)</f>
        <v>0</v>
      </c>
      <c r="AV240" s="24">
        <f t="shared" si="152"/>
        <v>0</v>
      </c>
      <c r="AW240" s="24">
        <f t="shared" si="152"/>
        <v>0</v>
      </c>
      <c r="AX240" s="24">
        <f t="shared" si="152"/>
        <v>0</v>
      </c>
      <c r="AY240" s="3" t="s">
        <v>60</v>
      </c>
      <c r="AZ240" s="3">
        <f>SUM(,AX240)</f>
        <v>0</v>
      </c>
      <c r="BB240" s="83" t="s">
        <v>31</v>
      </c>
      <c r="BC240" s="52"/>
      <c r="BD240" s="15"/>
      <c r="BE240" s="15"/>
      <c r="BF240" s="16"/>
      <c r="BG240" s="16"/>
      <c r="BI240" s="29"/>
      <c r="BJ240" s="29"/>
      <c r="BK240" s="29"/>
      <c r="BL240" s="29"/>
      <c r="BM240" s="29"/>
      <c r="BN240" s="29"/>
      <c r="BO240" s="29"/>
      <c r="BP240" s="29"/>
      <c r="BR240" s="29"/>
      <c r="BS240" s="29"/>
    </row>
    <row r="241" spans="1:79" s="2" customFormat="1" x14ac:dyDescent="0.2">
      <c r="A241" s="81"/>
      <c r="B241" s="59" t="s">
        <v>21</v>
      </c>
      <c r="C241" s="59"/>
      <c r="D241" s="59"/>
      <c r="E241" s="59"/>
      <c r="F241" s="59"/>
      <c r="G241" s="59"/>
      <c r="H241" s="59"/>
      <c r="I241" s="53"/>
      <c r="J241" s="2">
        <f t="shared" si="148"/>
        <v>0</v>
      </c>
      <c r="L241" s="81"/>
      <c r="M241" s="59" t="s">
        <v>21</v>
      </c>
      <c r="N241" s="59"/>
      <c r="O241" s="59"/>
      <c r="P241" s="59"/>
      <c r="Q241" s="59"/>
      <c r="R241" s="59"/>
      <c r="S241" s="59"/>
      <c r="T241" s="53"/>
      <c r="U241" s="2">
        <f t="shared" si="149"/>
        <v>0</v>
      </c>
      <c r="W241" s="81"/>
      <c r="X241" s="59" t="s">
        <v>21</v>
      </c>
      <c r="Y241" s="59"/>
      <c r="Z241" s="59"/>
      <c r="AA241" s="59"/>
      <c r="AB241" s="59"/>
      <c r="AC241" s="59"/>
      <c r="AD241" s="59"/>
      <c r="AE241" s="53"/>
      <c r="AF241" s="2">
        <f t="shared" si="150"/>
        <v>0</v>
      </c>
      <c r="AH241" s="81"/>
      <c r="AI241" s="59" t="s">
        <v>21</v>
      </c>
      <c r="AJ241" s="59"/>
      <c r="AK241" s="59"/>
      <c r="AL241" s="59"/>
      <c r="AM241" s="59"/>
      <c r="AN241" s="59"/>
      <c r="AO241" s="59"/>
      <c r="AP241" s="53"/>
      <c r="AQ241" s="2">
        <f t="shared" si="151"/>
        <v>0</v>
      </c>
      <c r="AS241" s="81"/>
      <c r="AT241" s="60" t="s">
        <v>21</v>
      </c>
      <c r="AU241" s="24">
        <f>J241</f>
        <v>0</v>
      </c>
      <c r="AV241" s="24">
        <f>U241</f>
        <v>0</v>
      </c>
      <c r="AW241" s="24">
        <f>AF241</f>
        <v>0</v>
      </c>
      <c r="AX241" s="24">
        <f>AQ241</f>
        <v>0</v>
      </c>
      <c r="BB241" s="81"/>
      <c r="BC241" s="52" t="s">
        <v>22</v>
      </c>
      <c r="BD241" s="25" t="e">
        <f>AU241/AU240</f>
        <v>#DIV/0!</v>
      </c>
      <c r="BE241" s="25" t="e">
        <f>AV241/AV240</f>
        <v>#DIV/0!</v>
      </c>
      <c r="BF241" s="25" t="e">
        <f>AW241/AW240</f>
        <v>#DIV/0!</v>
      </c>
      <c r="BG241" s="25" t="e">
        <f>AX241/AX240</f>
        <v>#DIV/0!</v>
      </c>
      <c r="BI241" s="29"/>
      <c r="BJ241" s="29"/>
      <c r="BK241" s="29"/>
      <c r="BL241" s="29"/>
      <c r="BM241" s="29"/>
      <c r="BN241" s="29"/>
      <c r="BO241" s="29"/>
      <c r="BP241" s="29"/>
      <c r="BR241" s="29"/>
    </row>
    <row r="242" spans="1:79" s="2" customFormat="1" x14ac:dyDescent="0.2">
      <c r="A242" s="81"/>
      <c r="B242" s="52" t="s">
        <v>23</v>
      </c>
      <c r="C242" s="52"/>
      <c r="D242" s="52"/>
      <c r="E242" s="52"/>
      <c r="F242" s="52"/>
      <c r="G242" s="52"/>
      <c r="H242" s="52"/>
      <c r="I242" s="55"/>
      <c r="J242" s="2">
        <f t="shared" si="148"/>
        <v>0</v>
      </c>
      <c r="L242" s="81"/>
      <c r="M242" s="52" t="s">
        <v>23</v>
      </c>
      <c r="N242" s="52"/>
      <c r="O242" s="52"/>
      <c r="P242" s="52"/>
      <c r="Q242" s="52"/>
      <c r="R242" s="52"/>
      <c r="S242" s="52"/>
      <c r="T242" s="55"/>
      <c r="U242" s="2">
        <f t="shared" si="149"/>
        <v>0</v>
      </c>
      <c r="W242" s="81"/>
      <c r="X242" s="52" t="s">
        <v>23</v>
      </c>
      <c r="Y242" s="52"/>
      <c r="Z242" s="52"/>
      <c r="AA242" s="52"/>
      <c r="AB242" s="52"/>
      <c r="AC242" s="52"/>
      <c r="AD242" s="52"/>
      <c r="AE242" s="55"/>
      <c r="AF242" s="2">
        <f t="shared" si="150"/>
        <v>0</v>
      </c>
      <c r="AH242" s="81"/>
      <c r="AI242" s="52" t="s">
        <v>23</v>
      </c>
      <c r="AJ242" s="52"/>
      <c r="AK242" s="52"/>
      <c r="AL242" s="52"/>
      <c r="AM242" s="52"/>
      <c r="AN242" s="52"/>
      <c r="AO242" s="52"/>
      <c r="AP242" s="55"/>
      <c r="AQ242" s="2">
        <f t="shared" si="151"/>
        <v>0</v>
      </c>
      <c r="AS242" s="81"/>
      <c r="AT242" s="54" t="s">
        <v>23</v>
      </c>
      <c r="AU242" s="24">
        <f>J242</f>
        <v>0</v>
      </c>
      <c r="AV242" s="24">
        <f>U242</f>
        <v>0</v>
      </c>
      <c r="AW242" s="24">
        <f>AF242</f>
        <v>0</v>
      </c>
      <c r="AX242" s="24">
        <f>AQ242</f>
        <v>0</v>
      </c>
      <c r="BB242" s="81"/>
      <c r="BC242" s="52" t="s">
        <v>24</v>
      </c>
      <c r="BD242" s="25" t="e">
        <f>AU242/AU240</f>
        <v>#DIV/0!</v>
      </c>
      <c r="BE242" s="25" t="e">
        <f>AV242/AV240</f>
        <v>#DIV/0!</v>
      </c>
      <c r="BF242" s="25" t="e">
        <f>AW242/AW240</f>
        <v>#DIV/0!</v>
      </c>
      <c r="BG242" s="25" t="e">
        <f>AX242/AX240</f>
        <v>#DIV/0!</v>
      </c>
      <c r="BI242" s="29"/>
      <c r="BJ242" s="29"/>
      <c r="BK242" s="29"/>
      <c r="BL242" s="29"/>
      <c r="BM242" s="29"/>
      <c r="BN242" s="29"/>
      <c r="BO242" s="29"/>
      <c r="BP242" s="29"/>
      <c r="BR242" s="29"/>
    </row>
    <row r="243" spans="1:79" s="2" customFormat="1" ht="17" thickBot="1" x14ac:dyDescent="0.25">
      <c r="A243" s="87"/>
      <c r="B243" s="56" t="s">
        <v>25</v>
      </c>
      <c r="C243" s="56"/>
      <c r="D243" s="56"/>
      <c r="E243" s="56"/>
      <c r="F243" s="56"/>
      <c r="G243" s="56"/>
      <c r="H243" s="56"/>
      <c r="I243" s="57"/>
      <c r="J243" s="2">
        <f t="shared" si="148"/>
        <v>0</v>
      </c>
      <c r="L243" s="87"/>
      <c r="M243" s="56" t="s">
        <v>25</v>
      </c>
      <c r="N243" s="56"/>
      <c r="O243" s="56"/>
      <c r="P243" s="56"/>
      <c r="Q243" s="56"/>
      <c r="R243" s="56"/>
      <c r="S243" s="56"/>
      <c r="T243" s="57"/>
      <c r="U243" s="2">
        <f t="shared" si="149"/>
        <v>0</v>
      </c>
      <c r="W243" s="87"/>
      <c r="X243" s="56" t="s">
        <v>25</v>
      </c>
      <c r="Y243" s="56"/>
      <c r="Z243" s="56"/>
      <c r="AA243" s="56"/>
      <c r="AB243" s="56"/>
      <c r="AC243" s="56"/>
      <c r="AD243" s="56"/>
      <c r="AE243" s="57"/>
      <c r="AF243" s="2">
        <f t="shared" si="150"/>
        <v>0</v>
      </c>
      <c r="AH243" s="87"/>
      <c r="AI243" s="56" t="s">
        <v>25</v>
      </c>
      <c r="AJ243" s="56"/>
      <c r="AK243" s="56"/>
      <c r="AL243" s="56"/>
      <c r="AM243" s="56"/>
      <c r="AN243" s="56"/>
      <c r="AO243" s="56"/>
      <c r="AP243" s="57"/>
      <c r="AQ243" s="2">
        <f t="shared" si="151"/>
        <v>0</v>
      </c>
      <c r="AS243" s="87"/>
      <c r="AT243" s="58" t="s">
        <v>25</v>
      </c>
      <c r="AU243" s="35">
        <f>J243</f>
        <v>0</v>
      </c>
      <c r="AV243" s="35">
        <f>U243</f>
        <v>0</v>
      </c>
      <c r="AW243" s="35">
        <f>AF243</f>
        <v>0</v>
      </c>
      <c r="AX243" s="35">
        <f>AQ243</f>
        <v>0</v>
      </c>
      <c r="BB243" s="87"/>
      <c r="BC243" s="56" t="s">
        <v>26</v>
      </c>
      <c r="BD243" s="36" t="e">
        <f>AU243/AU240</f>
        <v>#DIV/0!</v>
      </c>
      <c r="BE243" s="36" t="e">
        <f>AV243/AV240</f>
        <v>#DIV/0!</v>
      </c>
      <c r="BF243" s="36" t="e">
        <f>AW243/AW240</f>
        <v>#DIV/0!</v>
      </c>
      <c r="BG243" s="36" t="e">
        <f>AX243/AX240</f>
        <v>#DIV/0!</v>
      </c>
      <c r="BI243" s="29"/>
      <c r="BJ243" s="29"/>
      <c r="BK243" s="29"/>
      <c r="BL243" s="29"/>
      <c r="BM243" s="29"/>
      <c r="BN243" s="29"/>
      <c r="BO243" s="29"/>
      <c r="BP243" s="29"/>
      <c r="BR243" s="29"/>
    </row>
    <row r="244" spans="1:79" s="2" customFormat="1" ht="16" customHeight="1" x14ac:dyDescent="0.2">
      <c r="A244" s="83" t="s">
        <v>54</v>
      </c>
      <c r="B244" s="52" t="s">
        <v>18</v>
      </c>
      <c r="C244" s="52"/>
      <c r="D244" s="52"/>
      <c r="E244" s="52"/>
      <c r="F244" s="52"/>
      <c r="G244" s="52"/>
      <c r="H244" s="52"/>
      <c r="I244" s="10"/>
      <c r="J244" s="2">
        <f>SUM(C244:I244)</f>
        <v>0</v>
      </c>
      <c r="L244" s="83" t="s">
        <v>54</v>
      </c>
      <c r="M244" s="52" t="s">
        <v>18</v>
      </c>
      <c r="N244" s="52"/>
      <c r="O244" s="52"/>
      <c r="P244" s="52"/>
      <c r="Q244" s="52"/>
      <c r="R244" s="52"/>
      <c r="S244" s="52"/>
      <c r="T244" s="10"/>
      <c r="U244" s="2">
        <f>SUM(N244:T244)</f>
        <v>0</v>
      </c>
      <c r="W244" s="83" t="s">
        <v>54</v>
      </c>
      <c r="X244" s="52" t="s">
        <v>18</v>
      </c>
      <c r="Y244" s="52"/>
      <c r="Z244" s="52"/>
      <c r="AA244" s="52"/>
      <c r="AB244" s="52"/>
      <c r="AC244" s="52"/>
      <c r="AD244" s="52"/>
      <c r="AE244" s="10"/>
      <c r="AF244" s="2">
        <f>SUM(Y244:AE244)</f>
        <v>0</v>
      </c>
      <c r="AH244" s="83" t="s">
        <v>54</v>
      </c>
      <c r="AI244" s="52" t="s">
        <v>18</v>
      </c>
      <c r="AJ244" s="52"/>
      <c r="AK244" s="52"/>
      <c r="AL244" s="52"/>
      <c r="AM244" s="52"/>
      <c r="AN244" s="52"/>
      <c r="AO244" s="52"/>
      <c r="AP244" s="10"/>
      <c r="AQ244" s="2">
        <f>SUM(AJ244:AP244)</f>
        <v>0</v>
      </c>
      <c r="AS244" s="83" t="s">
        <v>54</v>
      </c>
      <c r="AT244" s="54" t="s">
        <v>18</v>
      </c>
      <c r="AU244" s="14">
        <f>SUM(AU245:AU247)</f>
        <v>55</v>
      </c>
      <c r="AV244" s="14">
        <f t="shared" ref="AV244:AX244" si="153">SUM(AV245:AV247)</f>
        <v>52</v>
      </c>
      <c r="AW244" s="14">
        <f t="shared" si="153"/>
        <v>53</v>
      </c>
      <c r="AX244" s="14">
        <f t="shared" si="153"/>
        <v>29</v>
      </c>
      <c r="AZ244" s="2">
        <f>SUM(AU244:AX244,AU248:AX248)</f>
        <v>189</v>
      </c>
      <c r="BB244" s="83" t="s">
        <v>30</v>
      </c>
      <c r="BC244" s="52"/>
      <c r="BD244" s="61"/>
      <c r="BE244" s="61"/>
      <c r="BF244" s="48"/>
      <c r="BG244" s="48"/>
      <c r="BI244" s="49" t="s">
        <v>19</v>
      </c>
      <c r="BJ244" s="50" t="s">
        <v>20</v>
      </c>
      <c r="BK244" s="51" t="s">
        <v>19</v>
      </c>
      <c r="BL244" s="50" t="s">
        <v>20</v>
      </c>
      <c r="BM244" s="51" t="s">
        <v>19</v>
      </c>
      <c r="BN244" s="50" t="s">
        <v>20</v>
      </c>
      <c r="BO244" s="51" t="s">
        <v>19</v>
      </c>
      <c r="BP244" s="50" t="s">
        <v>20</v>
      </c>
      <c r="BR244" s="49" t="s">
        <v>19</v>
      </c>
      <c r="BS244" s="50" t="s">
        <v>20</v>
      </c>
    </row>
    <row r="245" spans="1:79" s="2" customFormat="1" ht="17" thickBot="1" x14ac:dyDescent="0.25">
      <c r="A245" s="81"/>
      <c r="B245" s="52" t="s">
        <v>21</v>
      </c>
      <c r="C245" s="52">
        <v>55</v>
      </c>
      <c r="D245" s="52"/>
      <c r="E245" s="52"/>
      <c r="F245" s="52"/>
      <c r="G245" s="52"/>
      <c r="H245" s="52"/>
      <c r="I245" s="53"/>
      <c r="J245" s="2">
        <f t="shared" ref="J245:J251" si="154">SUM(C245:I245)</f>
        <v>55</v>
      </c>
      <c r="L245" s="81"/>
      <c r="M245" s="52" t="s">
        <v>21</v>
      </c>
      <c r="N245" s="21">
        <v>52</v>
      </c>
      <c r="O245" s="52"/>
      <c r="P245" s="52"/>
      <c r="Q245" s="52"/>
      <c r="R245" s="52"/>
      <c r="S245" s="52"/>
      <c r="T245" s="53"/>
      <c r="U245" s="2">
        <f t="shared" ref="U245:U251" si="155">SUM(N245:T245)</f>
        <v>52</v>
      </c>
      <c r="W245" s="81"/>
      <c r="X245" s="52" t="s">
        <v>21</v>
      </c>
      <c r="Y245" s="52">
        <v>53</v>
      </c>
      <c r="Z245" s="52"/>
      <c r="AA245" s="52"/>
      <c r="AB245" s="52"/>
      <c r="AC245" s="52"/>
      <c r="AD245" s="52"/>
      <c r="AE245" s="53"/>
      <c r="AF245" s="2">
        <f t="shared" ref="AF245:AF251" si="156">SUM(Y245:AE245)</f>
        <v>53</v>
      </c>
      <c r="AH245" s="81"/>
      <c r="AI245" s="52" t="s">
        <v>21</v>
      </c>
      <c r="AJ245" s="52">
        <v>29</v>
      </c>
      <c r="AK245" s="52"/>
      <c r="AL245" s="52"/>
      <c r="AM245" s="52"/>
      <c r="AN245" s="52"/>
      <c r="AO245" s="52"/>
      <c r="AP245" s="53"/>
      <c r="AQ245" s="2">
        <f t="shared" ref="AQ245:AQ251" si="157">SUM(AJ245:AP245)</f>
        <v>29</v>
      </c>
      <c r="AS245" s="81"/>
      <c r="AT245" s="54" t="s">
        <v>21</v>
      </c>
      <c r="AU245" s="24">
        <f>J245</f>
        <v>55</v>
      </c>
      <c r="AV245" s="24">
        <f>U245</f>
        <v>52</v>
      </c>
      <c r="AW245" s="24">
        <f>AF245</f>
        <v>53</v>
      </c>
      <c r="AX245" s="24">
        <f>AQ245</f>
        <v>29</v>
      </c>
      <c r="AY245" s="3" t="s">
        <v>59</v>
      </c>
      <c r="AZ245" s="3">
        <f>SUM(AU244,AU248)</f>
        <v>55</v>
      </c>
      <c r="BB245" s="81"/>
      <c r="BC245" s="52" t="s">
        <v>22</v>
      </c>
      <c r="BD245" s="25">
        <f>AU245/AU244</f>
        <v>1</v>
      </c>
      <c r="BE245" s="25">
        <f>AV245/AV244</f>
        <v>1</v>
      </c>
      <c r="BF245" s="25">
        <f>AW245/AW244</f>
        <v>1</v>
      </c>
      <c r="BG245" s="25">
        <f>AX245/AX244</f>
        <v>1</v>
      </c>
      <c r="BH245" s="29"/>
      <c r="BI245" s="27" t="e">
        <f>BD249</f>
        <v>#DIV/0!</v>
      </c>
      <c r="BJ245" s="28" t="e">
        <f>1-BI245</f>
        <v>#DIV/0!</v>
      </c>
      <c r="BK245" s="27" t="e">
        <f>BE249</f>
        <v>#DIV/0!</v>
      </c>
      <c r="BL245" s="28" t="e">
        <f>1-BK245</f>
        <v>#DIV/0!</v>
      </c>
      <c r="BM245" s="27" t="e">
        <f>BF249</f>
        <v>#DIV/0!</v>
      </c>
      <c r="BN245" s="28" t="e">
        <f>1-BM245</f>
        <v>#DIV/0!</v>
      </c>
      <c r="BO245" s="27" t="e">
        <f>BG249</f>
        <v>#DIV/0!</v>
      </c>
      <c r="BP245" s="28" t="e">
        <f>1-BO245</f>
        <v>#DIV/0!</v>
      </c>
      <c r="BR245" s="27" t="e">
        <f>AVERAGE(BI245,BK245,BM245)</f>
        <v>#DIV/0!</v>
      </c>
      <c r="BS245" s="28" t="e">
        <f>AVERAGE(BJ245,BL245,BN245)</f>
        <v>#DIV/0!</v>
      </c>
    </row>
    <row r="246" spans="1:79" s="2" customFormat="1" x14ac:dyDescent="0.2">
      <c r="A246" s="81"/>
      <c r="B246" s="52" t="s">
        <v>23</v>
      </c>
      <c r="C246" s="52"/>
      <c r="D246" s="52"/>
      <c r="E246" s="52"/>
      <c r="F246" s="52"/>
      <c r="G246" s="52"/>
      <c r="H246" s="52"/>
      <c r="I246" s="55"/>
      <c r="J246" s="2">
        <f t="shared" si="154"/>
        <v>0</v>
      </c>
      <c r="L246" s="81"/>
      <c r="M246" s="52" t="s">
        <v>23</v>
      </c>
      <c r="N246" s="21"/>
      <c r="O246" s="52"/>
      <c r="P246" s="52"/>
      <c r="Q246" s="52"/>
      <c r="R246" s="52"/>
      <c r="S246" s="52"/>
      <c r="T246" s="55"/>
      <c r="U246" s="2">
        <f t="shared" si="155"/>
        <v>0</v>
      </c>
      <c r="W246" s="81"/>
      <c r="X246" s="52" t="s">
        <v>23</v>
      </c>
      <c r="Y246" s="52"/>
      <c r="Z246" s="52"/>
      <c r="AA246" s="52"/>
      <c r="AB246" s="52"/>
      <c r="AC246" s="52"/>
      <c r="AD246" s="52"/>
      <c r="AE246" s="55"/>
      <c r="AF246" s="2">
        <f t="shared" si="156"/>
        <v>0</v>
      </c>
      <c r="AH246" s="81"/>
      <c r="AI246" s="52" t="s">
        <v>23</v>
      </c>
      <c r="AJ246" s="52"/>
      <c r="AK246" s="52"/>
      <c r="AL246" s="52"/>
      <c r="AM246" s="52"/>
      <c r="AN246" s="52"/>
      <c r="AO246" s="52"/>
      <c r="AP246" s="55"/>
      <c r="AQ246" s="2">
        <f t="shared" si="157"/>
        <v>0</v>
      </c>
      <c r="AS246" s="81"/>
      <c r="AT246" s="54" t="s">
        <v>23</v>
      </c>
      <c r="AU246" s="24">
        <f>J246</f>
        <v>0</v>
      </c>
      <c r="AV246" s="24">
        <f>U246</f>
        <v>0</v>
      </c>
      <c r="AW246" s="24">
        <f>AF246</f>
        <v>0</v>
      </c>
      <c r="AX246" s="24">
        <f>AQ246</f>
        <v>0</v>
      </c>
      <c r="AY246" s="3" t="s">
        <v>14</v>
      </c>
      <c r="AZ246" s="3">
        <f>SUM(AV244,AV248)</f>
        <v>52</v>
      </c>
      <c r="BB246" s="81"/>
      <c r="BC246" s="52" t="s">
        <v>24</v>
      </c>
      <c r="BD246" s="25">
        <f>AU246/AU244</f>
        <v>0</v>
      </c>
      <c r="BE246" s="25">
        <f>AV246/AV244</f>
        <v>0</v>
      </c>
      <c r="BF246" s="25">
        <f>AW246/AW244</f>
        <v>0</v>
      </c>
      <c r="BG246" s="25">
        <f>AX246/AX244</f>
        <v>0</v>
      </c>
      <c r="BH246" s="29"/>
      <c r="BI246" s="29"/>
      <c r="BJ246" s="29"/>
      <c r="BK246" s="29"/>
      <c r="BL246" s="29"/>
      <c r="BM246" s="29"/>
      <c r="BN246" s="29"/>
      <c r="BO246" s="29"/>
      <c r="BP246" s="29"/>
      <c r="BR246" s="29"/>
    </row>
    <row r="247" spans="1:79" s="2" customFormat="1" ht="17" thickBot="1" x14ac:dyDescent="0.25">
      <c r="A247" s="87"/>
      <c r="B247" s="56" t="s">
        <v>25</v>
      </c>
      <c r="C247" s="56"/>
      <c r="D247" s="56"/>
      <c r="E247" s="56"/>
      <c r="F247" s="56"/>
      <c r="G247" s="56"/>
      <c r="H247" s="56"/>
      <c r="I247" s="57"/>
      <c r="J247" s="2">
        <f t="shared" si="154"/>
        <v>0</v>
      </c>
      <c r="L247" s="87"/>
      <c r="M247" s="56" t="s">
        <v>25</v>
      </c>
      <c r="N247" s="32"/>
      <c r="O247" s="56"/>
      <c r="P247" s="56"/>
      <c r="Q247" s="56"/>
      <c r="R247" s="56"/>
      <c r="S247" s="56"/>
      <c r="T247" s="57"/>
      <c r="U247" s="2">
        <f t="shared" si="155"/>
        <v>0</v>
      </c>
      <c r="W247" s="87"/>
      <c r="X247" s="56" t="s">
        <v>25</v>
      </c>
      <c r="Y247" s="56"/>
      <c r="Z247" s="56"/>
      <c r="AA247" s="56"/>
      <c r="AB247" s="56"/>
      <c r="AC247" s="56"/>
      <c r="AD247" s="56"/>
      <c r="AE247" s="57"/>
      <c r="AF247" s="2">
        <f t="shared" si="156"/>
        <v>0</v>
      </c>
      <c r="AH247" s="87"/>
      <c r="AI247" s="56" t="s">
        <v>25</v>
      </c>
      <c r="AJ247" s="56"/>
      <c r="AK247" s="56"/>
      <c r="AL247" s="56"/>
      <c r="AM247" s="56"/>
      <c r="AN247" s="56"/>
      <c r="AO247" s="56"/>
      <c r="AP247" s="57"/>
      <c r="AQ247" s="2">
        <f t="shared" si="157"/>
        <v>0</v>
      </c>
      <c r="AS247" s="87"/>
      <c r="AT247" s="58" t="s">
        <v>25</v>
      </c>
      <c r="AU247" s="35">
        <f>J247</f>
        <v>0</v>
      </c>
      <c r="AV247" s="35">
        <f>U247</f>
        <v>0</v>
      </c>
      <c r="AW247" s="35">
        <f>AF247</f>
        <v>0</v>
      </c>
      <c r="AX247" s="35">
        <f>AQ247</f>
        <v>0</v>
      </c>
      <c r="AY247" s="3" t="s">
        <v>12</v>
      </c>
      <c r="AZ247" s="3">
        <f>SUM(AW244,AW248)</f>
        <v>53</v>
      </c>
      <c r="BB247" s="87"/>
      <c r="BC247" s="56" t="s">
        <v>26</v>
      </c>
      <c r="BD247" s="36">
        <f>AU247/AU244</f>
        <v>0</v>
      </c>
      <c r="BE247" s="36">
        <f>AV247/AV244</f>
        <v>0</v>
      </c>
      <c r="BF247" s="36">
        <f>AW247/AW244</f>
        <v>0</v>
      </c>
      <c r="BG247" s="36">
        <f>AX247/AX244</f>
        <v>0</v>
      </c>
      <c r="BH247" s="29"/>
      <c r="BI247" s="29"/>
      <c r="BJ247" s="29"/>
      <c r="BK247" s="29"/>
      <c r="BL247" s="29"/>
      <c r="BM247" s="29"/>
      <c r="BN247" s="29"/>
      <c r="BO247" s="29"/>
      <c r="BP247" s="29"/>
      <c r="BR247" s="29"/>
    </row>
    <row r="248" spans="1:79" s="2" customFormat="1" ht="16" customHeight="1" x14ac:dyDescent="0.2">
      <c r="A248" s="83" t="s">
        <v>53</v>
      </c>
      <c r="B248" s="37" t="s">
        <v>18</v>
      </c>
      <c r="C248" s="52"/>
      <c r="D248" s="52"/>
      <c r="E248" s="52"/>
      <c r="F248" s="52"/>
      <c r="G248" s="52"/>
      <c r="H248" s="52"/>
      <c r="I248" s="55"/>
      <c r="J248" s="2">
        <f t="shared" si="154"/>
        <v>0</v>
      </c>
      <c r="L248" s="83" t="s">
        <v>53</v>
      </c>
      <c r="M248" s="37" t="s">
        <v>18</v>
      </c>
      <c r="N248" s="39"/>
      <c r="O248" s="52"/>
      <c r="P248" s="52"/>
      <c r="Q248" s="52"/>
      <c r="R248" s="52"/>
      <c r="S248" s="52"/>
      <c r="T248" s="55"/>
      <c r="U248" s="2">
        <f t="shared" si="155"/>
        <v>0</v>
      </c>
      <c r="W248" s="83" t="s">
        <v>53</v>
      </c>
      <c r="X248" s="37" t="s">
        <v>18</v>
      </c>
      <c r="Y248" s="52"/>
      <c r="Z248" s="52"/>
      <c r="AA248" s="52"/>
      <c r="AB248" s="52"/>
      <c r="AC248" s="52"/>
      <c r="AD248" s="52"/>
      <c r="AE248" s="55"/>
      <c r="AF248" s="2">
        <f t="shared" si="156"/>
        <v>0</v>
      </c>
      <c r="AH248" s="83" t="s">
        <v>53</v>
      </c>
      <c r="AI248" s="37" t="s">
        <v>18</v>
      </c>
      <c r="AJ248" s="52"/>
      <c r="AK248" s="52"/>
      <c r="AL248" s="52"/>
      <c r="AM248" s="52"/>
      <c r="AN248" s="52"/>
      <c r="AO248" s="52"/>
      <c r="AP248" s="55"/>
      <c r="AQ248" s="2">
        <f t="shared" si="157"/>
        <v>0</v>
      </c>
      <c r="AS248" s="83" t="s">
        <v>53</v>
      </c>
      <c r="AT248" s="41" t="s">
        <v>18</v>
      </c>
      <c r="AU248" s="24">
        <f t="shared" ref="AU248:AX248" si="158">SUM(AU249:AU251)</f>
        <v>0</v>
      </c>
      <c r="AV248" s="24">
        <f t="shared" si="158"/>
        <v>0</v>
      </c>
      <c r="AW248" s="24">
        <f t="shared" si="158"/>
        <v>0</v>
      </c>
      <c r="AX248" s="24">
        <f t="shared" si="158"/>
        <v>0</v>
      </c>
      <c r="AY248" s="3" t="s">
        <v>60</v>
      </c>
      <c r="AZ248" s="3">
        <f>SUM(AX244,AX248)</f>
        <v>29</v>
      </c>
      <c r="BB248" s="83" t="s">
        <v>31</v>
      </c>
      <c r="BC248" s="52"/>
      <c r="BD248" s="15"/>
      <c r="BE248" s="15"/>
      <c r="BF248" s="16"/>
      <c r="BG248" s="16"/>
      <c r="BI248" s="29"/>
      <c r="BJ248" s="29"/>
      <c r="BK248" s="29"/>
      <c r="BL248" s="29"/>
      <c r="BM248" s="29"/>
      <c r="BN248" s="29"/>
      <c r="BO248" s="29"/>
      <c r="BP248" s="29"/>
      <c r="BR248" s="29"/>
    </row>
    <row r="249" spans="1:79" s="2" customFormat="1" x14ac:dyDescent="0.2">
      <c r="A249" s="81"/>
      <c r="B249" s="59" t="s">
        <v>21</v>
      </c>
      <c r="C249" s="59"/>
      <c r="D249" s="59"/>
      <c r="E249" s="59"/>
      <c r="F249" s="59"/>
      <c r="G249" s="59"/>
      <c r="H249" s="59"/>
      <c r="I249" s="53"/>
      <c r="J249" s="2">
        <f t="shared" si="154"/>
        <v>0</v>
      </c>
      <c r="L249" s="81"/>
      <c r="M249" s="59" t="s">
        <v>21</v>
      </c>
      <c r="N249" s="21"/>
      <c r="O249" s="59"/>
      <c r="P249" s="59"/>
      <c r="Q249" s="59"/>
      <c r="R249" s="59"/>
      <c r="S249" s="59"/>
      <c r="T249" s="53"/>
      <c r="U249" s="2">
        <f t="shared" si="155"/>
        <v>0</v>
      </c>
      <c r="W249" s="81"/>
      <c r="X249" s="59" t="s">
        <v>21</v>
      </c>
      <c r="Y249" s="59"/>
      <c r="Z249" s="59"/>
      <c r="AA249" s="59"/>
      <c r="AB249" s="59"/>
      <c r="AC249" s="59"/>
      <c r="AD249" s="59"/>
      <c r="AE249" s="53"/>
      <c r="AF249" s="2">
        <f t="shared" si="156"/>
        <v>0</v>
      </c>
      <c r="AH249" s="81"/>
      <c r="AI249" s="59" t="s">
        <v>21</v>
      </c>
      <c r="AJ249" s="59"/>
      <c r="AK249" s="59"/>
      <c r="AL249" s="59"/>
      <c r="AM249" s="59"/>
      <c r="AN249" s="59"/>
      <c r="AO249" s="59"/>
      <c r="AP249" s="53"/>
      <c r="AQ249" s="2">
        <f t="shared" si="157"/>
        <v>0</v>
      </c>
      <c r="AS249" s="81"/>
      <c r="AT249" s="60" t="s">
        <v>21</v>
      </c>
      <c r="AU249" s="24">
        <f>J249</f>
        <v>0</v>
      </c>
      <c r="AV249" s="24">
        <f>U249</f>
        <v>0</v>
      </c>
      <c r="AW249" s="24">
        <f>AF249</f>
        <v>0</v>
      </c>
      <c r="AX249" s="24">
        <f>AQ249</f>
        <v>0</v>
      </c>
      <c r="BB249" s="81"/>
      <c r="BC249" s="52" t="s">
        <v>22</v>
      </c>
      <c r="BD249" s="25" t="e">
        <f>AU249/AU248</f>
        <v>#DIV/0!</v>
      </c>
      <c r="BE249" s="25" t="e">
        <f>AV249/AV248</f>
        <v>#DIV/0!</v>
      </c>
      <c r="BF249" s="25" t="e">
        <f>AW249/AW248</f>
        <v>#DIV/0!</v>
      </c>
      <c r="BG249" s="25" t="e">
        <f>AX249/AX248</f>
        <v>#DIV/0!</v>
      </c>
      <c r="BI249" s="29"/>
      <c r="BJ249" s="29"/>
      <c r="BK249" s="29"/>
      <c r="BL249" s="29"/>
      <c r="BM249" s="29"/>
      <c r="BN249" s="29"/>
      <c r="BO249" s="29"/>
      <c r="BP249" s="29"/>
      <c r="BR249" s="29"/>
    </row>
    <row r="250" spans="1:79" s="2" customFormat="1" x14ac:dyDescent="0.2">
      <c r="A250" s="81"/>
      <c r="B250" s="52" t="s">
        <v>23</v>
      </c>
      <c r="C250" s="52"/>
      <c r="D250" s="52"/>
      <c r="E250" s="52"/>
      <c r="F250" s="52"/>
      <c r="G250" s="52"/>
      <c r="H250" s="52"/>
      <c r="I250" s="55"/>
      <c r="J250" s="2">
        <f t="shared" si="154"/>
        <v>0</v>
      </c>
      <c r="L250" s="81"/>
      <c r="M250" s="52" t="s">
        <v>23</v>
      </c>
      <c r="N250" s="21"/>
      <c r="O250" s="52"/>
      <c r="P250" s="52"/>
      <c r="Q250" s="52"/>
      <c r="R250" s="52"/>
      <c r="S250" s="52"/>
      <c r="T250" s="55"/>
      <c r="U250" s="2">
        <f t="shared" si="155"/>
        <v>0</v>
      </c>
      <c r="W250" s="81"/>
      <c r="X250" s="52" t="s">
        <v>23</v>
      </c>
      <c r="Y250" s="52"/>
      <c r="Z250" s="52"/>
      <c r="AA250" s="52"/>
      <c r="AB250" s="52"/>
      <c r="AC250" s="52"/>
      <c r="AD250" s="52"/>
      <c r="AE250" s="55"/>
      <c r="AF250" s="2">
        <f t="shared" si="156"/>
        <v>0</v>
      </c>
      <c r="AH250" s="81"/>
      <c r="AI250" s="52" t="s">
        <v>23</v>
      </c>
      <c r="AJ250" s="52"/>
      <c r="AK250" s="52"/>
      <c r="AL250" s="52"/>
      <c r="AM250" s="52"/>
      <c r="AN250" s="52"/>
      <c r="AO250" s="52"/>
      <c r="AP250" s="55"/>
      <c r="AQ250" s="2">
        <f t="shared" si="157"/>
        <v>0</v>
      </c>
      <c r="AS250" s="81"/>
      <c r="AT250" s="54" t="s">
        <v>23</v>
      </c>
      <c r="AU250" s="24">
        <f>J250</f>
        <v>0</v>
      </c>
      <c r="AV250" s="24">
        <f>U250</f>
        <v>0</v>
      </c>
      <c r="AW250" s="24">
        <f>AF250</f>
        <v>0</v>
      </c>
      <c r="AX250" s="24">
        <f>AQ250</f>
        <v>0</v>
      </c>
      <c r="BB250" s="81"/>
      <c r="BC250" s="52" t="s">
        <v>24</v>
      </c>
      <c r="BD250" s="25" t="e">
        <f>AU250/AU248</f>
        <v>#DIV/0!</v>
      </c>
      <c r="BE250" s="25" t="e">
        <f>AV250/AV248</f>
        <v>#DIV/0!</v>
      </c>
      <c r="BF250" s="25" t="e">
        <f>AW250/AW248</f>
        <v>#DIV/0!</v>
      </c>
      <c r="BG250" s="25" t="e">
        <f>AX250/AX248</f>
        <v>#DIV/0!</v>
      </c>
      <c r="BI250" s="29"/>
      <c r="BJ250" s="29"/>
      <c r="BK250" s="29"/>
      <c r="BL250" s="29"/>
      <c r="BM250" s="29"/>
      <c r="BN250" s="29"/>
      <c r="BO250" s="29"/>
      <c r="BP250" s="29"/>
      <c r="BR250" s="29"/>
    </row>
    <row r="251" spans="1:79" s="2" customFormat="1" ht="17" thickBot="1" x14ac:dyDescent="0.25">
      <c r="A251" s="87"/>
      <c r="B251" s="56" t="s">
        <v>25</v>
      </c>
      <c r="C251" s="56"/>
      <c r="D251" s="56"/>
      <c r="E251" s="56"/>
      <c r="F251" s="56"/>
      <c r="G251" s="56"/>
      <c r="H251" s="56"/>
      <c r="I251" s="57"/>
      <c r="J251" s="2">
        <f t="shared" si="154"/>
        <v>0</v>
      </c>
      <c r="L251" s="87"/>
      <c r="M251" s="56" t="s">
        <v>25</v>
      </c>
      <c r="N251" s="56"/>
      <c r="O251" s="56"/>
      <c r="P251" s="56"/>
      <c r="Q251" s="56"/>
      <c r="R251" s="56"/>
      <c r="S251" s="56"/>
      <c r="T251" s="57"/>
      <c r="U251" s="2">
        <f t="shared" si="155"/>
        <v>0</v>
      </c>
      <c r="W251" s="87"/>
      <c r="X251" s="56" t="s">
        <v>25</v>
      </c>
      <c r="Y251" s="56"/>
      <c r="Z251" s="56"/>
      <c r="AA251" s="56"/>
      <c r="AB251" s="56"/>
      <c r="AC251" s="56"/>
      <c r="AD251" s="56"/>
      <c r="AE251" s="57"/>
      <c r="AF251" s="2">
        <f t="shared" si="156"/>
        <v>0</v>
      </c>
      <c r="AH251" s="87"/>
      <c r="AI251" s="56" t="s">
        <v>25</v>
      </c>
      <c r="AJ251" s="56"/>
      <c r="AK251" s="56"/>
      <c r="AL251" s="56"/>
      <c r="AM251" s="56"/>
      <c r="AN251" s="56"/>
      <c r="AO251" s="56"/>
      <c r="AP251" s="57"/>
      <c r="AQ251" s="2">
        <f t="shared" si="157"/>
        <v>0</v>
      </c>
      <c r="AS251" s="87"/>
      <c r="AT251" s="58" t="s">
        <v>25</v>
      </c>
      <c r="AU251" s="35">
        <f>J251</f>
        <v>0</v>
      </c>
      <c r="AV251" s="35">
        <f>U251</f>
        <v>0</v>
      </c>
      <c r="AW251" s="35">
        <f>AF251</f>
        <v>0</v>
      </c>
      <c r="AX251" s="35">
        <f>AQ251</f>
        <v>0</v>
      </c>
      <c r="BB251" s="87"/>
      <c r="BC251" s="56" t="s">
        <v>26</v>
      </c>
      <c r="BD251" s="36" t="e">
        <f>AU251/AU248</f>
        <v>#DIV/0!</v>
      </c>
      <c r="BE251" s="36" t="e">
        <f>AV251/AV248</f>
        <v>#DIV/0!</v>
      </c>
      <c r="BF251" s="36" t="e">
        <f>AW251/AW248</f>
        <v>#DIV/0!</v>
      </c>
      <c r="BG251" s="36" t="e">
        <f>AX251/AX248</f>
        <v>#DIV/0!</v>
      </c>
      <c r="BI251" s="29"/>
      <c r="BJ251" s="29"/>
      <c r="BK251" s="29"/>
      <c r="BL251" s="29"/>
      <c r="BM251" s="29"/>
      <c r="BN251" s="29"/>
      <c r="BO251" s="29"/>
      <c r="BP251" s="29"/>
      <c r="BR251" s="29"/>
    </row>
    <row r="252" spans="1:79" x14ac:dyDescent="0.2">
      <c r="AU252" s="98" t="e">
        <f>100*((AU249+AU241)/(AU248+AU240))</f>
        <v>#DIV/0!</v>
      </c>
      <c r="AV252" s="98" t="e">
        <f>100*((AV249+AV241)/(AV248+AV240))</f>
        <v>#DIV/0!</v>
      </c>
      <c r="AW252" s="98" t="e">
        <f>100*((AW249+AW241)/(AW248+AW240))</f>
        <v>#DIV/0!</v>
      </c>
      <c r="AX252" s="98" t="e">
        <f>100*((AX249+AX241)/(AX248+AX240))</f>
        <v>#DIV/0!</v>
      </c>
      <c r="AY252" s="99">
        <f>SUM(AU240:AX240)+SUM(AU248:AX248)</f>
        <v>0</v>
      </c>
      <c r="AZ252" s="99">
        <f>SUM(AU241:AX241)+SUM(AU249:AX249)</f>
        <v>0</v>
      </c>
      <c r="BA252" t="e">
        <f>100*(AZ252/AY252)</f>
        <v>#DIV/0!</v>
      </c>
    </row>
    <row r="254" spans="1:79" s="2" customFormat="1" x14ac:dyDescent="0.2">
      <c r="A254" s="1" t="s">
        <v>44</v>
      </c>
      <c r="B254" s="43"/>
      <c r="C254" s="43"/>
      <c r="D254" s="43"/>
      <c r="E254" s="43"/>
      <c r="L254" s="3" t="str">
        <f>A254</f>
        <v xml:space="preserve">G85Rcr/TM6b x dfx16/TM6c </v>
      </c>
      <c r="M254" s="3"/>
      <c r="N254" s="3"/>
      <c r="O254" s="3"/>
      <c r="P254" s="3"/>
      <c r="W254" s="3" t="str">
        <f>A254</f>
        <v xml:space="preserve">G85Rcr/TM6b x dfx16/TM6c </v>
      </c>
      <c r="X254" s="3"/>
      <c r="Y254" s="3"/>
      <c r="Z254" s="3"/>
      <c r="AA254" s="3"/>
      <c r="AH254" s="3" t="str">
        <f>A254</f>
        <v xml:space="preserve">G85Rcr/TM6b x dfx16/TM6c </v>
      </c>
      <c r="AI254" s="3"/>
      <c r="AJ254" s="3"/>
      <c r="AK254" s="3"/>
      <c r="AL254" s="3"/>
      <c r="AS254" s="3" t="str">
        <f>A254</f>
        <v xml:space="preserve">G85Rcr/TM6b x dfx16/TM6c </v>
      </c>
      <c r="AT254" s="3"/>
      <c r="AU254" s="3"/>
      <c r="AV254" s="3"/>
      <c r="AW254" s="3"/>
      <c r="AX254" s="3"/>
      <c r="BB254" s="3" t="str">
        <f>AS254</f>
        <v xml:space="preserve">G85Rcr/TM6b x dfx16/TM6c </v>
      </c>
      <c r="BC254" s="3"/>
      <c r="BD254" s="3"/>
      <c r="BE254" s="3"/>
      <c r="BF254" s="3"/>
      <c r="BG254" s="3"/>
      <c r="BH254" s="3"/>
      <c r="BI254" s="3" t="str">
        <f>BB254</f>
        <v xml:space="preserve">G85Rcr/TM6b x dfx16/TM6c </v>
      </c>
      <c r="BJ254" s="3"/>
      <c r="BK254" s="3"/>
      <c r="BL254" s="3"/>
      <c r="BM254" s="3"/>
      <c r="BN254" s="3"/>
      <c r="BO254" s="29"/>
      <c r="BP254" s="29"/>
      <c r="BQ254" s="29"/>
      <c r="BR254" s="29" t="s">
        <v>1</v>
      </c>
      <c r="BS254" s="29"/>
      <c r="BT254" s="29"/>
      <c r="BU254" s="29"/>
      <c r="BV254" s="29"/>
      <c r="BW254" s="29"/>
      <c r="BX254" s="29"/>
      <c r="BY254" s="29"/>
      <c r="CA254" s="44"/>
    </row>
    <row r="255" spans="1:79" s="2" customFormat="1" ht="18" thickBot="1" x14ac:dyDescent="0.25">
      <c r="A255" s="6" t="s">
        <v>2</v>
      </c>
      <c r="B255" s="7"/>
      <c r="C255" s="8" t="s">
        <v>3</v>
      </c>
      <c r="D255" s="8" t="s">
        <v>4</v>
      </c>
      <c r="E255" s="8" t="s">
        <v>5</v>
      </c>
      <c r="F255" s="8" t="s">
        <v>6</v>
      </c>
      <c r="G255" s="8" t="s">
        <v>7</v>
      </c>
      <c r="H255" s="8" t="s">
        <v>8</v>
      </c>
      <c r="I255" s="8" t="s">
        <v>9</v>
      </c>
      <c r="J255" s="8" t="s">
        <v>10</v>
      </c>
      <c r="L255" s="6" t="s">
        <v>14</v>
      </c>
      <c r="M255" s="7"/>
      <c r="N255" s="8" t="s">
        <v>3</v>
      </c>
      <c r="O255" s="8" t="s">
        <v>4</v>
      </c>
      <c r="P255" s="8" t="s">
        <v>5</v>
      </c>
      <c r="Q255" s="8" t="s">
        <v>6</v>
      </c>
      <c r="R255" s="8" t="s">
        <v>7</v>
      </c>
      <c r="S255" s="8" t="s">
        <v>8</v>
      </c>
      <c r="T255" s="8" t="s">
        <v>9</v>
      </c>
      <c r="U255" s="8" t="s">
        <v>10</v>
      </c>
      <c r="W255" s="6" t="s">
        <v>12</v>
      </c>
      <c r="X255" s="7"/>
      <c r="Y255" s="8" t="s">
        <v>3</v>
      </c>
      <c r="Z255" s="8" t="s">
        <v>4</v>
      </c>
      <c r="AA255" s="8" t="s">
        <v>5</v>
      </c>
      <c r="AB255" s="8" t="s">
        <v>6</v>
      </c>
      <c r="AC255" s="8" t="s">
        <v>7</v>
      </c>
      <c r="AD255" s="8" t="s">
        <v>8</v>
      </c>
      <c r="AE255" s="8" t="s">
        <v>9</v>
      </c>
      <c r="AF255" s="8" t="s">
        <v>10</v>
      </c>
      <c r="AH255" s="6" t="s">
        <v>13</v>
      </c>
      <c r="AI255" s="7"/>
      <c r="AJ255" s="8" t="s">
        <v>3</v>
      </c>
      <c r="AK255" s="8" t="s">
        <v>4</v>
      </c>
      <c r="AL255" s="8" t="s">
        <v>5</v>
      </c>
      <c r="AM255" s="8" t="s">
        <v>6</v>
      </c>
      <c r="AN255" s="8" t="s">
        <v>7</v>
      </c>
      <c r="AO255" s="8" t="s">
        <v>8</v>
      </c>
      <c r="AP255" s="8" t="s">
        <v>9</v>
      </c>
      <c r="AQ255" s="8" t="s">
        <v>10</v>
      </c>
      <c r="AR255" s="8"/>
      <c r="AS255" s="8"/>
      <c r="AT255" s="8"/>
      <c r="AU255" s="8" t="s">
        <v>2</v>
      </c>
      <c r="AV255" s="8" t="s">
        <v>14</v>
      </c>
      <c r="AW255" s="8" t="s">
        <v>12</v>
      </c>
      <c r="AX255" s="8" t="s">
        <v>13</v>
      </c>
      <c r="AY255" s="8" t="s">
        <v>15</v>
      </c>
      <c r="AZ255" s="8" t="s">
        <v>16</v>
      </c>
      <c r="BA255" s="8"/>
      <c r="BB255" s="6"/>
      <c r="BD255" s="8" t="s">
        <v>2</v>
      </c>
      <c r="BE255" s="8" t="s">
        <v>14</v>
      </c>
      <c r="BF255" s="8" t="s">
        <v>12</v>
      </c>
      <c r="BG255" s="8" t="s">
        <v>13</v>
      </c>
      <c r="BI255" s="86" t="s">
        <v>2</v>
      </c>
      <c r="BJ255" s="86"/>
      <c r="BK255" s="86" t="s">
        <v>14</v>
      </c>
      <c r="BL255" s="86"/>
      <c r="BM255" s="86" t="s">
        <v>12</v>
      </c>
      <c r="BN255" s="86"/>
      <c r="BO255" s="86" t="s">
        <v>13</v>
      </c>
      <c r="BP255" s="86"/>
    </row>
    <row r="256" spans="1:79" s="2" customFormat="1" ht="16" customHeight="1" x14ac:dyDescent="0.2">
      <c r="A256" s="83" t="s">
        <v>54</v>
      </c>
      <c r="B256" s="45" t="s">
        <v>18</v>
      </c>
      <c r="C256" s="45"/>
      <c r="D256" s="45"/>
      <c r="E256" s="45"/>
      <c r="F256" s="45"/>
      <c r="G256" s="45"/>
      <c r="H256" s="45"/>
      <c r="I256" s="10"/>
      <c r="J256" s="2">
        <f>SUM(C256:I256)</f>
        <v>0</v>
      </c>
      <c r="L256" s="83" t="s">
        <v>54</v>
      </c>
      <c r="M256" s="45" t="s">
        <v>18</v>
      </c>
      <c r="N256" s="45"/>
      <c r="O256" s="45"/>
      <c r="P256" s="45"/>
      <c r="Q256" s="45"/>
      <c r="R256" s="45"/>
      <c r="S256" s="45"/>
      <c r="T256" s="10"/>
      <c r="U256" s="2">
        <f>SUM(N256:T256)</f>
        <v>0</v>
      </c>
      <c r="W256" s="83" t="s">
        <v>54</v>
      </c>
      <c r="X256" s="45" t="s">
        <v>18</v>
      </c>
      <c r="Y256" s="45"/>
      <c r="Z256" s="45"/>
      <c r="AA256" s="45"/>
      <c r="AB256" s="45"/>
      <c r="AC256" s="45"/>
      <c r="AD256" s="45"/>
      <c r="AE256" s="10"/>
      <c r="AF256" s="2">
        <f>SUM(Y256:AE256)</f>
        <v>0</v>
      </c>
      <c r="AH256" s="83" t="s">
        <v>54</v>
      </c>
      <c r="AI256" s="45" t="s">
        <v>18</v>
      </c>
      <c r="AJ256" s="45"/>
      <c r="AK256" s="45"/>
      <c r="AL256" s="45"/>
      <c r="AM256" s="45"/>
      <c r="AN256" s="45"/>
      <c r="AO256" s="45"/>
      <c r="AP256" s="10"/>
      <c r="AQ256" s="2">
        <f>SUM(AJ256:AP256)</f>
        <v>0</v>
      </c>
      <c r="AS256" s="83" t="s">
        <v>54</v>
      </c>
      <c r="AT256" s="46" t="s">
        <v>18</v>
      </c>
      <c r="AU256" s="14">
        <f>SUM(AU257:AU259)</f>
        <v>35</v>
      </c>
      <c r="AV256" s="14">
        <f t="shared" ref="AV256:AX256" si="159">SUM(AV257:AV259)</f>
        <v>19</v>
      </c>
      <c r="AW256" s="14">
        <f t="shared" si="159"/>
        <v>28</v>
      </c>
      <c r="AX256" s="14">
        <f t="shared" si="159"/>
        <v>24</v>
      </c>
      <c r="AZ256" s="2">
        <f>SUM(AU256:AX256,AU260:AX260)</f>
        <v>154</v>
      </c>
      <c r="BB256" s="83" t="s">
        <v>30</v>
      </c>
      <c r="BC256" s="45"/>
      <c r="BD256" s="47"/>
      <c r="BE256" s="47"/>
      <c r="BF256" s="48"/>
      <c r="BG256" s="48"/>
      <c r="BI256" s="49" t="s">
        <v>19</v>
      </c>
      <c r="BJ256" s="50" t="s">
        <v>20</v>
      </c>
      <c r="BK256" s="51" t="s">
        <v>19</v>
      </c>
      <c r="BL256" s="50" t="s">
        <v>20</v>
      </c>
      <c r="BM256" s="51" t="s">
        <v>19</v>
      </c>
      <c r="BN256" s="50" t="s">
        <v>20</v>
      </c>
      <c r="BO256" s="51" t="s">
        <v>19</v>
      </c>
      <c r="BP256" s="50" t="s">
        <v>20</v>
      </c>
      <c r="BR256" s="49" t="s">
        <v>19</v>
      </c>
      <c r="BS256" s="50" t="s">
        <v>20</v>
      </c>
    </row>
    <row r="257" spans="1:79" s="2" customFormat="1" ht="17" thickBot="1" x14ac:dyDescent="0.25">
      <c r="A257" s="81"/>
      <c r="B257" s="52" t="s">
        <v>21</v>
      </c>
      <c r="C257" s="52">
        <v>35</v>
      </c>
      <c r="D257" s="52"/>
      <c r="E257" s="52"/>
      <c r="F257" s="52"/>
      <c r="G257" s="52"/>
      <c r="H257" s="52"/>
      <c r="I257" s="53"/>
      <c r="J257" s="2">
        <f t="shared" ref="J257:J263" si="160">SUM(C257:I257)</f>
        <v>35</v>
      </c>
      <c r="L257" s="81"/>
      <c r="M257" s="52" t="s">
        <v>21</v>
      </c>
      <c r="N257" s="52">
        <v>19</v>
      </c>
      <c r="O257" s="52"/>
      <c r="P257" s="52"/>
      <c r="Q257" s="52"/>
      <c r="R257" s="52"/>
      <c r="S257" s="52"/>
      <c r="T257" s="53"/>
      <c r="U257" s="2">
        <f t="shared" ref="U257:U263" si="161">SUM(N257:T257)</f>
        <v>19</v>
      </c>
      <c r="W257" s="81"/>
      <c r="X257" s="52" t="s">
        <v>21</v>
      </c>
      <c r="Y257" s="52">
        <v>28</v>
      </c>
      <c r="Z257" s="52"/>
      <c r="AA257" s="52"/>
      <c r="AB257" s="52"/>
      <c r="AC257" s="52"/>
      <c r="AD257" s="52"/>
      <c r="AE257" s="53"/>
      <c r="AF257" s="2">
        <f t="shared" ref="AF257:AF263" si="162">SUM(Y257:AE257)</f>
        <v>28</v>
      </c>
      <c r="AH257" s="81"/>
      <c r="AI257" s="52" t="s">
        <v>21</v>
      </c>
      <c r="AJ257" s="52">
        <v>24</v>
      </c>
      <c r="AK257" s="52"/>
      <c r="AL257" s="52"/>
      <c r="AM257" s="52"/>
      <c r="AN257" s="52"/>
      <c r="AO257" s="52"/>
      <c r="AP257" s="53"/>
      <c r="AQ257" s="2">
        <f t="shared" ref="AQ257:AQ263" si="163">SUM(AJ257:AP257)</f>
        <v>24</v>
      </c>
      <c r="AS257" s="81"/>
      <c r="AT257" s="54" t="s">
        <v>21</v>
      </c>
      <c r="AU257" s="24">
        <f>J257</f>
        <v>35</v>
      </c>
      <c r="AV257" s="24">
        <f>U257</f>
        <v>19</v>
      </c>
      <c r="AW257" s="24">
        <f>AF257</f>
        <v>28</v>
      </c>
      <c r="AX257" s="24">
        <f>AQ257</f>
        <v>24</v>
      </c>
      <c r="AY257" s="3" t="s">
        <v>59</v>
      </c>
      <c r="AZ257" s="3">
        <f>SUM(AU256,AU260)</f>
        <v>49</v>
      </c>
      <c r="BB257" s="81"/>
      <c r="BC257" s="52" t="s">
        <v>22</v>
      </c>
      <c r="BD257" s="25">
        <f>AU257/AU256</f>
        <v>1</v>
      </c>
      <c r="BE257" s="25">
        <f>AV257/AV256</f>
        <v>1</v>
      </c>
      <c r="BF257" s="25">
        <f>AW257/AW256</f>
        <v>1</v>
      </c>
      <c r="BG257" s="25">
        <f>AX257/AX256</f>
        <v>1</v>
      </c>
      <c r="BH257" s="29"/>
      <c r="BI257" s="27">
        <f>BD261</f>
        <v>0</v>
      </c>
      <c r="BJ257" s="28">
        <f>1-BI257</f>
        <v>1</v>
      </c>
      <c r="BK257" s="27">
        <f>BE261</f>
        <v>0</v>
      </c>
      <c r="BL257" s="28">
        <f>1-BK257</f>
        <v>1</v>
      </c>
      <c r="BM257" s="27">
        <f>BF261</f>
        <v>0</v>
      </c>
      <c r="BN257" s="28">
        <f>1-BM257</f>
        <v>1</v>
      </c>
      <c r="BO257" s="27">
        <f>BG261</f>
        <v>0</v>
      </c>
      <c r="BP257" s="28">
        <f>1-BO257</f>
        <v>1</v>
      </c>
      <c r="BR257" s="27">
        <f>AVERAGE(BI257,BK257,BM257)</f>
        <v>0</v>
      </c>
      <c r="BS257" s="28">
        <f>AVERAGE(BJ257,BL257,BN257)</f>
        <v>1</v>
      </c>
    </row>
    <row r="258" spans="1:79" s="2" customFormat="1" x14ac:dyDescent="0.2">
      <c r="A258" s="81"/>
      <c r="B258" s="52" t="s">
        <v>23</v>
      </c>
      <c r="C258" s="52"/>
      <c r="D258" s="52"/>
      <c r="E258" s="52"/>
      <c r="F258" s="52"/>
      <c r="G258" s="52"/>
      <c r="H258" s="52"/>
      <c r="I258" s="55"/>
      <c r="J258" s="2">
        <f t="shared" si="160"/>
        <v>0</v>
      </c>
      <c r="L258" s="81"/>
      <c r="M258" s="52" t="s">
        <v>23</v>
      </c>
      <c r="N258" s="52"/>
      <c r="O258" s="52"/>
      <c r="P258" s="52"/>
      <c r="Q258" s="52"/>
      <c r="R258" s="52"/>
      <c r="S258" s="52"/>
      <c r="T258" s="55"/>
      <c r="U258" s="2">
        <f t="shared" si="161"/>
        <v>0</v>
      </c>
      <c r="W258" s="81"/>
      <c r="X258" s="52" t="s">
        <v>23</v>
      </c>
      <c r="Y258" s="52"/>
      <c r="Z258" s="52"/>
      <c r="AA258" s="52"/>
      <c r="AB258" s="52"/>
      <c r="AC258" s="52"/>
      <c r="AD258" s="52"/>
      <c r="AE258" s="55"/>
      <c r="AF258" s="2">
        <f t="shared" si="162"/>
        <v>0</v>
      </c>
      <c r="AH258" s="81"/>
      <c r="AI258" s="52" t="s">
        <v>23</v>
      </c>
      <c r="AJ258" s="52"/>
      <c r="AK258" s="52"/>
      <c r="AL258" s="52"/>
      <c r="AM258" s="52"/>
      <c r="AN258" s="52"/>
      <c r="AO258" s="52"/>
      <c r="AP258" s="55"/>
      <c r="AQ258" s="2">
        <f t="shared" si="163"/>
        <v>0</v>
      </c>
      <c r="AS258" s="81"/>
      <c r="AT258" s="54" t="s">
        <v>23</v>
      </c>
      <c r="AU258" s="24">
        <f>J258</f>
        <v>0</v>
      </c>
      <c r="AV258" s="24">
        <f>U258</f>
        <v>0</v>
      </c>
      <c r="AW258" s="24">
        <f>AF258</f>
        <v>0</v>
      </c>
      <c r="AX258" s="24">
        <f>AQ258</f>
        <v>0</v>
      </c>
      <c r="AY258" s="3" t="s">
        <v>14</v>
      </c>
      <c r="AZ258" s="3">
        <f>SUM(AV256,AV260)</f>
        <v>29</v>
      </c>
      <c r="BB258" s="81"/>
      <c r="BC258" s="52" t="s">
        <v>24</v>
      </c>
      <c r="BD258" s="25">
        <f>AU258/AU256</f>
        <v>0</v>
      </c>
      <c r="BE258" s="25">
        <f>AV258/AV256</f>
        <v>0</v>
      </c>
      <c r="BF258" s="25">
        <f>AW258/AW256</f>
        <v>0</v>
      </c>
      <c r="BG258" s="25">
        <f>AX258/AX256</f>
        <v>0</v>
      </c>
      <c r="BH258" s="29"/>
      <c r="BI258" s="29"/>
      <c r="BJ258" s="29"/>
      <c r="BK258" s="29"/>
      <c r="BL258" s="29"/>
      <c r="BM258" s="29"/>
      <c r="BN258" s="29"/>
      <c r="BO258" s="29"/>
      <c r="BP258" s="29"/>
      <c r="BR258" s="29"/>
    </row>
    <row r="259" spans="1:79" s="2" customFormat="1" ht="17" thickBot="1" x14ac:dyDescent="0.25">
      <c r="A259" s="87"/>
      <c r="B259" s="56" t="s">
        <v>25</v>
      </c>
      <c r="C259" s="56"/>
      <c r="D259" s="56"/>
      <c r="E259" s="56"/>
      <c r="F259" s="56"/>
      <c r="G259" s="56"/>
      <c r="H259" s="56"/>
      <c r="I259" s="57"/>
      <c r="J259" s="2">
        <f t="shared" si="160"/>
        <v>0</v>
      </c>
      <c r="L259" s="87"/>
      <c r="M259" s="56" t="s">
        <v>25</v>
      </c>
      <c r="N259" s="56"/>
      <c r="O259" s="56"/>
      <c r="P259" s="56"/>
      <c r="Q259" s="56"/>
      <c r="R259" s="56"/>
      <c r="S259" s="56"/>
      <c r="T259" s="57"/>
      <c r="U259" s="2">
        <f t="shared" si="161"/>
        <v>0</v>
      </c>
      <c r="W259" s="87"/>
      <c r="X259" s="56" t="s">
        <v>25</v>
      </c>
      <c r="Y259" s="56"/>
      <c r="Z259" s="56"/>
      <c r="AA259" s="56"/>
      <c r="AB259" s="56"/>
      <c r="AC259" s="56"/>
      <c r="AD259" s="56"/>
      <c r="AE259" s="57"/>
      <c r="AF259" s="2">
        <f t="shared" si="162"/>
        <v>0</v>
      </c>
      <c r="AH259" s="87"/>
      <c r="AI259" s="56" t="s">
        <v>25</v>
      </c>
      <c r="AJ259" s="56"/>
      <c r="AK259" s="56"/>
      <c r="AL259" s="56"/>
      <c r="AM259" s="56"/>
      <c r="AN259" s="56"/>
      <c r="AO259" s="56"/>
      <c r="AP259" s="57"/>
      <c r="AQ259" s="2">
        <f t="shared" si="163"/>
        <v>0</v>
      </c>
      <c r="AS259" s="87"/>
      <c r="AT259" s="58" t="s">
        <v>25</v>
      </c>
      <c r="AU259" s="35">
        <f>J259</f>
        <v>0</v>
      </c>
      <c r="AV259" s="35">
        <f>U259</f>
        <v>0</v>
      </c>
      <c r="AW259" s="35">
        <f>AF259</f>
        <v>0</v>
      </c>
      <c r="AX259" s="35">
        <f>AQ259</f>
        <v>0</v>
      </c>
      <c r="AY259" s="3" t="s">
        <v>12</v>
      </c>
      <c r="AZ259" s="3">
        <f>SUM(AW256,AW260)</f>
        <v>40</v>
      </c>
      <c r="BB259" s="87"/>
      <c r="BC259" s="56" t="s">
        <v>26</v>
      </c>
      <c r="BD259" s="36">
        <f>AU259/AU256</f>
        <v>0</v>
      </c>
      <c r="BE259" s="36">
        <f>AV259/AV256</f>
        <v>0</v>
      </c>
      <c r="BF259" s="36">
        <f>AW259/AW256</f>
        <v>0</v>
      </c>
      <c r="BG259" s="36">
        <f>AX259/AX256</f>
        <v>0</v>
      </c>
      <c r="BH259" s="29"/>
      <c r="BI259" s="29"/>
      <c r="BJ259" s="29"/>
      <c r="BK259" s="29"/>
      <c r="BL259" s="29"/>
      <c r="BM259" s="29"/>
      <c r="BN259" s="29"/>
      <c r="BO259" s="29"/>
      <c r="BP259" s="29"/>
      <c r="BR259" s="29"/>
    </row>
    <row r="260" spans="1:79" s="2" customFormat="1" ht="16" customHeight="1" x14ac:dyDescent="0.2">
      <c r="A260" s="83" t="s">
        <v>53</v>
      </c>
      <c r="B260" s="37" t="s">
        <v>18</v>
      </c>
      <c r="C260" s="52"/>
      <c r="D260" s="52"/>
      <c r="E260" s="52"/>
      <c r="F260" s="52"/>
      <c r="G260" s="52"/>
      <c r="H260" s="52"/>
      <c r="I260" s="55"/>
      <c r="J260" s="2">
        <f t="shared" si="160"/>
        <v>0</v>
      </c>
      <c r="L260" s="83" t="s">
        <v>53</v>
      </c>
      <c r="M260" s="37" t="s">
        <v>18</v>
      </c>
      <c r="N260" s="52"/>
      <c r="O260" s="52"/>
      <c r="P260" s="52"/>
      <c r="Q260" s="52"/>
      <c r="R260" s="52"/>
      <c r="S260" s="52"/>
      <c r="T260" s="55"/>
      <c r="U260" s="2">
        <f t="shared" si="161"/>
        <v>0</v>
      </c>
      <c r="W260" s="83" t="s">
        <v>53</v>
      </c>
      <c r="X260" s="37" t="s">
        <v>18</v>
      </c>
      <c r="Y260" s="52"/>
      <c r="Z260" s="52"/>
      <c r="AA260" s="52"/>
      <c r="AB260" s="52"/>
      <c r="AC260" s="52"/>
      <c r="AD260" s="52"/>
      <c r="AE260" s="55"/>
      <c r="AF260" s="2">
        <f t="shared" si="162"/>
        <v>0</v>
      </c>
      <c r="AH260" s="83" t="s">
        <v>53</v>
      </c>
      <c r="AI260" s="37" t="s">
        <v>18</v>
      </c>
      <c r="AJ260" s="52"/>
      <c r="AK260" s="52"/>
      <c r="AL260" s="52"/>
      <c r="AM260" s="52"/>
      <c r="AN260" s="52"/>
      <c r="AO260" s="52"/>
      <c r="AP260" s="55"/>
      <c r="AQ260" s="2">
        <f t="shared" si="163"/>
        <v>0</v>
      </c>
      <c r="AS260" s="83" t="s">
        <v>53</v>
      </c>
      <c r="AT260" s="41" t="s">
        <v>18</v>
      </c>
      <c r="AU260" s="24">
        <f t="shared" ref="AU260:AX260" si="164">SUM(AU261:AU263)</f>
        <v>14</v>
      </c>
      <c r="AV260" s="24">
        <f t="shared" si="164"/>
        <v>10</v>
      </c>
      <c r="AW260" s="24">
        <f t="shared" si="164"/>
        <v>12</v>
      </c>
      <c r="AX260" s="24">
        <f t="shared" si="164"/>
        <v>12</v>
      </c>
      <c r="AY260" s="3" t="s">
        <v>60</v>
      </c>
      <c r="AZ260" s="3">
        <f>SUM(,AX260)</f>
        <v>12</v>
      </c>
      <c r="BB260" s="83" t="s">
        <v>31</v>
      </c>
      <c r="BC260" s="52"/>
      <c r="BD260" s="15"/>
      <c r="BE260" s="15"/>
      <c r="BF260" s="16"/>
      <c r="BG260" s="16"/>
      <c r="BI260" s="29"/>
      <c r="BJ260" s="29"/>
      <c r="BK260" s="29"/>
      <c r="BL260" s="29"/>
      <c r="BM260" s="29"/>
      <c r="BN260" s="29"/>
      <c r="BO260" s="29"/>
      <c r="BP260" s="29"/>
      <c r="BR260" s="29"/>
      <c r="BS260" s="29"/>
    </row>
    <row r="261" spans="1:79" s="2" customFormat="1" x14ac:dyDescent="0.2">
      <c r="A261" s="81"/>
      <c r="B261" s="59" t="s">
        <v>21</v>
      </c>
      <c r="C261" s="59"/>
      <c r="D261" s="59"/>
      <c r="E261" s="59"/>
      <c r="F261" s="59"/>
      <c r="G261" s="59"/>
      <c r="H261" s="59"/>
      <c r="I261" s="53"/>
      <c r="J261" s="2">
        <f t="shared" si="160"/>
        <v>0</v>
      </c>
      <c r="L261" s="81"/>
      <c r="M261" s="59" t="s">
        <v>21</v>
      </c>
      <c r="N261" s="59"/>
      <c r="O261" s="59"/>
      <c r="P261" s="59"/>
      <c r="Q261" s="59"/>
      <c r="R261" s="59"/>
      <c r="S261" s="59"/>
      <c r="T261" s="53"/>
      <c r="U261" s="2">
        <f t="shared" si="161"/>
        <v>0</v>
      </c>
      <c r="W261" s="81"/>
      <c r="X261" s="59" t="s">
        <v>21</v>
      </c>
      <c r="Y261" s="59"/>
      <c r="Z261" s="59"/>
      <c r="AA261" s="59"/>
      <c r="AB261" s="59"/>
      <c r="AC261" s="59"/>
      <c r="AD261" s="59"/>
      <c r="AE261" s="53"/>
      <c r="AF261" s="2">
        <f t="shared" si="162"/>
        <v>0</v>
      </c>
      <c r="AH261" s="81"/>
      <c r="AI261" s="59" t="s">
        <v>21</v>
      </c>
      <c r="AJ261" s="59"/>
      <c r="AK261" s="59"/>
      <c r="AL261" s="59"/>
      <c r="AM261" s="59"/>
      <c r="AN261" s="59"/>
      <c r="AO261" s="59"/>
      <c r="AP261" s="53"/>
      <c r="AQ261" s="2">
        <f t="shared" si="163"/>
        <v>0</v>
      </c>
      <c r="AS261" s="81"/>
      <c r="AT261" s="60" t="s">
        <v>21</v>
      </c>
      <c r="AU261" s="24">
        <f>J261</f>
        <v>0</v>
      </c>
      <c r="AV261" s="24">
        <f>U261</f>
        <v>0</v>
      </c>
      <c r="AW261" s="24">
        <f>AF261</f>
        <v>0</v>
      </c>
      <c r="AX261" s="24">
        <f>AQ261</f>
        <v>0</v>
      </c>
      <c r="BB261" s="81"/>
      <c r="BC261" s="52" t="s">
        <v>22</v>
      </c>
      <c r="BD261" s="25">
        <f>AU261/AU260</f>
        <v>0</v>
      </c>
      <c r="BE261" s="25">
        <f>AV261/AV260</f>
        <v>0</v>
      </c>
      <c r="BF261" s="25">
        <f>AW261/AW260</f>
        <v>0</v>
      </c>
      <c r="BG261" s="25">
        <f>AX261/AX260</f>
        <v>0</v>
      </c>
      <c r="BI261" s="29"/>
      <c r="BJ261" s="29"/>
      <c r="BK261" s="29"/>
      <c r="BL261" s="29"/>
      <c r="BM261" s="29"/>
      <c r="BN261" s="29"/>
      <c r="BO261" s="29"/>
      <c r="BP261" s="29"/>
      <c r="BR261" s="29"/>
    </row>
    <row r="262" spans="1:79" s="2" customFormat="1" x14ac:dyDescent="0.2">
      <c r="A262" s="81"/>
      <c r="B262" s="52" t="s">
        <v>23</v>
      </c>
      <c r="C262" s="52">
        <v>9</v>
      </c>
      <c r="D262" s="52"/>
      <c r="E262" s="52"/>
      <c r="F262" s="52"/>
      <c r="G262" s="52"/>
      <c r="H262" s="52"/>
      <c r="I262" s="55"/>
      <c r="J262" s="2">
        <f t="shared" si="160"/>
        <v>9</v>
      </c>
      <c r="L262" s="81"/>
      <c r="M262" s="52" t="s">
        <v>23</v>
      </c>
      <c r="N262" s="52">
        <v>6</v>
      </c>
      <c r="O262" s="52"/>
      <c r="P262" s="52"/>
      <c r="Q262" s="52"/>
      <c r="R262" s="52"/>
      <c r="S262" s="52"/>
      <c r="T262" s="55"/>
      <c r="U262" s="2">
        <f t="shared" si="161"/>
        <v>6</v>
      </c>
      <c r="W262" s="81"/>
      <c r="X262" s="52" t="s">
        <v>23</v>
      </c>
      <c r="Y262" s="52">
        <v>8</v>
      </c>
      <c r="Z262" s="52"/>
      <c r="AA262" s="52"/>
      <c r="AB262" s="52"/>
      <c r="AC262" s="52"/>
      <c r="AD262" s="52"/>
      <c r="AE262" s="55"/>
      <c r="AF262" s="2">
        <f t="shared" si="162"/>
        <v>8</v>
      </c>
      <c r="AH262" s="81"/>
      <c r="AI262" s="52" t="s">
        <v>23</v>
      </c>
      <c r="AJ262" s="52">
        <v>7</v>
      </c>
      <c r="AK262" s="52"/>
      <c r="AL262" s="52"/>
      <c r="AM262" s="52"/>
      <c r="AN262" s="52"/>
      <c r="AO262" s="52"/>
      <c r="AP262" s="55"/>
      <c r="AQ262" s="2">
        <f t="shared" si="163"/>
        <v>7</v>
      </c>
      <c r="AS262" s="81"/>
      <c r="AT262" s="54" t="s">
        <v>23</v>
      </c>
      <c r="AU262" s="24">
        <f>J262</f>
        <v>9</v>
      </c>
      <c r="AV262" s="24">
        <f>U262</f>
        <v>6</v>
      </c>
      <c r="AW262" s="24">
        <f>AF262</f>
        <v>8</v>
      </c>
      <c r="AX262" s="24">
        <f>AQ262</f>
        <v>7</v>
      </c>
      <c r="BB262" s="81"/>
      <c r="BC262" s="52" t="s">
        <v>24</v>
      </c>
      <c r="BD262" s="25">
        <f>AU262/AU260</f>
        <v>0.6428571428571429</v>
      </c>
      <c r="BE262" s="25">
        <f>AV262/AV260</f>
        <v>0.6</v>
      </c>
      <c r="BF262" s="25">
        <f>AW262/AW260</f>
        <v>0.66666666666666663</v>
      </c>
      <c r="BG262" s="25">
        <f>AX262/AX260</f>
        <v>0.58333333333333337</v>
      </c>
      <c r="BI262" s="29"/>
      <c r="BJ262" s="29"/>
      <c r="BK262" s="29"/>
      <c r="BL262" s="29"/>
      <c r="BM262" s="29"/>
      <c r="BN262" s="29"/>
      <c r="BO262" s="29"/>
      <c r="BP262" s="29"/>
      <c r="BR262" s="29"/>
    </row>
    <row r="263" spans="1:79" s="2" customFormat="1" ht="17" thickBot="1" x14ac:dyDescent="0.25">
      <c r="A263" s="87"/>
      <c r="B263" s="56" t="s">
        <v>25</v>
      </c>
      <c r="C263" s="56">
        <v>5</v>
      </c>
      <c r="D263" s="56"/>
      <c r="E263" s="56"/>
      <c r="F263" s="56"/>
      <c r="G263" s="56"/>
      <c r="H263" s="56"/>
      <c r="I263" s="57"/>
      <c r="J263" s="2">
        <f t="shared" si="160"/>
        <v>5</v>
      </c>
      <c r="L263" s="87"/>
      <c r="M263" s="56" t="s">
        <v>25</v>
      </c>
      <c r="N263" s="56">
        <v>4</v>
      </c>
      <c r="O263" s="56"/>
      <c r="P263" s="56"/>
      <c r="Q263" s="56"/>
      <c r="R263" s="56"/>
      <c r="S263" s="56"/>
      <c r="T263" s="57"/>
      <c r="U263" s="2">
        <f t="shared" si="161"/>
        <v>4</v>
      </c>
      <c r="W263" s="87"/>
      <c r="X263" s="56" t="s">
        <v>25</v>
      </c>
      <c r="Y263" s="56">
        <v>4</v>
      </c>
      <c r="Z263" s="56"/>
      <c r="AA263" s="56"/>
      <c r="AB263" s="56"/>
      <c r="AC263" s="56"/>
      <c r="AD263" s="56"/>
      <c r="AE263" s="57"/>
      <c r="AF263" s="2">
        <f t="shared" si="162"/>
        <v>4</v>
      </c>
      <c r="AH263" s="87"/>
      <c r="AI263" s="56" t="s">
        <v>25</v>
      </c>
      <c r="AJ263" s="56">
        <v>5</v>
      </c>
      <c r="AK263" s="56"/>
      <c r="AL263" s="56"/>
      <c r="AM263" s="56"/>
      <c r="AN263" s="56"/>
      <c r="AO263" s="56"/>
      <c r="AP263" s="57"/>
      <c r="AQ263" s="2">
        <f t="shared" si="163"/>
        <v>5</v>
      </c>
      <c r="AS263" s="87"/>
      <c r="AT263" s="58" t="s">
        <v>25</v>
      </c>
      <c r="AU263" s="35">
        <f>J263</f>
        <v>5</v>
      </c>
      <c r="AV263" s="35">
        <f>U263</f>
        <v>4</v>
      </c>
      <c r="AW263" s="35">
        <f>AF263</f>
        <v>4</v>
      </c>
      <c r="AX263" s="35">
        <f>AQ263</f>
        <v>5</v>
      </c>
      <c r="BB263" s="87"/>
      <c r="BC263" s="56" t="s">
        <v>26</v>
      </c>
      <c r="BD263" s="36">
        <f>AU263/AU260</f>
        <v>0.35714285714285715</v>
      </c>
      <c r="BE263" s="36">
        <f>AV263/AV260</f>
        <v>0.4</v>
      </c>
      <c r="BF263" s="36">
        <f>AW263/AW260</f>
        <v>0.33333333333333331</v>
      </c>
      <c r="BG263" s="36">
        <f>AX263/AX260</f>
        <v>0.41666666666666669</v>
      </c>
      <c r="BI263" s="29"/>
      <c r="BJ263" s="29"/>
      <c r="BK263" s="29"/>
      <c r="BL263" s="29"/>
      <c r="BM263" s="29"/>
      <c r="BN263" s="29"/>
      <c r="BO263" s="29"/>
      <c r="BP263" s="29"/>
      <c r="BR263" s="29"/>
    </row>
    <row r="264" spans="1:79" x14ac:dyDescent="0.2">
      <c r="AU264" s="98" t="e">
        <f>100*((AU261+AU253)/(AU260+AU252))</f>
        <v>#DIV/0!</v>
      </c>
      <c r="AV264" s="98" t="e">
        <f>100*((AV261+AV253)/(AV260+AV252))</f>
        <v>#DIV/0!</v>
      </c>
      <c r="AW264" s="98" t="e">
        <f>100*((AW261+AW253)/(AW260+AW252))</f>
        <v>#DIV/0!</v>
      </c>
      <c r="AX264" s="98" t="e">
        <f>100*((AX261+AX253)/(AX260+AX252))</f>
        <v>#DIV/0!</v>
      </c>
      <c r="AY264" s="99" t="e">
        <f>SUM(AU252:AX252)+SUM(AU260:AX260)</f>
        <v>#DIV/0!</v>
      </c>
      <c r="AZ264" s="99">
        <f>SUM(AU253:AX253)+SUM(AU261:AX261)</f>
        <v>0</v>
      </c>
      <c r="BA264" t="e">
        <f>100*(AZ264/AY264)</f>
        <v>#DIV/0!</v>
      </c>
    </row>
    <row r="266" spans="1:79" s="2" customFormat="1" x14ac:dyDescent="0.2">
      <c r="A266" s="1" t="s">
        <v>45</v>
      </c>
      <c r="B266" s="43"/>
      <c r="C266" s="43"/>
      <c r="D266" s="43"/>
      <c r="E266" s="43"/>
      <c r="L266" s="3" t="str">
        <f>A266</f>
        <v xml:space="preserve">A4V/TM6b x dfx16/TM6c </v>
      </c>
      <c r="M266" s="3"/>
      <c r="N266" s="3"/>
      <c r="O266" s="3"/>
      <c r="P266" s="3"/>
      <c r="W266" s="3" t="str">
        <f>A266</f>
        <v xml:space="preserve">A4V/TM6b x dfx16/TM6c </v>
      </c>
      <c r="X266" s="3"/>
      <c r="Y266" s="3"/>
      <c r="Z266" s="3"/>
      <c r="AA266" s="3"/>
      <c r="AH266" s="3" t="str">
        <f>A266</f>
        <v xml:space="preserve">A4V/TM6b x dfx16/TM6c </v>
      </c>
      <c r="AI266" s="3"/>
      <c r="AJ266" s="3"/>
      <c r="AK266" s="3"/>
      <c r="AL266" s="3"/>
      <c r="AS266" s="3" t="str">
        <f>A266</f>
        <v xml:space="preserve">A4V/TM6b x dfx16/TM6c </v>
      </c>
      <c r="AT266" s="3"/>
      <c r="AU266" s="3"/>
      <c r="AV266" s="3"/>
      <c r="AW266" s="3"/>
      <c r="AX266" s="3"/>
      <c r="BB266" s="76" t="str">
        <f>AS266</f>
        <v xml:space="preserve">A4V/TM6b x dfx16/TM6c </v>
      </c>
      <c r="BC266" s="76"/>
      <c r="BD266" s="76"/>
      <c r="BE266" s="76"/>
      <c r="BF266" s="76"/>
      <c r="BG266" s="76"/>
      <c r="BH266" s="76"/>
      <c r="BI266" s="76" t="str">
        <f>BB266</f>
        <v xml:space="preserve">A4V/TM6b x dfx16/TM6c </v>
      </c>
      <c r="BJ266" s="3"/>
      <c r="BK266" s="3"/>
      <c r="BL266" s="76" t="s">
        <v>70</v>
      </c>
      <c r="BM266" s="3"/>
      <c r="BN266" s="3"/>
      <c r="BO266" s="29"/>
      <c r="BP266" s="29"/>
      <c r="BQ266" s="29"/>
      <c r="BR266" s="29" t="s">
        <v>1</v>
      </c>
      <c r="BS266" s="29"/>
      <c r="BT266" s="29"/>
      <c r="BU266" s="29"/>
      <c r="BV266" s="29"/>
      <c r="BW266" s="29"/>
      <c r="BX266" s="29"/>
      <c r="BY266" s="29"/>
      <c r="CA266" s="44"/>
    </row>
    <row r="267" spans="1:79" s="2" customFormat="1" ht="18" thickBot="1" x14ac:dyDescent="0.25">
      <c r="A267" s="6" t="s">
        <v>2</v>
      </c>
      <c r="B267" s="7"/>
      <c r="C267" s="8" t="s">
        <v>3</v>
      </c>
      <c r="D267" s="8" t="s">
        <v>4</v>
      </c>
      <c r="E267" s="8" t="s">
        <v>5</v>
      </c>
      <c r="F267" s="8" t="s">
        <v>6</v>
      </c>
      <c r="G267" s="8" t="s">
        <v>7</v>
      </c>
      <c r="H267" s="8" t="s">
        <v>8</v>
      </c>
      <c r="I267" s="8" t="s">
        <v>9</v>
      </c>
      <c r="J267" s="8" t="s">
        <v>10</v>
      </c>
      <c r="L267" s="6" t="s">
        <v>14</v>
      </c>
      <c r="M267" s="7"/>
      <c r="N267" s="8" t="s">
        <v>3</v>
      </c>
      <c r="O267" s="8" t="s">
        <v>4</v>
      </c>
      <c r="P267" s="8" t="s">
        <v>5</v>
      </c>
      <c r="Q267" s="8" t="s">
        <v>6</v>
      </c>
      <c r="R267" s="8" t="s">
        <v>7</v>
      </c>
      <c r="S267" s="8" t="s">
        <v>8</v>
      </c>
      <c r="T267" s="8" t="s">
        <v>9</v>
      </c>
      <c r="U267" s="8" t="s">
        <v>10</v>
      </c>
      <c r="W267" s="6" t="s">
        <v>12</v>
      </c>
      <c r="X267" s="7"/>
      <c r="Y267" s="8" t="s">
        <v>3</v>
      </c>
      <c r="Z267" s="8" t="s">
        <v>4</v>
      </c>
      <c r="AA267" s="8" t="s">
        <v>5</v>
      </c>
      <c r="AB267" s="8" t="s">
        <v>6</v>
      </c>
      <c r="AC267" s="8" t="s">
        <v>7</v>
      </c>
      <c r="AD267" s="8" t="s">
        <v>8</v>
      </c>
      <c r="AE267" s="8" t="s">
        <v>9</v>
      </c>
      <c r="AF267" s="8" t="s">
        <v>10</v>
      </c>
      <c r="AH267" s="6" t="s">
        <v>13</v>
      </c>
      <c r="AI267" s="7"/>
      <c r="AJ267" s="8" t="s">
        <v>3</v>
      </c>
      <c r="AK267" s="8" t="s">
        <v>4</v>
      </c>
      <c r="AL267" s="8" t="s">
        <v>5</v>
      </c>
      <c r="AM267" s="8" t="s">
        <v>6</v>
      </c>
      <c r="AN267" s="8" t="s">
        <v>7</v>
      </c>
      <c r="AO267" s="8" t="s">
        <v>8</v>
      </c>
      <c r="AP267" s="8" t="s">
        <v>9</v>
      </c>
      <c r="AQ267" s="8" t="s">
        <v>10</v>
      </c>
      <c r="AR267" s="8"/>
      <c r="AS267" s="8"/>
      <c r="AT267" s="8"/>
      <c r="AU267" s="8" t="s">
        <v>2</v>
      </c>
      <c r="AV267" s="8" t="s">
        <v>14</v>
      </c>
      <c r="AW267" s="8" t="s">
        <v>12</v>
      </c>
      <c r="AX267" s="8" t="s">
        <v>13</v>
      </c>
      <c r="AY267" s="8" t="s">
        <v>15</v>
      </c>
      <c r="AZ267" s="8" t="s">
        <v>16</v>
      </c>
      <c r="BA267" s="8"/>
      <c r="BB267" s="6"/>
      <c r="BD267" s="8" t="s">
        <v>2</v>
      </c>
      <c r="BE267" s="8" t="s">
        <v>14</v>
      </c>
      <c r="BF267" s="8" t="s">
        <v>12</v>
      </c>
      <c r="BG267" s="8" t="s">
        <v>13</v>
      </c>
      <c r="BI267" s="86" t="s">
        <v>2</v>
      </c>
      <c r="BJ267" s="86"/>
      <c r="BK267" s="86" t="s">
        <v>14</v>
      </c>
      <c r="BL267" s="86"/>
      <c r="BM267" s="86" t="s">
        <v>12</v>
      </c>
      <c r="BN267" s="86"/>
      <c r="BO267" s="86" t="s">
        <v>13</v>
      </c>
      <c r="BP267" s="86"/>
    </row>
    <row r="268" spans="1:79" s="2" customFormat="1" ht="16" customHeight="1" x14ac:dyDescent="0.2">
      <c r="A268" s="83" t="s">
        <v>32</v>
      </c>
      <c r="B268" s="45" t="s">
        <v>18</v>
      </c>
      <c r="C268" s="45"/>
      <c r="D268" s="45"/>
      <c r="E268" s="45"/>
      <c r="F268" s="45"/>
      <c r="G268" s="45"/>
      <c r="H268" s="45"/>
      <c r="I268" s="10"/>
      <c r="J268" s="2">
        <f>SUM(C268:I268)</f>
        <v>0</v>
      </c>
      <c r="L268" s="83" t="s">
        <v>30</v>
      </c>
      <c r="M268" s="45" t="s">
        <v>18</v>
      </c>
      <c r="N268" s="62"/>
      <c r="O268" s="62"/>
      <c r="P268" s="62"/>
      <c r="Q268" s="62"/>
      <c r="R268" s="62"/>
      <c r="S268" s="62"/>
      <c r="T268" s="63"/>
      <c r="U268" s="2">
        <f>SUM(N268:T268)</f>
        <v>0</v>
      </c>
      <c r="W268" s="83" t="s">
        <v>30</v>
      </c>
      <c r="X268" s="45" t="s">
        <v>18</v>
      </c>
      <c r="Y268" s="62"/>
      <c r="Z268" s="62"/>
      <c r="AA268" s="62"/>
      <c r="AB268" s="62"/>
      <c r="AC268" s="62"/>
      <c r="AD268" s="62"/>
      <c r="AE268" s="63"/>
      <c r="AF268" s="2">
        <f>SUM(Y268:AE268)</f>
        <v>0</v>
      </c>
      <c r="AH268" s="83" t="s">
        <v>30</v>
      </c>
      <c r="AI268" s="45" t="s">
        <v>18</v>
      </c>
      <c r="AJ268" s="62"/>
      <c r="AK268" s="62"/>
      <c r="AL268" s="62"/>
      <c r="AM268" s="62"/>
      <c r="AN268" s="62"/>
      <c r="AO268" s="62"/>
      <c r="AP268" s="63"/>
      <c r="AQ268" s="2">
        <f>SUM(AJ268:AP268)</f>
        <v>0</v>
      </c>
      <c r="AS268" s="83" t="s">
        <v>30</v>
      </c>
      <c r="AT268" s="46" t="s">
        <v>18</v>
      </c>
      <c r="AU268" s="14">
        <f>SUM(AU269:AU271)</f>
        <v>4</v>
      </c>
      <c r="AV268" s="14">
        <f t="shared" ref="AV268:AX268" si="165">SUM(AV269:AV271)</f>
        <v>0</v>
      </c>
      <c r="AW268" s="14">
        <f t="shared" si="165"/>
        <v>0</v>
      </c>
      <c r="AX268" s="14">
        <f t="shared" si="165"/>
        <v>0</v>
      </c>
      <c r="AZ268" s="2">
        <f>SUM(AU268:AX268,AU272:AX272)</f>
        <v>8</v>
      </c>
      <c r="BB268" s="83"/>
      <c r="BC268" s="45"/>
      <c r="BD268" s="47"/>
      <c r="BE268" s="47"/>
      <c r="BF268" s="48"/>
      <c r="BG268" s="48"/>
      <c r="BI268" s="49"/>
      <c r="BJ268" s="50"/>
      <c r="BK268" s="51"/>
      <c r="BL268" s="50"/>
      <c r="BM268" s="51"/>
      <c r="BN268" s="50"/>
      <c r="BO268" s="51"/>
      <c r="BP268" s="50"/>
      <c r="BR268" s="49" t="s">
        <v>19</v>
      </c>
      <c r="BS268" s="50" t="s">
        <v>20</v>
      </c>
    </row>
    <row r="269" spans="1:79" s="2" customFormat="1" ht="17" thickBot="1" x14ac:dyDescent="0.25">
      <c r="A269" s="81"/>
      <c r="B269" s="52" t="s">
        <v>21</v>
      </c>
      <c r="C269" s="52">
        <v>4</v>
      </c>
      <c r="D269" s="52"/>
      <c r="E269" s="52"/>
      <c r="F269" s="52"/>
      <c r="G269" s="52"/>
      <c r="H269" s="52"/>
      <c r="I269" s="53"/>
      <c r="J269" s="2">
        <f t="shared" ref="J269:J275" si="166">SUM(C269:I269)</f>
        <v>4</v>
      </c>
      <c r="L269" s="81"/>
      <c r="M269" s="52" t="s">
        <v>21</v>
      </c>
      <c r="N269" s="64"/>
      <c r="O269" s="64"/>
      <c r="P269" s="64"/>
      <c r="Q269" s="64"/>
      <c r="R269" s="64"/>
      <c r="S269" s="64"/>
      <c r="T269" s="65"/>
      <c r="U269" s="2">
        <f t="shared" ref="U269:U275" si="167">SUM(N269:T269)</f>
        <v>0</v>
      </c>
      <c r="W269" s="81"/>
      <c r="X269" s="52" t="s">
        <v>21</v>
      </c>
      <c r="Y269" s="64"/>
      <c r="Z269" s="64"/>
      <c r="AA269" s="64"/>
      <c r="AB269" s="64"/>
      <c r="AC269" s="64"/>
      <c r="AD269" s="64"/>
      <c r="AE269" s="65"/>
      <c r="AF269" s="2">
        <f t="shared" ref="AF269:AF275" si="168">SUM(Y269:AE269)</f>
        <v>0</v>
      </c>
      <c r="AH269" s="81"/>
      <c r="AI269" s="52" t="s">
        <v>21</v>
      </c>
      <c r="AJ269" s="64"/>
      <c r="AK269" s="64"/>
      <c r="AL269" s="64"/>
      <c r="AM269" s="64"/>
      <c r="AN269" s="64"/>
      <c r="AO269" s="64"/>
      <c r="AP269" s="65"/>
      <c r="AQ269" s="2">
        <f t="shared" ref="AQ269:AQ275" si="169">SUM(AJ269:AP269)</f>
        <v>0</v>
      </c>
      <c r="AS269" s="81"/>
      <c r="AT269" s="54" t="s">
        <v>21</v>
      </c>
      <c r="AU269" s="24">
        <f>J269</f>
        <v>4</v>
      </c>
      <c r="AV269" s="24">
        <f>U269</f>
        <v>0</v>
      </c>
      <c r="AW269" s="24">
        <f>AF269</f>
        <v>0</v>
      </c>
      <c r="AX269" s="24">
        <f>AQ269</f>
        <v>0</v>
      </c>
      <c r="BB269" s="81"/>
      <c r="BC269" s="52"/>
      <c r="BD269" s="25"/>
      <c r="BE269" s="25"/>
      <c r="BF269" s="25"/>
      <c r="BG269" s="25"/>
      <c r="BH269" s="29"/>
      <c r="BI269" s="27"/>
      <c r="BJ269" s="28"/>
      <c r="BK269" s="27"/>
      <c r="BL269" s="28"/>
      <c r="BM269" s="27"/>
      <c r="BN269" s="28"/>
      <c r="BO269" s="27"/>
      <c r="BP269" s="28"/>
      <c r="BR269" s="27" t="e">
        <f>AVERAGE(BI269,BK269,BM269)</f>
        <v>#DIV/0!</v>
      </c>
      <c r="BS269" s="28" t="e">
        <f>AVERAGE(BJ269,BL269,BN269)</f>
        <v>#DIV/0!</v>
      </c>
    </row>
    <row r="270" spans="1:79" s="2" customFormat="1" x14ac:dyDescent="0.2">
      <c r="A270" s="81"/>
      <c r="B270" s="52" t="s">
        <v>23</v>
      </c>
      <c r="C270" s="52"/>
      <c r="D270" s="52"/>
      <c r="E270" s="52"/>
      <c r="F270" s="52"/>
      <c r="G270" s="52"/>
      <c r="H270" s="52"/>
      <c r="I270" s="55"/>
      <c r="J270" s="2">
        <f t="shared" si="166"/>
        <v>0</v>
      </c>
      <c r="L270" s="81"/>
      <c r="M270" s="52" t="s">
        <v>23</v>
      </c>
      <c r="N270" s="64"/>
      <c r="O270" s="64"/>
      <c r="P270" s="64"/>
      <c r="Q270" s="64"/>
      <c r="R270" s="64"/>
      <c r="S270" s="64"/>
      <c r="T270" s="66"/>
      <c r="U270" s="2">
        <f t="shared" si="167"/>
        <v>0</v>
      </c>
      <c r="W270" s="81"/>
      <c r="X270" s="52" t="s">
        <v>23</v>
      </c>
      <c r="Y270" s="64"/>
      <c r="Z270" s="64"/>
      <c r="AA270" s="64"/>
      <c r="AB270" s="64"/>
      <c r="AC270" s="64"/>
      <c r="AD270" s="64"/>
      <c r="AE270" s="66"/>
      <c r="AF270" s="2">
        <f t="shared" si="168"/>
        <v>0</v>
      </c>
      <c r="AH270" s="81"/>
      <c r="AI270" s="52" t="s">
        <v>23</v>
      </c>
      <c r="AJ270" s="64"/>
      <c r="AK270" s="64"/>
      <c r="AL270" s="64"/>
      <c r="AM270" s="64"/>
      <c r="AN270" s="64"/>
      <c r="AO270" s="64"/>
      <c r="AP270" s="66"/>
      <c r="AQ270" s="2">
        <f t="shared" si="169"/>
        <v>0</v>
      </c>
      <c r="AS270" s="81"/>
      <c r="AT270" s="54" t="s">
        <v>23</v>
      </c>
      <c r="AU270" s="24">
        <f>J270</f>
        <v>0</v>
      </c>
      <c r="AV270" s="24">
        <f>U270</f>
        <v>0</v>
      </c>
      <c r="AW270" s="24">
        <f>AF270</f>
        <v>0</v>
      </c>
      <c r="AX270" s="24">
        <f>AQ270</f>
        <v>0</v>
      </c>
      <c r="BB270" s="81"/>
      <c r="BC270" s="52"/>
      <c r="BD270" s="25"/>
      <c r="BE270" s="25"/>
      <c r="BF270" s="25"/>
      <c r="BG270" s="25"/>
      <c r="BH270" s="29"/>
      <c r="BI270" s="29"/>
      <c r="BJ270" s="29"/>
      <c r="BK270" s="29"/>
      <c r="BL270" s="29"/>
      <c r="BM270" s="29"/>
      <c r="BN270" s="29"/>
      <c r="BO270" s="29"/>
      <c r="BP270" s="29"/>
      <c r="BR270" s="29"/>
    </row>
    <row r="271" spans="1:79" s="2" customFormat="1" ht="17" thickBot="1" x14ac:dyDescent="0.25">
      <c r="A271" s="87"/>
      <c r="B271" s="56" t="s">
        <v>25</v>
      </c>
      <c r="C271" s="56"/>
      <c r="D271" s="56"/>
      <c r="E271" s="56"/>
      <c r="F271" s="56"/>
      <c r="G271" s="56"/>
      <c r="H271" s="56"/>
      <c r="I271" s="57"/>
      <c r="J271" s="2">
        <f t="shared" si="166"/>
        <v>0</v>
      </c>
      <c r="L271" s="87"/>
      <c r="M271" s="56" t="s">
        <v>25</v>
      </c>
      <c r="N271" s="67"/>
      <c r="O271" s="67"/>
      <c r="P271" s="67"/>
      <c r="Q271" s="67"/>
      <c r="R271" s="67"/>
      <c r="S271" s="67"/>
      <c r="T271" s="68"/>
      <c r="U271" s="2">
        <f t="shared" si="167"/>
        <v>0</v>
      </c>
      <c r="W271" s="87"/>
      <c r="X271" s="56" t="s">
        <v>25</v>
      </c>
      <c r="Y271" s="67"/>
      <c r="Z271" s="67"/>
      <c r="AA271" s="67"/>
      <c r="AB271" s="67"/>
      <c r="AC271" s="67"/>
      <c r="AD271" s="67"/>
      <c r="AE271" s="68"/>
      <c r="AF271" s="2">
        <f t="shared" si="168"/>
        <v>0</v>
      </c>
      <c r="AH271" s="87"/>
      <c r="AI271" s="56" t="s">
        <v>25</v>
      </c>
      <c r="AJ271" s="67"/>
      <c r="AK271" s="67"/>
      <c r="AL271" s="67"/>
      <c r="AM271" s="67"/>
      <c r="AN271" s="67"/>
      <c r="AO271" s="67"/>
      <c r="AP271" s="68"/>
      <c r="AQ271" s="2">
        <f t="shared" si="169"/>
        <v>0</v>
      </c>
      <c r="AS271" s="87"/>
      <c r="AT271" s="58" t="s">
        <v>25</v>
      </c>
      <c r="AU271" s="35">
        <f>J271</f>
        <v>0</v>
      </c>
      <c r="AV271" s="35">
        <f>U271</f>
        <v>0</v>
      </c>
      <c r="AW271" s="35">
        <f>AF271</f>
        <v>0</v>
      </c>
      <c r="AX271" s="35">
        <f>AQ271</f>
        <v>0</v>
      </c>
      <c r="BB271" s="87"/>
      <c r="BC271" s="56"/>
      <c r="BD271" s="36"/>
      <c r="BE271" s="36"/>
      <c r="BF271" s="36"/>
      <c r="BG271" s="36"/>
      <c r="BH271" s="29"/>
      <c r="BI271" s="29"/>
      <c r="BJ271" s="29"/>
      <c r="BK271" s="29"/>
      <c r="BL271" s="29"/>
      <c r="BM271" s="29"/>
      <c r="BN271" s="29"/>
      <c r="BO271" s="29"/>
      <c r="BP271" s="29"/>
      <c r="BR271" s="29"/>
    </row>
    <row r="272" spans="1:79" s="2" customFormat="1" ht="16" customHeight="1" x14ac:dyDescent="0.2">
      <c r="A272" s="83" t="s">
        <v>35</v>
      </c>
      <c r="B272" s="37" t="s">
        <v>18</v>
      </c>
      <c r="C272" s="52"/>
      <c r="D272" s="52"/>
      <c r="E272" s="52"/>
      <c r="F272" s="52"/>
      <c r="G272" s="52"/>
      <c r="H272" s="52"/>
      <c r="I272" s="55"/>
      <c r="J272" s="2">
        <f t="shared" si="166"/>
        <v>0</v>
      </c>
      <c r="L272" s="83" t="s">
        <v>31</v>
      </c>
      <c r="M272" s="37" t="s">
        <v>18</v>
      </c>
      <c r="N272" s="64"/>
      <c r="O272" s="64"/>
      <c r="P272" s="64"/>
      <c r="Q272" s="64"/>
      <c r="R272" s="64"/>
      <c r="S272" s="64"/>
      <c r="T272" s="66"/>
      <c r="U272" s="2">
        <f t="shared" si="167"/>
        <v>0</v>
      </c>
      <c r="W272" s="83" t="s">
        <v>31</v>
      </c>
      <c r="X272" s="37" t="s">
        <v>18</v>
      </c>
      <c r="Y272" s="64"/>
      <c r="Z272" s="64"/>
      <c r="AA272" s="64"/>
      <c r="AB272" s="64"/>
      <c r="AC272" s="64"/>
      <c r="AD272" s="64"/>
      <c r="AE272" s="66"/>
      <c r="AF272" s="2">
        <f t="shared" si="168"/>
        <v>0</v>
      </c>
      <c r="AH272" s="83" t="s">
        <v>31</v>
      </c>
      <c r="AI272" s="37" t="s">
        <v>18</v>
      </c>
      <c r="AJ272" s="64"/>
      <c r="AK272" s="64"/>
      <c r="AL272" s="64"/>
      <c r="AM272" s="64"/>
      <c r="AN272" s="64"/>
      <c r="AO272" s="64"/>
      <c r="AP272" s="66"/>
      <c r="AQ272" s="2">
        <f t="shared" si="169"/>
        <v>0</v>
      </c>
      <c r="AS272" s="83" t="s">
        <v>31</v>
      </c>
      <c r="AT272" s="41" t="s">
        <v>18</v>
      </c>
      <c r="AU272" s="24">
        <f t="shared" ref="AU272:AX272" si="170">SUM(AU273:AU275)</f>
        <v>4</v>
      </c>
      <c r="AV272" s="24">
        <f t="shared" si="170"/>
        <v>0</v>
      </c>
      <c r="AW272" s="24">
        <f t="shared" si="170"/>
        <v>0</v>
      </c>
      <c r="AX272" s="24">
        <f t="shared" si="170"/>
        <v>0</v>
      </c>
      <c r="BB272" s="83"/>
      <c r="BC272" s="52"/>
      <c r="BD272" s="15"/>
      <c r="BE272" s="15"/>
      <c r="BF272" s="16"/>
      <c r="BG272" s="16"/>
      <c r="BI272" s="29"/>
      <c r="BJ272" s="29"/>
      <c r="BK272" s="29"/>
      <c r="BL272" s="29"/>
      <c r="BM272" s="29"/>
      <c r="BN272" s="29"/>
      <c r="BO272" s="29"/>
      <c r="BP272" s="29"/>
      <c r="BR272" s="29"/>
      <c r="BS272" s="29"/>
    </row>
    <row r="273" spans="1:71" s="2" customFormat="1" x14ac:dyDescent="0.2">
      <c r="A273" s="81"/>
      <c r="B273" s="59" t="s">
        <v>21</v>
      </c>
      <c r="C273" s="59">
        <v>4</v>
      </c>
      <c r="D273" s="59"/>
      <c r="E273" s="59"/>
      <c r="F273" s="59"/>
      <c r="G273" s="59"/>
      <c r="H273" s="59"/>
      <c r="I273" s="53"/>
      <c r="J273" s="2">
        <f t="shared" si="166"/>
        <v>4</v>
      </c>
      <c r="L273" s="81"/>
      <c r="M273" s="59" t="s">
        <v>21</v>
      </c>
      <c r="N273" s="69"/>
      <c r="O273" s="69"/>
      <c r="P273" s="69"/>
      <c r="Q273" s="69"/>
      <c r="R273" s="69"/>
      <c r="S273" s="69"/>
      <c r="T273" s="65"/>
      <c r="U273" s="2">
        <f t="shared" si="167"/>
        <v>0</v>
      </c>
      <c r="W273" s="81"/>
      <c r="X273" s="59" t="s">
        <v>21</v>
      </c>
      <c r="Y273" s="69"/>
      <c r="Z273" s="69"/>
      <c r="AA273" s="69"/>
      <c r="AB273" s="69"/>
      <c r="AC273" s="69"/>
      <c r="AD273" s="69"/>
      <c r="AE273" s="65"/>
      <c r="AF273" s="2">
        <f t="shared" si="168"/>
        <v>0</v>
      </c>
      <c r="AH273" s="81"/>
      <c r="AI273" s="59" t="s">
        <v>21</v>
      </c>
      <c r="AJ273" s="69"/>
      <c r="AK273" s="69"/>
      <c r="AL273" s="69"/>
      <c r="AM273" s="69"/>
      <c r="AN273" s="69"/>
      <c r="AO273" s="69"/>
      <c r="AP273" s="65"/>
      <c r="AQ273" s="2">
        <f t="shared" si="169"/>
        <v>0</v>
      </c>
      <c r="AS273" s="81"/>
      <c r="AT273" s="60" t="s">
        <v>21</v>
      </c>
      <c r="AU273" s="24">
        <f>J273</f>
        <v>4</v>
      </c>
      <c r="AV273" s="24">
        <f>U273</f>
        <v>0</v>
      </c>
      <c r="AW273" s="24">
        <f>AF273</f>
        <v>0</v>
      </c>
      <c r="AX273" s="24">
        <f>AQ273</f>
        <v>0</v>
      </c>
      <c r="BB273" s="81"/>
      <c r="BC273" s="52"/>
      <c r="BD273" s="25"/>
      <c r="BE273" s="25"/>
      <c r="BF273" s="25"/>
      <c r="BG273" s="25"/>
      <c r="BI273" s="29"/>
      <c r="BJ273" s="29"/>
      <c r="BK273" s="29"/>
      <c r="BL273" s="29"/>
      <c r="BM273" s="29"/>
      <c r="BN273" s="29"/>
      <c r="BO273" s="29"/>
      <c r="BP273" s="29"/>
      <c r="BR273" s="29"/>
    </row>
    <row r="274" spans="1:71" s="2" customFormat="1" x14ac:dyDescent="0.2">
      <c r="A274" s="81"/>
      <c r="B274" s="52" t="s">
        <v>23</v>
      </c>
      <c r="C274" s="52"/>
      <c r="D274" s="52"/>
      <c r="E274" s="52"/>
      <c r="F274" s="52"/>
      <c r="G274" s="52"/>
      <c r="H274" s="52"/>
      <c r="I274" s="55"/>
      <c r="J274" s="2">
        <f t="shared" si="166"/>
        <v>0</v>
      </c>
      <c r="L274" s="81"/>
      <c r="M274" s="52" t="s">
        <v>23</v>
      </c>
      <c r="N274" s="64"/>
      <c r="O274" s="64"/>
      <c r="P274" s="64"/>
      <c r="Q274" s="64"/>
      <c r="R274" s="64"/>
      <c r="S274" s="64"/>
      <c r="T274" s="66"/>
      <c r="U274" s="2">
        <f t="shared" si="167"/>
        <v>0</v>
      </c>
      <c r="W274" s="81"/>
      <c r="X274" s="52" t="s">
        <v>23</v>
      </c>
      <c r="Y274" s="64"/>
      <c r="Z274" s="64"/>
      <c r="AA274" s="64"/>
      <c r="AB274" s="64"/>
      <c r="AC274" s="64"/>
      <c r="AD274" s="64"/>
      <c r="AE274" s="66"/>
      <c r="AF274" s="2">
        <f t="shared" si="168"/>
        <v>0</v>
      </c>
      <c r="AH274" s="81"/>
      <c r="AI274" s="52" t="s">
        <v>23</v>
      </c>
      <c r="AJ274" s="64"/>
      <c r="AK274" s="64"/>
      <c r="AL274" s="64"/>
      <c r="AM274" s="64"/>
      <c r="AN274" s="64"/>
      <c r="AO274" s="64"/>
      <c r="AP274" s="66"/>
      <c r="AQ274" s="2">
        <f t="shared" si="169"/>
        <v>0</v>
      </c>
      <c r="AS274" s="81"/>
      <c r="AT274" s="54" t="s">
        <v>23</v>
      </c>
      <c r="AU274" s="24">
        <f>J274</f>
        <v>0</v>
      </c>
      <c r="AV274" s="24">
        <f>U274</f>
        <v>0</v>
      </c>
      <c r="AW274" s="24">
        <f>AF274</f>
        <v>0</v>
      </c>
      <c r="AX274" s="24">
        <f>AQ274</f>
        <v>0</v>
      </c>
      <c r="BB274" s="81"/>
      <c r="BC274" s="52"/>
      <c r="BD274" s="25"/>
      <c r="BE274" s="25"/>
      <c r="BF274" s="25"/>
      <c r="BG274" s="25"/>
      <c r="BI274" s="29"/>
      <c r="BJ274" s="29"/>
      <c r="BK274" s="29"/>
      <c r="BL274" s="29"/>
      <c r="BM274" s="29"/>
      <c r="BN274" s="29"/>
      <c r="BO274" s="29"/>
      <c r="BP274" s="29"/>
      <c r="BR274" s="29"/>
    </row>
    <row r="275" spans="1:71" s="2" customFormat="1" ht="17" thickBot="1" x14ac:dyDescent="0.25">
      <c r="A275" s="87"/>
      <c r="B275" s="56" t="s">
        <v>25</v>
      </c>
      <c r="C275" s="56"/>
      <c r="D275" s="56"/>
      <c r="E275" s="56"/>
      <c r="F275" s="56"/>
      <c r="G275" s="56"/>
      <c r="H275" s="56"/>
      <c r="I275" s="57"/>
      <c r="J275" s="2">
        <f t="shared" si="166"/>
        <v>0</v>
      </c>
      <c r="L275" s="87"/>
      <c r="M275" s="56" t="s">
        <v>25</v>
      </c>
      <c r="N275" s="67"/>
      <c r="O275" s="67"/>
      <c r="P275" s="67"/>
      <c r="Q275" s="67"/>
      <c r="R275" s="67"/>
      <c r="S275" s="67"/>
      <c r="T275" s="68"/>
      <c r="U275" s="2">
        <f t="shared" si="167"/>
        <v>0</v>
      </c>
      <c r="W275" s="87"/>
      <c r="X275" s="56" t="s">
        <v>25</v>
      </c>
      <c r="Y275" s="67"/>
      <c r="Z275" s="67"/>
      <c r="AA275" s="67"/>
      <c r="AB275" s="67"/>
      <c r="AC275" s="67"/>
      <c r="AD275" s="67"/>
      <c r="AE275" s="68"/>
      <c r="AF275" s="2">
        <f t="shared" si="168"/>
        <v>0</v>
      </c>
      <c r="AH275" s="87"/>
      <c r="AI275" s="56" t="s">
        <v>25</v>
      </c>
      <c r="AJ275" s="67"/>
      <c r="AK275" s="67"/>
      <c r="AL275" s="67"/>
      <c r="AM275" s="67"/>
      <c r="AN275" s="67"/>
      <c r="AO275" s="67"/>
      <c r="AP275" s="68"/>
      <c r="AQ275" s="2">
        <f t="shared" si="169"/>
        <v>0</v>
      </c>
      <c r="AS275" s="87"/>
      <c r="AT275" s="58" t="s">
        <v>25</v>
      </c>
      <c r="AU275" s="35">
        <f>J275</f>
        <v>0</v>
      </c>
      <c r="AV275" s="35">
        <f>U275</f>
        <v>0</v>
      </c>
      <c r="AW275" s="35">
        <f>AF275</f>
        <v>0</v>
      </c>
      <c r="AX275" s="35">
        <f>AQ275</f>
        <v>0</v>
      </c>
      <c r="BB275" s="87"/>
      <c r="BC275" s="56"/>
      <c r="BD275" s="36"/>
      <c r="BE275" s="36"/>
      <c r="BF275" s="36"/>
      <c r="BG275" s="36"/>
      <c r="BI275" s="29"/>
      <c r="BJ275" s="29"/>
      <c r="BK275" s="29"/>
      <c r="BL275" s="29"/>
      <c r="BM275" s="29"/>
      <c r="BN275" s="29"/>
      <c r="BO275" s="29"/>
      <c r="BP275" s="29"/>
      <c r="BR275" s="29"/>
    </row>
    <row r="276" spans="1:71" s="2" customFormat="1" ht="16" customHeight="1" x14ac:dyDescent="0.2">
      <c r="A276" s="83" t="s">
        <v>33</v>
      </c>
      <c r="B276" s="52" t="s">
        <v>18</v>
      </c>
      <c r="C276" s="52"/>
      <c r="D276" s="52"/>
      <c r="E276" s="52"/>
      <c r="F276" s="52"/>
      <c r="G276" s="52"/>
      <c r="H276" s="52"/>
      <c r="I276" s="10"/>
      <c r="J276" s="2">
        <f>SUM(C276:I276)</f>
        <v>0</v>
      </c>
      <c r="L276" s="83" t="s">
        <v>30</v>
      </c>
      <c r="M276" s="52" t="s">
        <v>18</v>
      </c>
      <c r="N276" s="64"/>
      <c r="O276" s="64"/>
      <c r="P276" s="64"/>
      <c r="Q276" s="64"/>
      <c r="R276" s="64"/>
      <c r="S276" s="64"/>
      <c r="T276" s="63"/>
      <c r="U276" s="2">
        <f>SUM(N276:T276)</f>
        <v>0</v>
      </c>
      <c r="W276" s="83" t="s">
        <v>30</v>
      </c>
      <c r="X276" s="52" t="s">
        <v>18</v>
      </c>
      <c r="Y276" s="64"/>
      <c r="Z276" s="64"/>
      <c r="AA276" s="64"/>
      <c r="AB276" s="64"/>
      <c r="AC276" s="64"/>
      <c r="AD276" s="64"/>
      <c r="AE276" s="63"/>
      <c r="AF276" s="2">
        <f>SUM(Y276:AE276)</f>
        <v>0</v>
      </c>
      <c r="AH276" s="83" t="s">
        <v>30</v>
      </c>
      <c r="AI276" s="52" t="s">
        <v>18</v>
      </c>
      <c r="AJ276" s="64"/>
      <c r="AK276" s="64"/>
      <c r="AL276" s="64"/>
      <c r="AM276" s="64"/>
      <c r="AN276" s="64"/>
      <c r="AO276" s="64"/>
      <c r="AP276" s="63"/>
      <c r="AQ276" s="2">
        <f>SUM(AJ276:AP276)</f>
        <v>0</v>
      </c>
      <c r="AS276" s="83" t="s">
        <v>30</v>
      </c>
      <c r="AT276" s="54" t="s">
        <v>18</v>
      </c>
      <c r="AU276" s="14">
        <f>SUM(AU277:AU279)</f>
        <v>9</v>
      </c>
      <c r="AV276" s="14">
        <f t="shared" ref="AV276:AX276" si="171">SUM(AV277:AV279)</f>
        <v>0</v>
      </c>
      <c r="AW276" s="14">
        <f t="shared" si="171"/>
        <v>0</v>
      </c>
      <c r="AX276" s="14">
        <f t="shared" si="171"/>
        <v>0</v>
      </c>
      <c r="AZ276" s="2">
        <f>SUM(AU276:AX276,AU280:AX280)</f>
        <v>17</v>
      </c>
      <c r="BB276" s="83"/>
      <c r="BC276" s="52"/>
      <c r="BD276" s="61"/>
      <c r="BE276" s="61"/>
      <c r="BF276" s="48"/>
      <c r="BG276" s="48"/>
      <c r="BI276" s="49"/>
      <c r="BJ276" s="50"/>
      <c r="BK276" s="51"/>
      <c r="BL276" s="50"/>
      <c r="BM276" s="51"/>
      <c r="BN276" s="50"/>
      <c r="BO276" s="51"/>
      <c r="BP276" s="50"/>
      <c r="BR276" s="49" t="s">
        <v>19</v>
      </c>
      <c r="BS276" s="50" t="s">
        <v>20</v>
      </c>
    </row>
    <row r="277" spans="1:71" s="2" customFormat="1" ht="17" thickBot="1" x14ac:dyDescent="0.25">
      <c r="A277" s="81"/>
      <c r="B277" s="52" t="s">
        <v>21</v>
      </c>
      <c r="C277" s="52">
        <v>9</v>
      </c>
      <c r="D277" s="52"/>
      <c r="E277" s="52"/>
      <c r="F277" s="52"/>
      <c r="G277" s="52"/>
      <c r="H277" s="52"/>
      <c r="I277" s="53"/>
      <c r="J277" s="2">
        <f t="shared" ref="J277:J283" si="172">SUM(C277:I277)</f>
        <v>9</v>
      </c>
      <c r="L277" s="81"/>
      <c r="M277" s="52" t="s">
        <v>21</v>
      </c>
      <c r="N277" s="70"/>
      <c r="O277" s="64"/>
      <c r="P277" s="64"/>
      <c r="Q277" s="64"/>
      <c r="R277" s="64"/>
      <c r="S277" s="64"/>
      <c r="T277" s="65"/>
      <c r="U277" s="2">
        <f t="shared" ref="U277:U283" si="173">SUM(N277:T277)</f>
        <v>0</v>
      </c>
      <c r="W277" s="81"/>
      <c r="X277" s="52" t="s">
        <v>21</v>
      </c>
      <c r="Y277" s="64"/>
      <c r="Z277" s="64"/>
      <c r="AA277" s="64"/>
      <c r="AB277" s="64"/>
      <c r="AC277" s="64"/>
      <c r="AD277" s="64"/>
      <c r="AE277" s="65"/>
      <c r="AF277" s="2">
        <f t="shared" ref="AF277:AF283" si="174">SUM(Y277:AE277)</f>
        <v>0</v>
      </c>
      <c r="AH277" s="81"/>
      <c r="AI277" s="52" t="s">
        <v>21</v>
      </c>
      <c r="AJ277" s="64"/>
      <c r="AK277" s="64"/>
      <c r="AL277" s="64"/>
      <c r="AM277" s="64"/>
      <c r="AN277" s="64"/>
      <c r="AO277" s="64"/>
      <c r="AP277" s="65"/>
      <c r="AQ277" s="2">
        <f t="shared" ref="AQ277:AQ283" si="175">SUM(AJ277:AP277)</f>
        <v>0</v>
      </c>
      <c r="AS277" s="81"/>
      <c r="AT277" s="54" t="s">
        <v>21</v>
      </c>
      <c r="AU277" s="24">
        <f>J277</f>
        <v>9</v>
      </c>
      <c r="AV277" s="24">
        <f>U277</f>
        <v>0</v>
      </c>
      <c r="AW277" s="24">
        <f>AF277</f>
        <v>0</v>
      </c>
      <c r="AX277" s="24">
        <f>AQ277</f>
        <v>0</v>
      </c>
      <c r="BB277" s="81"/>
      <c r="BC277" s="52"/>
      <c r="BD277" s="25"/>
      <c r="BE277" s="25"/>
      <c r="BF277" s="25"/>
      <c r="BG277" s="25"/>
      <c r="BH277" s="29"/>
      <c r="BI277" s="27"/>
      <c r="BJ277" s="28"/>
      <c r="BK277" s="27"/>
      <c r="BL277" s="28"/>
      <c r="BM277" s="27"/>
      <c r="BN277" s="28"/>
      <c r="BO277" s="27"/>
      <c r="BP277" s="28"/>
      <c r="BR277" s="27" t="e">
        <f>AVERAGE(BI277,BK277,BM277)</f>
        <v>#DIV/0!</v>
      </c>
      <c r="BS277" s="28" t="e">
        <f>AVERAGE(BJ277,BL277,BN277)</f>
        <v>#DIV/0!</v>
      </c>
    </row>
    <row r="278" spans="1:71" s="2" customFormat="1" x14ac:dyDescent="0.2">
      <c r="A278" s="81"/>
      <c r="B278" s="52" t="s">
        <v>23</v>
      </c>
      <c r="C278" s="52"/>
      <c r="D278" s="52"/>
      <c r="E278" s="52"/>
      <c r="F278" s="52"/>
      <c r="G278" s="52"/>
      <c r="H278" s="52"/>
      <c r="I278" s="55"/>
      <c r="J278" s="2">
        <f t="shared" si="172"/>
        <v>0</v>
      </c>
      <c r="L278" s="81"/>
      <c r="M278" s="52" t="s">
        <v>23</v>
      </c>
      <c r="N278" s="70"/>
      <c r="O278" s="64"/>
      <c r="P278" s="64"/>
      <c r="Q278" s="64"/>
      <c r="R278" s="64"/>
      <c r="S278" s="64"/>
      <c r="T278" s="66"/>
      <c r="U278" s="2">
        <f t="shared" si="173"/>
        <v>0</v>
      </c>
      <c r="W278" s="81"/>
      <c r="X278" s="52" t="s">
        <v>23</v>
      </c>
      <c r="Y278" s="64"/>
      <c r="Z278" s="64"/>
      <c r="AA278" s="64"/>
      <c r="AB278" s="64"/>
      <c r="AC278" s="64"/>
      <c r="AD278" s="64"/>
      <c r="AE278" s="66"/>
      <c r="AF278" s="2">
        <f t="shared" si="174"/>
        <v>0</v>
      </c>
      <c r="AH278" s="81"/>
      <c r="AI278" s="52" t="s">
        <v>23</v>
      </c>
      <c r="AJ278" s="64"/>
      <c r="AK278" s="64"/>
      <c r="AL278" s="64"/>
      <c r="AM278" s="64"/>
      <c r="AN278" s="64"/>
      <c r="AO278" s="64"/>
      <c r="AP278" s="66"/>
      <c r="AQ278" s="2">
        <f t="shared" si="175"/>
        <v>0</v>
      </c>
      <c r="AS278" s="81"/>
      <c r="AT278" s="54" t="s">
        <v>23</v>
      </c>
      <c r="AU278" s="24">
        <f>J278</f>
        <v>0</v>
      </c>
      <c r="AV278" s="24">
        <f>U278</f>
        <v>0</v>
      </c>
      <c r="AW278" s="24">
        <f>AF278</f>
        <v>0</v>
      </c>
      <c r="AX278" s="24">
        <f>AQ278</f>
        <v>0</v>
      </c>
      <c r="BB278" s="81"/>
      <c r="BC278" s="52"/>
      <c r="BD278" s="25"/>
      <c r="BE278" s="25"/>
      <c r="BF278" s="25"/>
      <c r="BG278" s="25"/>
      <c r="BH278" s="29"/>
      <c r="BI278" s="29"/>
      <c r="BJ278" s="29"/>
      <c r="BK278" s="29"/>
      <c r="BL278" s="29"/>
      <c r="BM278" s="29"/>
      <c r="BN278" s="29"/>
      <c r="BO278" s="29"/>
      <c r="BP278" s="29"/>
      <c r="BR278" s="29"/>
    </row>
    <row r="279" spans="1:71" s="2" customFormat="1" ht="17" thickBot="1" x14ac:dyDescent="0.25">
      <c r="A279" s="87"/>
      <c r="B279" s="56" t="s">
        <v>25</v>
      </c>
      <c r="C279" s="56"/>
      <c r="D279" s="56"/>
      <c r="E279" s="56"/>
      <c r="F279" s="56"/>
      <c r="G279" s="56"/>
      <c r="H279" s="56"/>
      <c r="I279" s="57"/>
      <c r="J279" s="2">
        <f t="shared" si="172"/>
        <v>0</v>
      </c>
      <c r="L279" s="87"/>
      <c r="M279" s="56" t="s">
        <v>25</v>
      </c>
      <c r="N279" s="71"/>
      <c r="O279" s="67"/>
      <c r="P279" s="67"/>
      <c r="Q279" s="67"/>
      <c r="R279" s="67"/>
      <c r="S279" s="67"/>
      <c r="T279" s="68"/>
      <c r="U279" s="2">
        <f t="shared" si="173"/>
        <v>0</v>
      </c>
      <c r="W279" s="87"/>
      <c r="X279" s="56" t="s">
        <v>25</v>
      </c>
      <c r="Y279" s="67"/>
      <c r="Z279" s="67"/>
      <c r="AA279" s="67"/>
      <c r="AB279" s="67"/>
      <c r="AC279" s="67"/>
      <c r="AD279" s="67"/>
      <c r="AE279" s="68"/>
      <c r="AF279" s="2">
        <f t="shared" si="174"/>
        <v>0</v>
      </c>
      <c r="AH279" s="87"/>
      <c r="AI279" s="56" t="s">
        <v>25</v>
      </c>
      <c r="AJ279" s="67"/>
      <c r="AK279" s="67"/>
      <c r="AL279" s="67"/>
      <c r="AM279" s="67"/>
      <c r="AN279" s="67"/>
      <c r="AO279" s="67"/>
      <c r="AP279" s="68"/>
      <c r="AQ279" s="2">
        <f t="shared" si="175"/>
        <v>0</v>
      </c>
      <c r="AS279" s="87"/>
      <c r="AT279" s="58" t="s">
        <v>25</v>
      </c>
      <c r="AU279" s="35">
        <f>J279</f>
        <v>0</v>
      </c>
      <c r="AV279" s="35">
        <f>U279</f>
        <v>0</v>
      </c>
      <c r="AW279" s="35">
        <f>AF279</f>
        <v>0</v>
      </c>
      <c r="AX279" s="35">
        <f>AQ279</f>
        <v>0</v>
      </c>
      <c r="BB279" s="87"/>
      <c r="BC279" s="56"/>
      <c r="BD279" s="36"/>
      <c r="BE279" s="36"/>
      <c r="BF279" s="36"/>
      <c r="BG279" s="36"/>
      <c r="BH279" s="29"/>
      <c r="BI279" s="29"/>
      <c r="BJ279" s="29"/>
      <c r="BK279" s="29"/>
      <c r="BL279" s="29"/>
      <c r="BM279" s="29"/>
      <c r="BN279" s="29"/>
      <c r="BO279" s="29"/>
      <c r="BP279" s="29"/>
      <c r="BR279" s="29"/>
    </row>
    <row r="280" spans="1:71" s="2" customFormat="1" ht="16" customHeight="1" x14ac:dyDescent="0.2">
      <c r="A280" s="83" t="s">
        <v>34</v>
      </c>
      <c r="B280" s="37" t="s">
        <v>18</v>
      </c>
      <c r="C280" s="52"/>
      <c r="D280" s="52"/>
      <c r="E280" s="52"/>
      <c r="F280" s="52"/>
      <c r="G280" s="52"/>
      <c r="H280" s="52"/>
      <c r="I280" s="55"/>
      <c r="J280" s="2">
        <f t="shared" si="172"/>
        <v>0</v>
      </c>
      <c r="L280" s="83" t="s">
        <v>31</v>
      </c>
      <c r="M280" s="37" t="s">
        <v>18</v>
      </c>
      <c r="N280" s="72"/>
      <c r="O280" s="64"/>
      <c r="P280" s="64"/>
      <c r="Q280" s="64"/>
      <c r="R280" s="64"/>
      <c r="S280" s="64"/>
      <c r="T280" s="66"/>
      <c r="U280" s="2">
        <f t="shared" si="173"/>
        <v>0</v>
      </c>
      <c r="W280" s="83" t="s">
        <v>31</v>
      </c>
      <c r="X280" s="37" t="s">
        <v>18</v>
      </c>
      <c r="Y280" s="64"/>
      <c r="Z280" s="64"/>
      <c r="AA280" s="64"/>
      <c r="AB280" s="64"/>
      <c r="AC280" s="64"/>
      <c r="AD280" s="64"/>
      <c r="AE280" s="66"/>
      <c r="AF280" s="2">
        <f t="shared" si="174"/>
        <v>0</v>
      </c>
      <c r="AH280" s="83" t="s">
        <v>31</v>
      </c>
      <c r="AI280" s="37" t="s">
        <v>18</v>
      </c>
      <c r="AJ280" s="64"/>
      <c r="AK280" s="64"/>
      <c r="AL280" s="64"/>
      <c r="AM280" s="64"/>
      <c r="AN280" s="64"/>
      <c r="AO280" s="64"/>
      <c r="AP280" s="66"/>
      <c r="AQ280" s="2">
        <f t="shared" si="175"/>
        <v>0</v>
      </c>
      <c r="AS280" s="83" t="s">
        <v>31</v>
      </c>
      <c r="AT280" s="41" t="s">
        <v>18</v>
      </c>
      <c r="AU280" s="24">
        <f t="shared" ref="AU280:AX280" si="176">SUM(AU281:AU283)</f>
        <v>8</v>
      </c>
      <c r="AV280" s="24">
        <f t="shared" si="176"/>
        <v>0</v>
      </c>
      <c r="AW280" s="24">
        <f t="shared" si="176"/>
        <v>0</v>
      </c>
      <c r="AX280" s="24">
        <f t="shared" si="176"/>
        <v>0</v>
      </c>
      <c r="BB280" s="83"/>
      <c r="BC280" s="52"/>
      <c r="BD280" s="15"/>
      <c r="BE280" s="15"/>
      <c r="BF280" s="16"/>
      <c r="BG280" s="16"/>
      <c r="BI280" s="29"/>
      <c r="BJ280" s="29"/>
      <c r="BK280" s="29"/>
      <c r="BL280" s="29"/>
      <c r="BM280" s="29"/>
      <c r="BN280" s="29"/>
      <c r="BO280" s="29"/>
      <c r="BP280" s="29"/>
      <c r="BR280" s="29"/>
    </row>
    <row r="281" spans="1:71" s="2" customFormat="1" x14ac:dyDescent="0.2">
      <c r="A281" s="81"/>
      <c r="B281" s="59" t="s">
        <v>21</v>
      </c>
      <c r="C281" s="59">
        <v>8</v>
      </c>
      <c r="D281" s="59"/>
      <c r="E281" s="59"/>
      <c r="F281" s="59"/>
      <c r="G281" s="59"/>
      <c r="H281" s="59"/>
      <c r="I281" s="53"/>
      <c r="J281" s="2">
        <f t="shared" si="172"/>
        <v>8</v>
      </c>
      <c r="L281" s="81"/>
      <c r="M281" s="59" t="s">
        <v>21</v>
      </c>
      <c r="N281" s="70"/>
      <c r="O281" s="69"/>
      <c r="P281" s="69"/>
      <c r="Q281" s="69"/>
      <c r="R281" s="69"/>
      <c r="S281" s="69"/>
      <c r="T281" s="65"/>
      <c r="U281" s="2">
        <f t="shared" si="173"/>
        <v>0</v>
      </c>
      <c r="W281" s="81"/>
      <c r="X281" s="59" t="s">
        <v>21</v>
      </c>
      <c r="Y281" s="69"/>
      <c r="Z281" s="69"/>
      <c r="AA281" s="69"/>
      <c r="AB281" s="69"/>
      <c r="AC281" s="69"/>
      <c r="AD281" s="69"/>
      <c r="AE281" s="65"/>
      <c r="AF281" s="2">
        <f t="shared" si="174"/>
        <v>0</v>
      </c>
      <c r="AH281" s="81"/>
      <c r="AI281" s="59" t="s">
        <v>21</v>
      </c>
      <c r="AJ281" s="69"/>
      <c r="AK281" s="69"/>
      <c r="AL281" s="69"/>
      <c r="AM281" s="69"/>
      <c r="AN281" s="69"/>
      <c r="AO281" s="69"/>
      <c r="AP281" s="65"/>
      <c r="AQ281" s="2">
        <f t="shared" si="175"/>
        <v>0</v>
      </c>
      <c r="AS281" s="81"/>
      <c r="AT281" s="60" t="s">
        <v>21</v>
      </c>
      <c r="AU281" s="24">
        <f>J281</f>
        <v>8</v>
      </c>
      <c r="AV281" s="24">
        <f>U281</f>
        <v>0</v>
      </c>
      <c r="AW281" s="24">
        <f>AF281</f>
        <v>0</v>
      </c>
      <c r="AX281" s="24">
        <f>AQ281</f>
        <v>0</v>
      </c>
      <c r="BB281" s="81"/>
      <c r="BC281" s="52"/>
      <c r="BD281" s="25"/>
      <c r="BE281" s="25"/>
      <c r="BF281" s="25"/>
      <c r="BG281" s="25"/>
      <c r="BI281" s="29"/>
      <c r="BJ281" s="29"/>
      <c r="BK281" s="29"/>
      <c r="BL281" s="29"/>
      <c r="BM281" s="29"/>
      <c r="BN281" s="29"/>
      <c r="BO281" s="29"/>
      <c r="BP281" s="29"/>
      <c r="BR281" s="29"/>
    </row>
    <row r="282" spans="1:71" s="2" customFormat="1" x14ac:dyDescent="0.2">
      <c r="A282" s="81"/>
      <c r="B282" s="52" t="s">
        <v>23</v>
      </c>
      <c r="C282" s="52"/>
      <c r="D282" s="52"/>
      <c r="E282" s="52"/>
      <c r="F282" s="52"/>
      <c r="G282" s="52"/>
      <c r="H282" s="52"/>
      <c r="I282" s="55"/>
      <c r="J282" s="2">
        <f t="shared" si="172"/>
        <v>0</v>
      </c>
      <c r="L282" s="81"/>
      <c r="M282" s="52" t="s">
        <v>23</v>
      </c>
      <c r="N282" s="70"/>
      <c r="O282" s="64"/>
      <c r="P282" s="64"/>
      <c r="Q282" s="64"/>
      <c r="R282" s="64"/>
      <c r="S282" s="64"/>
      <c r="T282" s="66"/>
      <c r="U282" s="2">
        <f t="shared" si="173"/>
        <v>0</v>
      </c>
      <c r="W282" s="81"/>
      <c r="X282" s="52" t="s">
        <v>23</v>
      </c>
      <c r="Y282" s="64"/>
      <c r="Z282" s="64"/>
      <c r="AA282" s="64"/>
      <c r="AB282" s="64"/>
      <c r="AC282" s="64"/>
      <c r="AD282" s="64"/>
      <c r="AE282" s="66"/>
      <c r="AF282" s="2">
        <f t="shared" si="174"/>
        <v>0</v>
      </c>
      <c r="AH282" s="81"/>
      <c r="AI282" s="52" t="s">
        <v>23</v>
      </c>
      <c r="AJ282" s="64"/>
      <c r="AK282" s="64"/>
      <c r="AL282" s="64"/>
      <c r="AM282" s="64"/>
      <c r="AN282" s="64"/>
      <c r="AO282" s="64"/>
      <c r="AP282" s="66"/>
      <c r="AQ282" s="2">
        <f t="shared" si="175"/>
        <v>0</v>
      </c>
      <c r="AS282" s="81"/>
      <c r="AT282" s="54" t="s">
        <v>23</v>
      </c>
      <c r="AU282" s="24">
        <f>J282</f>
        <v>0</v>
      </c>
      <c r="AV282" s="24">
        <f>U282</f>
        <v>0</v>
      </c>
      <c r="AW282" s="24">
        <f>AF282</f>
        <v>0</v>
      </c>
      <c r="AX282" s="24">
        <f>AQ282</f>
        <v>0</v>
      </c>
      <c r="BB282" s="81"/>
      <c r="BC282" s="52"/>
      <c r="BD282" s="25"/>
      <c r="BE282" s="25"/>
      <c r="BF282" s="25"/>
      <c r="BG282" s="25"/>
      <c r="BI282" s="29"/>
      <c r="BJ282" s="29"/>
      <c r="BK282" s="29"/>
      <c r="BL282" s="29"/>
      <c r="BM282" s="29"/>
      <c r="BN282" s="29"/>
      <c r="BO282" s="29"/>
      <c r="BP282" s="29"/>
      <c r="BR282" s="29"/>
    </row>
    <row r="283" spans="1:71" s="2" customFormat="1" ht="17" thickBot="1" x14ac:dyDescent="0.25">
      <c r="A283" s="87"/>
      <c r="B283" s="56" t="s">
        <v>25</v>
      </c>
      <c r="C283" s="56"/>
      <c r="D283" s="56"/>
      <c r="E283" s="56"/>
      <c r="F283" s="56"/>
      <c r="G283" s="56"/>
      <c r="H283" s="56"/>
      <c r="I283" s="57"/>
      <c r="J283" s="2">
        <f t="shared" si="172"/>
        <v>0</v>
      </c>
      <c r="L283" s="87"/>
      <c r="M283" s="56" t="s">
        <v>25</v>
      </c>
      <c r="N283" s="67"/>
      <c r="O283" s="67"/>
      <c r="P283" s="67"/>
      <c r="Q283" s="67"/>
      <c r="R283" s="67"/>
      <c r="S283" s="67"/>
      <c r="T283" s="68"/>
      <c r="U283" s="2">
        <f t="shared" si="173"/>
        <v>0</v>
      </c>
      <c r="W283" s="87"/>
      <c r="X283" s="56" t="s">
        <v>25</v>
      </c>
      <c r="Y283" s="67"/>
      <c r="Z283" s="67"/>
      <c r="AA283" s="67"/>
      <c r="AB283" s="67"/>
      <c r="AC283" s="67"/>
      <c r="AD283" s="67"/>
      <c r="AE283" s="68"/>
      <c r="AF283" s="2">
        <f t="shared" si="174"/>
        <v>0</v>
      </c>
      <c r="AH283" s="87"/>
      <c r="AI283" s="56" t="s">
        <v>25</v>
      </c>
      <c r="AJ283" s="67"/>
      <c r="AK283" s="67"/>
      <c r="AL283" s="67"/>
      <c r="AM283" s="67"/>
      <c r="AN283" s="67"/>
      <c r="AO283" s="67"/>
      <c r="AP283" s="68"/>
      <c r="AQ283" s="2">
        <f t="shared" si="175"/>
        <v>0</v>
      </c>
      <c r="AS283" s="87"/>
      <c r="AT283" s="58" t="s">
        <v>25</v>
      </c>
      <c r="AU283" s="35">
        <f>J283</f>
        <v>0</v>
      </c>
      <c r="AV283" s="35">
        <f>U283</f>
        <v>0</v>
      </c>
      <c r="AW283" s="35">
        <f>AF283</f>
        <v>0</v>
      </c>
      <c r="AX283" s="35">
        <f>AQ283</f>
        <v>0</v>
      </c>
      <c r="BB283" s="87"/>
      <c r="BC283" s="56"/>
      <c r="BD283" s="36"/>
      <c r="BE283" s="36"/>
      <c r="BF283" s="36"/>
      <c r="BG283" s="36"/>
      <c r="BI283" s="29"/>
      <c r="BJ283" s="29"/>
      <c r="BK283" s="29"/>
      <c r="BL283" s="29"/>
      <c r="BM283" s="29"/>
      <c r="BN283" s="29"/>
      <c r="BO283" s="29"/>
      <c r="BP283" s="29"/>
      <c r="BR283" s="29"/>
    </row>
    <row r="284" spans="1:71" x14ac:dyDescent="0.2">
      <c r="AU284" s="98">
        <f>100*((AU281+AU273)/(AU280+AU272))</f>
        <v>100</v>
      </c>
      <c r="AV284" s="98" t="e">
        <f>100*((AV281+AV273)/(AV280+AV272))</f>
        <v>#DIV/0!</v>
      </c>
      <c r="AW284" s="98" t="e">
        <f>100*((AW281+AW273)/(AW280+AW272))</f>
        <v>#DIV/0!</v>
      </c>
      <c r="AX284" s="98" t="e">
        <f>100*((AX281+AX273)/(AX280+AX272))</f>
        <v>#DIV/0!</v>
      </c>
      <c r="AY284" s="99">
        <f>SUM(AU272:AX272)+SUM(AU280:AX280)</f>
        <v>12</v>
      </c>
      <c r="AZ284" s="99">
        <f>SUM(AU273:AX273)+SUM(AU281:AX281)</f>
        <v>12</v>
      </c>
      <c r="BA284">
        <f>100*(AZ284/AY284)</f>
        <v>100</v>
      </c>
    </row>
    <row r="285" spans="1:71" s="2" customFormat="1" ht="18" thickBot="1" x14ac:dyDescent="0.25">
      <c r="A285" s="6" t="s">
        <v>2</v>
      </c>
      <c r="B285" s="7"/>
      <c r="C285" s="8" t="s">
        <v>3</v>
      </c>
      <c r="D285" s="8" t="s">
        <v>4</v>
      </c>
      <c r="E285" s="8" t="s">
        <v>5</v>
      </c>
      <c r="F285" s="8" t="s">
        <v>6</v>
      </c>
      <c r="G285" s="8" t="s">
        <v>7</v>
      </c>
      <c r="H285" s="8" t="s">
        <v>8</v>
      </c>
      <c r="I285" s="8" t="s">
        <v>9</v>
      </c>
      <c r="J285" s="8" t="s">
        <v>10</v>
      </c>
      <c r="L285" s="6" t="s">
        <v>14</v>
      </c>
      <c r="M285" s="7"/>
      <c r="N285" s="8" t="s">
        <v>3</v>
      </c>
      <c r="O285" s="8" t="s">
        <v>4</v>
      </c>
      <c r="P285" s="8" t="s">
        <v>5</v>
      </c>
      <c r="Q285" s="8" t="s">
        <v>6</v>
      </c>
      <c r="R285" s="8" t="s">
        <v>7</v>
      </c>
      <c r="S285" s="8" t="s">
        <v>8</v>
      </c>
      <c r="T285" s="8" t="s">
        <v>9</v>
      </c>
      <c r="U285" s="8" t="s">
        <v>10</v>
      </c>
      <c r="W285" s="6" t="s">
        <v>12</v>
      </c>
      <c r="X285" s="7"/>
      <c r="Y285" s="8" t="s">
        <v>3</v>
      </c>
      <c r="Z285" s="8" t="s">
        <v>4</v>
      </c>
      <c r="AA285" s="8" t="s">
        <v>5</v>
      </c>
      <c r="AB285" s="8" t="s">
        <v>6</v>
      </c>
      <c r="AC285" s="8" t="s">
        <v>7</v>
      </c>
      <c r="AD285" s="8" t="s">
        <v>8</v>
      </c>
      <c r="AE285" s="8" t="s">
        <v>9</v>
      </c>
      <c r="AF285" s="8" t="s">
        <v>10</v>
      </c>
      <c r="AH285" s="6" t="s">
        <v>13</v>
      </c>
      <c r="AI285" s="7"/>
      <c r="AJ285" s="8" t="s">
        <v>3</v>
      </c>
      <c r="AK285" s="8" t="s">
        <v>4</v>
      </c>
      <c r="AL285" s="8" t="s">
        <v>5</v>
      </c>
      <c r="AM285" s="8" t="s">
        <v>6</v>
      </c>
      <c r="AN285" s="8" t="s">
        <v>7</v>
      </c>
      <c r="AO285" s="8" t="s">
        <v>8</v>
      </c>
      <c r="AP285" s="8" t="s">
        <v>9</v>
      </c>
      <c r="AQ285" s="8" t="s">
        <v>10</v>
      </c>
      <c r="AR285" s="8"/>
      <c r="AS285" s="8"/>
      <c r="AT285" s="8"/>
      <c r="AU285" s="8" t="s">
        <v>2</v>
      </c>
      <c r="AV285" s="8" t="s">
        <v>14</v>
      </c>
      <c r="AW285" s="8" t="s">
        <v>12</v>
      </c>
      <c r="AX285" s="8" t="s">
        <v>13</v>
      </c>
      <c r="AY285" s="8" t="s">
        <v>15</v>
      </c>
      <c r="AZ285" s="8" t="s">
        <v>16</v>
      </c>
      <c r="BA285" s="8"/>
      <c r="BB285" s="6"/>
      <c r="BD285" s="8"/>
      <c r="BE285" s="8"/>
      <c r="BF285" s="8"/>
      <c r="BG285" s="8"/>
      <c r="BI285" s="86"/>
      <c r="BJ285" s="86"/>
      <c r="BK285" s="86"/>
      <c r="BL285" s="86"/>
      <c r="BM285" s="86"/>
      <c r="BN285" s="86"/>
      <c r="BO285" s="86"/>
      <c r="BP285" s="86"/>
    </row>
    <row r="286" spans="1:71" s="2" customFormat="1" ht="16" customHeight="1" x14ac:dyDescent="0.2">
      <c r="A286" s="83" t="s">
        <v>32</v>
      </c>
      <c r="B286" s="45" t="s">
        <v>18</v>
      </c>
      <c r="C286" s="45"/>
      <c r="D286" s="45"/>
      <c r="E286" s="45"/>
      <c r="F286" s="45"/>
      <c r="G286" s="45"/>
      <c r="H286" s="45"/>
      <c r="I286" s="10"/>
      <c r="J286" s="2">
        <f>SUM(C286:I286)</f>
        <v>0</v>
      </c>
      <c r="L286" s="83" t="s">
        <v>30</v>
      </c>
      <c r="M286" s="45" t="s">
        <v>18</v>
      </c>
      <c r="N286" s="62"/>
      <c r="O286" s="62"/>
      <c r="P286" s="62"/>
      <c r="Q286" s="62"/>
      <c r="R286" s="62"/>
      <c r="S286" s="62"/>
      <c r="T286" s="63"/>
      <c r="U286" s="2">
        <f>SUM(N286:T286)</f>
        <v>0</v>
      </c>
      <c r="W286" s="83" t="s">
        <v>30</v>
      </c>
      <c r="X286" s="45" t="s">
        <v>18</v>
      </c>
      <c r="Y286" s="45"/>
      <c r="Z286" s="45"/>
      <c r="AA286" s="45"/>
      <c r="AB286" s="45"/>
      <c r="AC286" s="45"/>
      <c r="AD286" s="45"/>
      <c r="AE286" s="10"/>
      <c r="AF286" s="2">
        <f>SUM(Y286:AE286)</f>
        <v>0</v>
      </c>
      <c r="AH286" s="83" t="s">
        <v>30</v>
      </c>
      <c r="AI286" s="45" t="s">
        <v>18</v>
      </c>
      <c r="AJ286" s="45"/>
      <c r="AK286" s="45"/>
      <c r="AL286" s="45"/>
      <c r="AM286" s="45"/>
      <c r="AN286" s="45"/>
      <c r="AO286" s="45"/>
      <c r="AP286" s="10"/>
      <c r="AQ286" s="2">
        <f>SUM(AJ286:AP286)</f>
        <v>0</v>
      </c>
      <c r="AS286" s="83" t="s">
        <v>30</v>
      </c>
      <c r="AT286" s="46" t="s">
        <v>18</v>
      </c>
      <c r="AU286" s="14">
        <f>SUM(AU287:AU289)</f>
        <v>17</v>
      </c>
      <c r="AV286" s="14">
        <f t="shared" ref="AV286:AX286" si="177">SUM(AV287:AV289)</f>
        <v>0</v>
      </c>
      <c r="AW286" s="14">
        <f t="shared" si="177"/>
        <v>9</v>
      </c>
      <c r="AX286" s="14">
        <f t="shared" si="177"/>
        <v>6</v>
      </c>
      <c r="AZ286" s="2">
        <f>SUM(AU286:AX286,AU290:AX290)</f>
        <v>45</v>
      </c>
      <c r="BB286" s="83"/>
      <c r="BC286" s="45"/>
      <c r="BD286" s="47"/>
      <c r="BE286" s="47"/>
      <c r="BF286" s="48"/>
      <c r="BG286" s="48"/>
      <c r="BI286" s="49"/>
      <c r="BJ286" s="50"/>
      <c r="BK286" s="51"/>
      <c r="BL286" s="50"/>
      <c r="BM286" s="51"/>
      <c r="BN286" s="50"/>
      <c r="BO286" s="51"/>
      <c r="BP286" s="50"/>
      <c r="BR286" s="49" t="s">
        <v>19</v>
      </c>
      <c r="BS286" s="50" t="s">
        <v>20</v>
      </c>
    </row>
    <row r="287" spans="1:71" s="2" customFormat="1" ht="17" thickBot="1" x14ac:dyDescent="0.25">
      <c r="A287" s="81"/>
      <c r="B287" s="52" t="s">
        <v>21</v>
      </c>
      <c r="C287" s="52">
        <v>17</v>
      </c>
      <c r="D287" s="52"/>
      <c r="E287" s="52"/>
      <c r="F287" s="52"/>
      <c r="G287" s="52"/>
      <c r="H287" s="52"/>
      <c r="I287" s="53"/>
      <c r="J287" s="2">
        <f t="shared" ref="J287:J293" si="178">SUM(C287:I287)</f>
        <v>17</v>
      </c>
      <c r="L287" s="81"/>
      <c r="M287" s="52" t="s">
        <v>21</v>
      </c>
      <c r="N287" s="64"/>
      <c r="O287" s="64"/>
      <c r="P287" s="64"/>
      <c r="Q287" s="64"/>
      <c r="R287" s="64"/>
      <c r="S287" s="64"/>
      <c r="T287" s="65"/>
      <c r="U287" s="2">
        <f t="shared" ref="U287:U293" si="179">SUM(N287:T287)</f>
        <v>0</v>
      </c>
      <c r="W287" s="81"/>
      <c r="X287" s="52" t="s">
        <v>21</v>
      </c>
      <c r="Y287" s="52">
        <v>9</v>
      </c>
      <c r="Z287" s="52"/>
      <c r="AA287" s="52"/>
      <c r="AB287" s="52"/>
      <c r="AC287" s="52"/>
      <c r="AD287" s="52"/>
      <c r="AE287" s="53"/>
      <c r="AF287" s="2">
        <f t="shared" ref="AF287:AF293" si="180">SUM(Y287:AE287)</f>
        <v>9</v>
      </c>
      <c r="AH287" s="81"/>
      <c r="AI287" s="52" t="s">
        <v>21</v>
      </c>
      <c r="AJ287" s="52">
        <v>6</v>
      </c>
      <c r="AK287" s="52"/>
      <c r="AL287" s="52"/>
      <c r="AM287" s="52"/>
      <c r="AN287" s="52"/>
      <c r="AO287" s="52"/>
      <c r="AP287" s="53"/>
      <c r="AQ287" s="2">
        <f t="shared" ref="AQ287:AQ293" si="181">SUM(AJ287:AP287)</f>
        <v>6</v>
      </c>
      <c r="AS287" s="81"/>
      <c r="AT287" s="54" t="s">
        <v>21</v>
      </c>
      <c r="AU287" s="24">
        <f>J287</f>
        <v>17</v>
      </c>
      <c r="AV287" s="24">
        <f>U287</f>
        <v>0</v>
      </c>
      <c r="AW287" s="24">
        <f>AF287</f>
        <v>9</v>
      </c>
      <c r="AX287" s="24">
        <f>AQ287</f>
        <v>6</v>
      </c>
      <c r="BB287" s="81"/>
      <c r="BC287" s="52"/>
      <c r="BD287" s="25"/>
      <c r="BE287" s="25"/>
      <c r="BF287" s="25"/>
      <c r="BG287" s="25"/>
      <c r="BH287" s="29"/>
      <c r="BI287" s="27"/>
      <c r="BJ287" s="28"/>
      <c r="BK287" s="27"/>
      <c r="BL287" s="28"/>
      <c r="BM287" s="27"/>
      <c r="BN287" s="28"/>
      <c r="BO287" s="27"/>
      <c r="BP287" s="28"/>
      <c r="BR287" s="27" t="e">
        <f>AVERAGE(BI287,BK287,BM287)</f>
        <v>#DIV/0!</v>
      </c>
      <c r="BS287" s="28" t="e">
        <f>AVERAGE(BJ287,BL287,BN287)</f>
        <v>#DIV/0!</v>
      </c>
    </row>
    <row r="288" spans="1:71" s="2" customFormat="1" x14ac:dyDescent="0.2">
      <c r="A288" s="81"/>
      <c r="B288" s="52" t="s">
        <v>23</v>
      </c>
      <c r="C288" s="52"/>
      <c r="D288" s="52"/>
      <c r="E288" s="52"/>
      <c r="F288" s="52"/>
      <c r="G288" s="52"/>
      <c r="H288" s="52"/>
      <c r="I288" s="55"/>
      <c r="J288" s="2">
        <f t="shared" si="178"/>
        <v>0</v>
      </c>
      <c r="L288" s="81"/>
      <c r="M288" s="52" t="s">
        <v>23</v>
      </c>
      <c r="N288" s="64"/>
      <c r="O288" s="64"/>
      <c r="P288" s="64"/>
      <c r="Q288" s="64"/>
      <c r="R288" s="64"/>
      <c r="S288" s="64"/>
      <c r="T288" s="66"/>
      <c r="U288" s="2">
        <f t="shared" si="179"/>
        <v>0</v>
      </c>
      <c r="W288" s="81"/>
      <c r="X288" s="52" t="s">
        <v>23</v>
      </c>
      <c r="Y288" s="52"/>
      <c r="Z288" s="52"/>
      <c r="AA288" s="52"/>
      <c r="AB288" s="52"/>
      <c r="AC288" s="52"/>
      <c r="AD288" s="52"/>
      <c r="AE288" s="55"/>
      <c r="AF288" s="2">
        <f t="shared" si="180"/>
        <v>0</v>
      </c>
      <c r="AH288" s="81"/>
      <c r="AI288" s="52" t="s">
        <v>23</v>
      </c>
      <c r="AJ288" s="52"/>
      <c r="AK288" s="52"/>
      <c r="AL288" s="52"/>
      <c r="AM288" s="52"/>
      <c r="AN288" s="52"/>
      <c r="AO288" s="52"/>
      <c r="AP288" s="55"/>
      <c r="AQ288" s="2">
        <f t="shared" si="181"/>
        <v>0</v>
      </c>
      <c r="AS288" s="81"/>
      <c r="AT288" s="54" t="s">
        <v>23</v>
      </c>
      <c r="AU288" s="24">
        <f>J288</f>
        <v>0</v>
      </c>
      <c r="AV288" s="24">
        <f>U288</f>
        <v>0</v>
      </c>
      <c r="AW288" s="24">
        <f>AF288</f>
        <v>0</v>
      </c>
      <c r="AX288" s="24">
        <f>AQ288</f>
        <v>0</v>
      </c>
      <c r="BB288" s="81"/>
      <c r="BC288" s="52"/>
      <c r="BD288" s="25"/>
      <c r="BE288" s="25"/>
      <c r="BF288" s="25"/>
      <c r="BG288" s="25"/>
      <c r="BH288" s="29"/>
      <c r="BI288" s="29"/>
      <c r="BJ288" s="29"/>
      <c r="BK288" s="29"/>
      <c r="BL288" s="29"/>
      <c r="BM288" s="29"/>
      <c r="BN288" s="29"/>
      <c r="BO288" s="29"/>
      <c r="BP288" s="29"/>
      <c r="BR288" s="29"/>
    </row>
    <row r="289" spans="1:79" s="2" customFormat="1" ht="17" thickBot="1" x14ac:dyDescent="0.25">
      <c r="A289" s="87"/>
      <c r="B289" s="56" t="s">
        <v>25</v>
      </c>
      <c r="C289" s="56"/>
      <c r="D289" s="56"/>
      <c r="E289" s="56"/>
      <c r="F289" s="56"/>
      <c r="G289" s="56"/>
      <c r="H289" s="56"/>
      <c r="I289" s="57"/>
      <c r="J289" s="2">
        <f t="shared" si="178"/>
        <v>0</v>
      </c>
      <c r="L289" s="87"/>
      <c r="M289" s="56" t="s">
        <v>25</v>
      </c>
      <c r="N289" s="67"/>
      <c r="O289" s="67"/>
      <c r="P289" s="67"/>
      <c r="Q289" s="67"/>
      <c r="R289" s="67"/>
      <c r="S289" s="67"/>
      <c r="T289" s="68"/>
      <c r="U289" s="2">
        <f t="shared" si="179"/>
        <v>0</v>
      </c>
      <c r="W289" s="87"/>
      <c r="X289" s="56" t="s">
        <v>25</v>
      </c>
      <c r="Y289" s="56"/>
      <c r="Z289" s="56"/>
      <c r="AA289" s="56"/>
      <c r="AB289" s="56"/>
      <c r="AC289" s="56"/>
      <c r="AD289" s="56"/>
      <c r="AE289" s="57"/>
      <c r="AF289" s="2">
        <f t="shared" si="180"/>
        <v>0</v>
      </c>
      <c r="AH289" s="87"/>
      <c r="AI289" s="56" t="s">
        <v>25</v>
      </c>
      <c r="AJ289" s="56"/>
      <c r="AK289" s="56"/>
      <c r="AL289" s="56"/>
      <c r="AM289" s="56"/>
      <c r="AN289" s="56"/>
      <c r="AO289" s="56"/>
      <c r="AP289" s="57"/>
      <c r="AQ289" s="2">
        <f t="shared" si="181"/>
        <v>0</v>
      </c>
      <c r="AS289" s="87"/>
      <c r="AT289" s="58" t="s">
        <v>25</v>
      </c>
      <c r="AU289" s="35">
        <f>J289</f>
        <v>0</v>
      </c>
      <c r="AV289" s="35">
        <f>U289</f>
        <v>0</v>
      </c>
      <c r="AW289" s="35">
        <f>AF289</f>
        <v>0</v>
      </c>
      <c r="AX289" s="35">
        <f>AQ289</f>
        <v>0</v>
      </c>
      <c r="BB289" s="87"/>
      <c r="BC289" s="56"/>
      <c r="BD289" s="36"/>
      <c r="BE289" s="36"/>
      <c r="BF289" s="36"/>
      <c r="BG289" s="36"/>
      <c r="BH289" s="29"/>
      <c r="BI289" s="29"/>
      <c r="BJ289" s="29"/>
      <c r="BK289" s="29"/>
      <c r="BL289" s="29"/>
      <c r="BM289" s="29"/>
      <c r="BN289" s="29"/>
      <c r="BO289" s="29"/>
      <c r="BP289" s="29"/>
      <c r="BR289" s="29"/>
    </row>
    <row r="290" spans="1:79" s="2" customFormat="1" ht="16" customHeight="1" x14ac:dyDescent="0.2">
      <c r="A290" s="83" t="s">
        <v>35</v>
      </c>
      <c r="B290" s="37" t="s">
        <v>18</v>
      </c>
      <c r="C290" s="52"/>
      <c r="D290" s="52"/>
      <c r="E290" s="52"/>
      <c r="F290" s="52"/>
      <c r="G290" s="52"/>
      <c r="H290" s="52"/>
      <c r="I290" s="55"/>
      <c r="J290" s="2">
        <f t="shared" si="178"/>
        <v>0</v>
      </c>
      <c r="L290" s="83" t="s">
        <v>31</v>
      </c>
      <c r="M290" s="37" t="s">
        <v>18</v>
      </c>
      <c r="N290" s="64"/>
      <c r="O290" s="64"/>
      <c r="P290" s="64"/>
      <c r="Q290" s="64"/>
      <c r="R290" s="64"/>
      <c r="S290" s="64"/>
      <c r="T290" s="66"/>
      <c r="U290" s="2">
        <f t="shared" si="179"/>
        <v>0</v>
      </c>
      <c r="W290" s="83" t="s">
        <v>31</v>
      </c>
      <c r="X290" s="37" t="s">
        <v>18</v>
      </c>
      <c r="Y290" s="52"/>
      <c r="Z290" s="52"/>
      <c r="AA290" s="52"/>
      <c r="AB290" s="52"/>
      <c r="AC290" s="52"/>
      <c r="AD290" s="52"/>
      <c r="AE290" s="55"/>
      <c r="AF290" s="2">
        <f t="shared" si="180"/>
        <v>0</v>
      </c>
      <c r="AH290" s="83" t="s">
        <v>31</v>
      </c>
      <c r="AI290" s="37" t="s">
        <v>18</v>
      </c>
      <c r="AJ290" s="52"/>
      <c r="AK290" s="52"/>
      <c r="AL290" s="52"/>
      <c r="AM290" s="52"/>
      <c r="AN290" s="52"/>
      <c r="AO290" s="52"/>
      <c r="AP290" s="55"/>
      <c r="AQ290" s="2">
        <f t="shared" si="181"/>
        <v>0</v>
      </c>
      <c r="AS290" s="83" t="s">
        <v>31</v>
      </c>
      <c r="AT290" s="41" t="s">
        <v>18</v>
      </c>
      <c r="AU290" s="24">
        <f t="shared" ref="AU290:AX290" si="182">SUM(AU291:AU293)</f>
        <v>3</v>
      </c>
      <c r="AV290" s="24">
        <f t="shared" si="182"/>
        <v>0</v>
      </c>
      <c r="AW290" s="24">
        <f t="shared" si="182"/>
        <v>5</v>
      </c>
      <c r="AX290" s="24">
        <f t="shared" si="182"/>
        <v>5</v>
      </c>
      <c r="BB290" s="83"/>
      <c r="BC290" s="52"/>
      <c r="BD290" s="15"/>
      <c r="BE290" s="15"/>
      <c r="BF290" s="16"/>
      <c r="BG290" s="16"/>
      <c r="BI290" s="29"/>
      <c r="BJ290" s="29"/>
      <c r="BK290" s="29"/>
      <c r="BL290" s="29"/>
      <c r="BM290" s="29"/>
      <c r="BN290" s="29"/>
      <c r="BO290" s="29"/>
      <c r="BP290" s="29"/>
      <c r="BR290" s="29"/>
      <c r="BS290" s="29"/>
    </row>
    <row r="291" spans="1:79" s="2" customFormat="1" x14ac:dyDescent="0.2">
      <c r="A291" s="81"/>
      <c r="B291" s="59" t="s">
        <v>21</v>
      </c>
      <c r="C291" s="59">
        <v>3</v>
      </c>
      <c r="D291" s="59"/>
      <c r="E291" s="59"/>
      <c r="F291" s="59"/>
      <c r="G291" s="59"/>
      <c r="H291" s="59"/>
      <c r="I291" s="53"/>
      <c r="J291" s="2">
        <f t="shared" si="178"/>
        <v>3</v>
      </c>
      <c r="L291" s="81"/>
      <c r="M291" s="59" t="s">
        <v>21</v>
      </c>
      <c r="N291" s="69"/>
      <c r="O291" s="69"/>
      <c r="P291" s="69"/>
      <c r="Q291" s="69"/>
      <c r="R291" s="69"/>
      <c r="S291" s="69"/>
      <c r="T291" s="65"/>
      <c r="U291" s="2">
        <f t="shared" si="179"/>
        <v>0</v>
      </c>
      <c r="W291" s="81"/>
      <c r="X291" s="59" t="s">
        <v>21</v>
      </c>
      <c r="Y291" s="59">
        <v>5</v>
      </c>
      <c r="Z291" s="59"/>
      <c r="AA291" s="59"/>
      <c r="AB291" s="59"/>
      <c r="AC291" s="59"/>
      <c r="AD291" s="59"/>
      <c r="AE291" s="53"/>
      <c r="AF291" s="2">
        <f t="shared" si="180"/>
        <v>5</v>
      </c>
      <c r="AH291" s="81"/>
      <c r="AI291" s="59" t="s">
        <v>21</v>
      </c>
      <c r="AJ291" s="59">
        <v>5</v>
      </c>
      <c r="AK291" s="59"/>
      <c r="AL291" s="59"/>
      <c r="AM291" s="59"/>
      <c r="AN291" s="59"/>
      <c r="AO291" s="59"/>
      <c r="AP291" s="53"/>
      <c r="AQ291" s="2">
        <f t="shared" si="181"/>
        <v>5</v>
      </c>
      <c r="AS291" s="81"/>
      <c r="AT291" s="60" t="s">
        <v>21</v>
      </c>
      <c r="AU291" s="24">
        <f>J291</f>
        <v>3</v>
      </c>
      <c r="AV291" s="24">
        <f>U291</f>
        <v>0</v>
      </c>
      <c r="AW291" s="24">
        <f>AF291</f>
        <v>5</v>
      </c>
      <c r="AX291" s="24">
        <f>AQ291</f>
        <v>5</v>
      </c>
      <c r="BB291" s="81"/>
      <c r="BC291" s="52"/>
      <c r="BD291" s="25"/>
      <c r="BE291" s="25"/>
      <c r="BF291" s="25"/>
      <c r="BG291" s="25"/>
      <c r="BI291" s="29"/>
      <c r="BJ291" s="29"/>
      <c r="BK291" s="29"/>
      <c r="BL291" s="29"/>
      <c r="BM291" s="29"/>
      <c r="BN291" s="29"/>
      <c r="BO291" s="29"/>
      <c r="BP291" s="29"/>
      <c r="BR291" s="29"/>
    </row>
    <row r="292" spans="1:79" s="2" customFormat="1" x14ac:dyDescent="0.2">
      <c r="A292" s="81"/>
      <c r="B292" s="52" t="s">
        <v>23</v>
      </c>
      <c r="C292" s="52"/>
      <c r="D292" s="52"/>
      <c r="E292" s="52"/>
      <c r="F292" s="52"/>
      <c r="G292" s="52"/>
      <c r="H292" s="52"/>
      <c r="I292" s="55"/>
      <c r="J292" s="2">
        <f t="shared" si="178"/>
        <v>0</v>
      </c>
      <c r="L292" s="81"/>
      <c r="M292" s="52" t="s">
        <v>23</v>
      </c>
      <c r="N292" s="64"/>
      <c r="O292" s="64"/>
      <c r="P292" s="64"/>
      <c r="Q292" s="64"/>
      <c r="R292" s="64"/>
      <c r="S292" s="64"/>
      <c r="T292" s="66"/>
      <c r="U292" s="2">
        <f t="shared" si="179"/>
        <v>0</v>
      </c>
      <c r="W292" s="81"/>
      <c r="X292" s="52" t="s">
        <v>23</v>
      </c>
      <c r="Y292" s="52"/>
      <c r="Z292" s="52"/>
      <c r="AA292" s="52"/>
      <c r="AB292" s="52"/>
      <c r="AC292" s="52"/>
      <c r="AD292" s="52"/>
      <c r="AE292" s="55"/>
      <c r="AF292" s="2">
        <f t="shared" si="180"/>
        <v>0</v>
      </c>
      <c r="AH292" s="81"/>
      <c r="AI292" s="52" t="s">
        <v>23</v>
      </c>
      <c r="AJ292" s="52"/>
      <c r="AK292" s="52"/>
      <c r="AL292" s="52"/>
      <c r="AM292" s="52"/>
      <c r="AN292" s="52"/>
      <c r="AO292" s="52"/>
      <c r="AP292" s="55"/>
      <c r="AQ292" s="2">
        <f t="shared" si="181"/>
        <v>0</v>
      </c>
      <c r="AS292" s="81"/>
      <c r="AT292" s="54" t="s">
        <v>23</v>
      </c>
      <c r="AU292" s="24">
        <f>J292</f>
        <v>0</v>
      </c>
      <c r="AV292" s="24">
        <f>U292</f>
        <v>0</v>
      </c>
      <c r="AW292" s="24">
        <f>AF292</f>
        <v>0</v>
      </c>
      <c r="AX292" s="24">
        <f>AQ292</f>
        <v>0</v>
      </c>
      <c r="BB292" s="81"/>
      <c r="BC292" s="52"/>
      <c r="BD292" s="25"/>
      <c r="BE292" s="25"/>
      <c r="BF292" s="25"/>
      <c r="BG292" s="25"/>
      <c r="BI292" s="29"/>
      <c r="BJ292" s="29"/>
      <c r="BK292" s="29"/>
      <c r="BL292" s="29"/>
      <c r="BM292" s="29"/>
      <c r="BN292" s="29"/>
      <c r="BO292" s="29"/>
      <c r="BP292" s="29"/>
      <c r="BR292" s="29"/>
    </row>
    <row r="293" spans="1:79" s="2" customFormat="1" ht="17" thickBot="1" x14ac:dyDescent="0.25">
      <c r="A293" s="87"/>
      <c r="B293" s="56" t="s">
        <v>25</v>
      </c>
      <c r="C293" s="56"/>
      <c r="D293" s="56"/>
      <c r="E293" s="56"/>
      <c r="F293" s="56"/>
      <c r="G293" s="56"/>
      <c r="H293" s="56"/>
      <c r="I293" s="57"/>
      <c r="J293" s="2">
        <f t="shared" si="178"/>
        <v>0</v>
      </c>
      <c r="L293" s="87"/>
      <c r="M293" s="56" t="s">
        <v>25</v>
      </c>
      <c r="N293" s="67"/>
      <c r="O293" s="67"/>
      <c r="P293" s="67"/>
      <c r="Q293" s="67"/>
      <c r="R293" s="67"/>
      <c r="S293" s="67"/>
      <c r="T293" s="68"/>
      <c r="U293" s="2">
        <f t="shared" si="179"/>
        <v>0</v>
      </c>
      <c r="W293" s="87"/>
      <c r="X293" s="56" t="s">
        <v>25</v>
      </c>
      <c r="Y293" s="56"/>
      <c r="Z293" s="56"/>
      <c r="AA293" s="56"/>
      <c r="AB293" s="56"/>
      <c r="AC293" s="56"/>
      <c r="AD293" s="56"/>
      <c r="AE293" s="57"/>
      <c r="AF293" s="2">
        <f t="shared" si="180"/>
        <v>0</v>
      </c>
      <c r="AH293" s="87"/>
      <c r="AI293" s="56" t="s">
        <v>25</v>
      </c>
      <c r="AJ293" s="56"/>
      <c r="AK293" s="56"/>
      <c r="AL293" s="56"/>
      <c r="AM293" s="56"/>
      <c r="AN293" s="56"/>
      <c r="AO293" s="56"/>
      <c r="AP293" s="57"/>
      <c r="AQ293" s="2">
        <f t="shared" si="181"/>
        <v>0</v>
      </c>
      <c r="AS293" s="87"/>
      <c r="AT293" s="58" t="s">
        <v>25</v>
      </c>
      <c r="AU293" s="35">
        <f>J293</f>
        <v>0</v>
      </c>
      <c r="AV293" s="35">
        <f>U293</f>
        <v>0</v>
      </c>
      <c r="AW293" s="35">
        <f>AF293</f>
        <v>0</v>
      </c>
      <c r="AX293" s="35">
        <f>AQ293</f>
        <v>0</v>
      </c>
      <c r="BB293" s="87"/>
      <c r="BC293" s="56"/>
      <c r="BD293" s="36"/>
      <c r="BE293" s="36"/>
      <c r="BF293" s="36"/>
      <c r="BG293" s="36"/>
      <c r="BI293" s="29"/>
      <c r="BJ293" s="29"/>
      <c r="BK293" s="29"/>
      <c r="BL293" s="29"/>
      <c r="BM293" s="29"/>
      <c r="BN293" s="29"/>
      <c r="BO293" s="29"/>
      <c r="BP293" s="29"/>
      <c r="BR293" s="29"/>
    </row>
    <row r="294" spans="1:79" s="2" customFormat="1" ht="16" customHeight="1" x14ac:dyDescent="0.2">
      <c r="A294" s="83" t="s">
        <v>33</v>
      </c>
      <c r="B294" s="52" t="s">
        <v>18</v>
      </c>
      <c r="C294" s="52"/>
      <c r="D294" s="52"/>
      <c r="E294" s="52"/>
      <c r="F294" s="52"/>
      <c r="G294" s="52"/>
      <c r="H294" s="52"/>
      <c r="I294" s="10"/>
      <c r="J294" s="2">
        <f>SUM(C294:I294)</f>
        <v>0</v>
      </c>
      <c r="L294" s="83" t="s">
        <v>30</v>
      </c>
      <c r="M294" s="52" t="s">
        <v>18</v>
      </c>
      <c r="N294" s="64"/>
      <c r="O294" s="64"/>
      <c r="P294" s="64"/>
      <c r="Q294" s="64"/>
      <c r="R294" s="64"/>
      <c r="S294" s="64"/>
      <c r="T294" s="63"/>
      <c r="U294" s="2">
        <f>SUM(N294:T294)</f>
        <v>0</v>
      </c>
      <c r="W294" s="83" t="s">
        <v>30</v>
      </c>
      <c r="X294" s="52" t="s">
        <v>18</v>
      </c>
      <c r="Y294" s="52"/>
      <c r="Z294" s="52"/>
      <c r="AA294" s="52"/>
      <c r="AB294" s="52"/>
      <c r="AC294" s="52"/>
      <c r="AD294" s="52"/>
      <c r="AE294" s="10"/>
      <c r="AF294" s="2">
        <f>SUM(Y294:AE294)</f>
        <v>0</v>
      </c>
      <c r="AH294" s="83" t="s">
        <v>30</v>
      </c>
      <c r="AI294" s="52" t="s">
        <v>18</v>
      </c>
      <c r="AJ294" s="52"/>
      <c r="AK294" s="52"/>
      <c r="AL294" s="52"/>
      <c r="AM294" s="52"/>
      <c r="AN294" s="52"/>
      <c r="AO294" s="52"/>
      <c r="AP294" s="10"/>
      <c r="AQ294" s="2">
        <f>SUM(AJ294:AP294)</f>
        <v>0</v>
      </c>
      <c r="AS294" s="83" t="s">
        <v>30</v>
      </c>
      <c r="AT294" s="54" t="s">
        <v>18</v>
      </c>
      <c r="AU294" s="14">
        <f>SUM(AU295:AU297)</f>
        <v>10</v>
      </c>
      <c r="AV294" s="14">
        <f t="shared" ref="AV294:AX294" si="183">SUM(AV295:AV297)</f>
        <v>0</v>
      </c>
      <c r="AW294" s="14">
        <f t="shared" si="183"/>
        <v>5</v>
      </c>
      <c r="AX294" s="14">
        <f t="shared" si="183"/>
        <v>8</v>
      </c>
      <c r="AZ294" s="2">
        <f>SUM(AU294:AX294,AU298:AX298)</f>
        <v>38</v>
      </c>
      <c r="BB294" s="83"/>
      <c r="BC294" s="52"/>
      <c r="BD294" s="61"/>
      <c r="BE294" s="61"/>
      <c r="BF294" s="48"/>
      <c r="BG294" s="48"/>
      <c r="BI294" s="49"/>
      <c r="BJ294" s="50"/>
      <c r="BK294" s="51"/>
      <c r="BL294" s="50"/>
      <c r="BM294" s="51"/>
      <c r="BN294" s="50"/>
      <c r="BO294" s="51"/>
      <c r="BP294" s="50"/>
      <c r="BR294" s="49" t="s">
        <v>19</v>
      </c>
      <c r="BS294" s="50" t="s">
        <v>20</v>
      </c>
    </row>
    <row r="295" spans="1:79" s="2" customFormat="1" ht="17" thickBot="1" x14ac:dyDescent="0.25">
      <c r="A295" s="81"/>
      <c r="B295" s="52" t="s">
        <v>21</v>
      </c>
      <c r="C295" s="52">
        <v>10</v>
      </c>
      <c r="D295" s="52"/>
      <c r="E295" s="52"/>
      <c r="F295" s="52"/>
      <c r="G295" s="52"/>
      <c r="H295" s="52"/>
      <c r="I295" s="53"/>
      <c r="J295" s="2">
        <f t="shared" ref="J295:J301" si="184">SUM(C295:I295)</f>
        <v>10</v>
      </c>
      <c r="L295" s="81"/>
      <c r="M295" s="52" t="s">
        <v>21</v>
      </c>
      <c r="N295" s="70"/>
      <c r="O295" s="64"/>
      <c r="P295" s="64"/>
      <c r="Q295" s="64"/>
      <c r="R295" s="64"/>
      <c r="S295" s="64"/>
      <c r="T295" s="65"/>
      <c r="U295" s="2">
        <f t="shared" ref="U295:U301" si="185">SUM(N295:T295)</f>
        <v>0</v>
      </c>
      <c r="W295" s="81"/>
      <c r="X295" s="52" t="s">
        <v>21</v>
      </c>
      <c r="Y295" s="52">
        <v>5</v>
      </c>
      <c r="Z295" s="52"/>
      <c r="AA295" s="52"/>
      <c r="AB295" s="52"/>
      <c r="AC295" s="52"/>
      <c r="AD295" s="52"/>
      <c r="AE295" s="53"/>
      <c r="AF295" s="2">
        <f t="shared" ref="AF295:AF301" si="186">SUM(Y295:AE295)</f>
        <v>5</v>
      </c>
      <c r="AH295" s="81"/>
      <c r="AI295" s="52" t="s">
        <v>21</v>
      </c>
      <c r="AJ295" s="52">
        <v>8</v>
      </c>
      <c r="AK295" s="52"/>
      <c r="AL295" s="52"/>
      <c r="AM295" s="52"/>
      <c r="AN295" s="52"/>
      <c r="AO295" s="52"/>
      <c r="AP295" s="53"/>
      <c r="AQ295" s="2">
        <f t="shared" ref="AQ295:AQ301" si="187">SUM(AJ295:AP295)</f>
        <v>8</v>
      </c>
      <c r="AS295" s="81"/>
      <c r="AT295" s="54" t="s">
        <v>21</v>
      </c>
      <c r="AU295" s="24">
        <f>J295</f>
        <v>10</v>
      </c>
      <c r="AV295" s="24">
        <f>U295</f>
        <v>0</v>
      </c>
      <c r="AW295" s="24">
        <f>AF295</f>
        <v>5</v>
      </c>
      <c r="AX295" s="24">
        <f>AQ295</f>
        <v>8</v>
      </c>
      <c r="BB295" s="81"/>
      <c r="BC295" s="52"/>
      <c r="BD295" s="25"/>
      <c r="BE295" s="25"/>
      <c r="BF295" s="25"/>
      <c r="BG295" s="25"/>
      <c r="BH295" s="29"/>
      <c r="BI295" s="27"/>
      <c r="BJ295" s="28"/>
      <c r="BK295" s="27"/>
      <c r="BL295" s="28"/>
      <c r="BM295" s="27"/>
      <c r="BN295" s="28"/>
      <c r="BO295" s="27"/>
      <c r="BP295" s="28"/>
      <c r="BR295" s="27" t="e">
        <f>AVERAGE(BI295,BK295,BM295)</f>
        <v>#DIV/0!</v>
      </c>
      <c r="BS295" s="28" t="e">
        <f>AVERAGE(BJ295,BL295,BN295)</f>
        <v>#DIV/0!</v>
      </c>
    </row>
    <row r="296" spans="1:79" s="2" customFormat="1" x14ac:dyDescent="0.2">
      <c r="A296" s="81"/>
      <c r="B296" s="52" t="s">
        <v>23</v>
      </c>
      <c r="C296" s="52"/>
      <c r="D296" s="52"/>
      <c r="E296" s="52"/>
      <c r="F296" s="52"/>
      <c r="G296" s="52"/>
      <c r="H296" s="52"/>
      <c r="I296" s="55"/>
      <c r="J296" s="2">
        <f t="shared" si="184"/>
        <v>0</v>
      </c>
      <c r="L296" s="81"/>
      <c r="M296" s="52" t="s">
        <v>23</v>
      </c>
      <c r="N296" s="70"/>
      <c r="O296" s="64"/>
      <c r="P296" s="64"/>
      <c r="Q296" s="64"/>
      <c r="R296" s="64"/>
      <c r="S296" s="64"/>
      <c r="T296" s="66"/>
      <c r="U296" s="2">
        <f t="shared" si="185"/>
        <v>0</v>
      </c>
      <c r="W296" s="81"/>
      <c r="X296" s="52" t="s">
        <v>23</v>
      </c>
      <c r="Y296" s="52"/>
      <c r="Z296" s="52"/>
      <c r="AA296" s="52"/>
      <c r="AB296" s="52"/>
      <c r="AC296" s="52"/>
      <c r="AD296" s="52"/>
      <c r="AE296" s="55"/>
      <c r="AF296" s="2">
        <f t="shared" si="186"/>
        <v>0</v>
      </c>
      <c r="AH296" s="81"/>
      <c r="AI296" s="52" t="s">
        <v>23</v>
      </c>
      <c r="AJ296" s="52"/>
      <c r="AK296" s="52"/>
      <c r="AL296" s="52"/>
      <c r="AM296" s="52"/>
      <c r="AN296" s="52"/>
      <c r="AO296" s="52"/>
      <c r="AP296" s="55"/>
      <c r="AQ296" s="2">
        <f t="shared" si="187"/>
        <v>0</v>
      </c>
      <c r="AS296" s="81"/>
      <c r="AT296" s="54" t="s">
        <v>23</v>
      </c>
      <c r="AU296" s="24">
        <f>J296</f>
        <v>0</v>
      </c>
      <c r="AV296" s="24">
        <f>U296</f>
        <v>0</v>
      </c>
      <c r="AW296" s="24">
        <f>AF296</f>
        <v>0</v>
      </c>
      <c r="AX296" s="24">
        <f>AQ296</f>
        <v>0</v>
      </c>
      <c r="BB296" s="81"/>
      <c r="BC296" s="52"/>
      <c r="BD296" s="25"/>
      <c r="BE296" s="25"/>
      <c r="BF296" s="25"/>
      <c r="BG296" s="25"/>
      <c r="BH296" s="29"/>
      <c r="BI296" s="29"/>
      <c r="BJ296" s="29"/>
      <c r="BK296" s="29"/>
      <c r="BL296" s="29"/>
      <c r="BM296" s="29"/>
      <c r="BN296" s="29"/>
      <c r="BO296" s="29"/>
      <c r="BP296" s="29"/>
      <c r="BR296" s="29"/>
    </row>
    <row r="297" spans="1:79" s="2" customFormat="1" ht="17" thickBot="1" x14ac:dyDescent="0.25">
      <c r="A297" s="87"/>
      <c r="B297" s="56" t="s">
        <v>25</v>
      </c>
      <c r="C297" s="56"/>
      <c r="D297" s="56"/>
      <c r="E297" s="56"/>
      <c r="F297" s="56"/>
      <c r="G297" s="56"/>
      <c r="H297" s="56"/>
      <c r="I297" s="57"/>
      <c r="J297" s="2">
        <f t="shared" si="184"/>
        <v>0</v>
      </c>
      <c r="L297" s="87"/>
      <c r="M297" s="56" t="s">
        <v>25</v>
      </c>
      <c r="N297" s="71"/>
      <c r="O297" s="67"/>
      <c r="P297" s="67"/>
      <c r="Q297" s="67"/>
      <c r="R297" s="67"/>
      <c r="S297" s="67"/>
      <c r="T297" s="68"/>
      <c r="U297" s="2">
        <f t="shared" si="185"/>
        <v>0</v>
      </c>
      <c r="W297" s="87"/>
      <c r="X297" s="56" t="s">
        <v>25</v>
      </c>
      <c r="Y297" s="56"/>
      <c r="Z297" s="56"/>
      <c r="AA297" s="56"/>
      <c r="AB297" s="56"/>
      <c r="AC297" s="56"/>
      <c r="AD297" s="56"/>
      <c r="AE297" s="57"/>
      <c r="AF297" s="2">
        <f t="shared" si="186"/>
        <v>0</v>
      </c>
      <c r="AH297" s="87"/>
      <c r="AI297" s="56" t="s">
        <v>25</v>
      </c>
      <c r="AJ297" s="56"/>
      <c r="AK297" s="56"/>
      <c r="AL297" s="56"/>
      <c r="AM297" s="56"/>
      <c r="AN297" s="56"/>
      <c r="AO297" s="56"/>
      <c r="AP297" s="57"/>
      <c r="AQ297" s="2">
        <f t="shared" si="187"/>
        <v>0</v>
      </c>
      <c r="AS297" s="87"/>
      <c r="AT297" s="58" t="s">
        <v>25</v>
      </c>
      <c r="AU297" s="35">
        <f>J297</f>
        <v>0</v>
      </c>
      <c r="AV297" s="35">
        <f>U297</f>
        <v>0</v>
      </c>
      <c r="AW297" s="35">
        <f>AF297</f>
        <v>0</v>
      </c>
      <c r="AX297" s="35">
        <f>AQ297</f>
        <v>0</v>
      </c>
      <c r="BB297" s="87"/>
      <c r="BC297" s="56"/>
      <c r="BD297" s="36"/>
      <c r="BE297" s="36"/>
      <c r="BF297" s="36"/>
      <c r="BG297" s="36"/>
      <c r="BH297" s="29"/>
      <c r="BI297" s="29"/>
      <c r="BJ297" s="29"/>
      <c r="BK297" s="29"/>
      <c r="BL297" s="29"/>
      <c r="BM297" s="29"/>
      <c r="BN297" s="29"/>
      <c r="BO297" s="29"/>
      <c r="BP297" s="29"/>
      <c r="BR297" s="29"/>
    </row>
    <row r="298" spans="1:79" s="2" customFormat="1" ht="16" customHeight="1" x14ac:dyDescent="0.2">
      <c r="A298" s="83" t="s">
        <v>34</v>
      </c>
      <c r="B298" s="37" t="s">
        <v>18</v>
      </c>
      <c r="C298" s="52"/>
      <c r="D298" s="52"/>
      <c r="E298" s="52"/>
      <c r="F298" s="52"/>
      <c r="G298" s="52"/>
      <c r="H298" s="52"/>
      <c r="I298" s="55"/>
      <c r="J298" s="2">
        <f t="shared" si="184"/>
        <v>0</v>
      </c>
      <c r="L298" s="83" t="s">
        <v>31</v>
      </c>
      <c r="M298" s="37" t="s">
        <v>18</v>
      </c>
      <c r="N298" s="72"/>
      <c r="O298" s="64"/>
      <c r="P298" s="64"/>
      <c r="Q298" s="64"/>
      <c r="R298" s="64"/>
      <c r="S298" s="64"/>
      <c r="T298" s="66"/>
      <c r="U298" s="2">
        <f t="shared" si="185"/>
        <v>0</v>
      </c>
      <c r="W298" s="83" t="s">
        <v>31</v>
      </c>
      <c r="X298" s="37" t="s">
        <v>18</v>
      </c>
      <c r="Y298" s="52"/>
      <c r="Z298" s="52"/>
      <c r="AA298" s="52"/>
      <c r="AB298" s="52"/>
      <c r="AC298" s="52"/>
      <c r="AD298" s="52"/>
      <c r="AE298" s="55"/>
      <c r="AF298" s="2">
        <f t="shared" si="186"/>
        <v>0</v>
      </c>
      <c r="AH298" s="83" t="s">
        <v>31</v>
      </c>
      <c r="AI298" s="37" t="s">
        <v>18</v>
      </c>
      <c r="AJ298" s="52"/>
      <c r="AK298" s="52"/>
      <c r="AL298" s="52"/>
      <c r="AM298" s="52"/>
      <c r="AN298" s="52"/>
      <c r="AO298" s="52"/>
      <c r="AP298" s="55"/>
      <c r="AQ298" s="2">
        <f t="shared" si="187"/>
        <v>0</v>
      </c>
      <c r="AS298" s="83" t="s">
        <v>31</v>
      </c>
      <c r="AT298" s="41" t="s">
        <v>18</v>
      </c>
      <c r="AU298" s="24">
        <f t="shared" ref="AU298:AX298" si="188">SUM(AU299:AU301)</f>
        <v>4</v>
      </c>
      <c r="AV298" s="24">
        <f t="shared" si="188"/>
        <v>0</v>
      </c>
      <c r="AW298" s="24">
        <f t="shared" si="188"/>
        <v>6</v>
      </c>
      <c r="AX298" s="24">
        <f t="shared" si="188"/>
        <v>5</v>
      </c>
      <c r="BB298" s="83"/>
      <c r="BC298" s="52"/>
      <c r="BD298" s="15"/>
      <c r="BE298" s="15"/>
      <c r="BF298" s="16"/>
      <c r="BG298" s="16"/>
      <c r="BI298" s="29"/>
      <c r="BJ298" s="29"/>
      <c r="BK298" s="29"/>
      <c r="BL298" s="29"/>
      <c r="BM298" s="29"/>
      <c r="BN298" s="29"/>
      <c r="BO298" s="29"/>
      <c r="BP298" s="29"/>
      <c r="BR298" s="29"/>
    </row>
    <row r="299" spans="1:79" s="2" customFormat="1" x14ac:dyDescent="0.2">
      <c r="A299" s="81"/>
      <c r="B299" s="59" t="s">
        <v>21</v>
      </c>
      <c r="C299" s="59">
        <v>4</v>
      </c>
      <c r="D299" s="59"/>
      <c r="E299" s="59"/>
      <c r="F299" s="59"/>
      <c r="G299" s="59"/>
      <c r="H299" s="59"/>
      <c r="I299" s="53"/>
      <c r="J299" s="2">
        <f t="shared" si="184"/>
        <v>4</v>
      </c>
      <c r="L299" s="81"/>
      <c r="M299" s="59" t="s">
        <v>21</v>
      </c>
      <c r="N299" s="70"/>
      <c r="O299" s="69"/>
      <c r="P299" s="69"/>
      <c r="Q299" s="69"/>
      <c r="R299" s="69"/>
      <c r="S299" s="69"/>
      <c r="T299" s="65"/>
      <c r="U299" s="2">
        <f t="shared" si="185"/>
        <v>0</v>
      </c>
      <c r="W299" s="81"/>
      <c r="X299" s="59" t="s">
        <v>21</v>
      </c>
      <c r="Y299" s="59">
        <v>6</v>
      </c>
      <c r="Z299" s="59"/>
      <c r="AA299" s="59"/>
      <c r="AB299" s="59"/>
      <c r="AC299" s="59"/>
      <c r="AD299" s="59"/>
      <c r="AE299" s="53"/>
      <c r="AF299" s="2">
        <f t="shared" si="186"/>
        <v>6</v>
      </c>
      <c r="AH299" s="81"/>
      <c r="AI299" s="59" t="s">
        <v>21</v>
      </c>
      <c r="AJ299" s="59">
        <v>5</v>
      </c>
      <c r="AK299" s="59"/>
      <c r="AL299" s="59"/>
      <c r="AM299" s="59"/>
      <c r="AN299" s="59"/>
      <c r="AO299" s="59"/>
      <c r="AP299" s="53"/>
      <c r="AQ299" s="2">
        <f t="shared" si="187"/>
        <v>5</v>
      </c>
      <c r="AS299" s="81"/>
      <c r="AT299" s="60" t="s">
        <v>21</v>
      </c>
      <c r="AU299" s="24">
        <f>J299</f>
        <v>4</v>
      </c>
      <c r="AV299" s="24">
        <f>U299</f>
        <v>0</v>
      </c>
      <c r="AW299" s="24">
        <f>AF299</f>
        <v>6</v>
      </c>
      <c r="AX299" s="24">
        <f>AQ299</f>
        <v>5</v>
      </c>
      <c r="BB299" s="81"/>
      <c r="BC299" s="52"/>
      <c r="BD299" s="25"/>
      <c r="BE299" s="25"/>
      <c r="BF299" s="25"/>
      <c r="BG299" s="25"/>
      <c r="BI299" s="29"/>
      <c r="BJ299" s="29"/>
      <c r="BK299" s="29"/>
      <c r="BL299" s="29"/>
      <c r="BM299" s="29"/>
      <c r="BN299" s="29"/>
      <c r="BO299" s="29"/>
      <c r="BP299" s="29"/>
      <c r="BR299" s="29"/>
    </row>
    <row r="300" spans="1:79" s="2" customFormat="1" x14ac:dyDescent="0.2">
      <c r="A300" s="81"/>
      <c r="B300" s="52" t="s">
        <v>23</v>
      </c>
      <c r="C300" s="52"/>
      <c r="D300" s="52"/>
      <c r="E300" s="52"/>
      <c r="F300" s="52"/>
      <c r="G300" s="52"/>
      <c r="H300" s="52"/>
      <c r="I300" s="55"/>
      <c r="J300" s="2">
        <f t="shared" si="184"/>
        <v>0</v>
      </c>
      <c r="L300" s="81"/>
      <c r="M300" s="52" t="s">
        <v>23</v>
      </c>
      <c r="N300" s="70"/>
      <c r="O300" s="64"/>
      <c r="P300" s="64"/>
      <c r="Q300" s="64"/>
      <c r="R300" s="64"/>
      <c r="S300" s="64"/>
      <c r="T300" s="66"/>
      <c r="U300" s="2">
        <f t="shared" si="185"/>
        <v>0</v>
      </c>
      <c r="W300" s="81"/>
      <c r="X300" s="52" t="s">
        <v>23</v>
      </c>
      <c r="Y300" s="52"/>
      <c r="Z300" s="52"/>
      <c r="AA300" s="52"/>
      <c r="AB300" s="52"/>
      <c r="AC300" s="52"/>
      <c r="AD300" s="52"/>
      <c r="AE300" s="55"/>
      <c r="AF300" s="2">
        <f t="shared" si="186"/>
        <v>0</v>
      </c>
      <c r="AH300" s="81"/>
      <c r="AI300" s="52" t="s">
        <v>23</v>
      </c>
      <c r="AJ300" s="52"/>
      <c r="AK300" s="52"/>
      <c r="AL300" s="52"/>
      <c r="AM300" s="52"/>
      <c r="AN300" s="52"/>
      <c r="AO300" s="52"/>
      <c r="AP300" s="55"/>
      <c r="AQ300" s="2">
        <f t="shared" si="187"/>
        <v>0</v>
      </c>
      <c r="AS300" s="81"/>
      <c r="AT300" s="54" t="s">
        <v>23</v>
      </c>
      <c r="AU300" s="24">
        <f>J300</f>
        <v>0</v>
      </c>
      <c r="AV300" s="24">
        <f>U300</f>
        <v>0</v>
      </c>
      <c r="AW300" s="24">
        <f>AF300</f>
        <v>0</v>
      </c>
      <c r="AX300" s="24">
        <f>AQ300</f>
        <v>0</v>
      </c>
      <c r="BB300" s="81"/>
      <c r="BC300" s="52"/>
      <c r="BD300" s="25"/>
      <c r="BE300" s="25"/>
      <c r="BF300" s="25"/>
      <c r="BG300" s="25"/>
      <c r="BI300" s="29"/>
      <c r="BJ300" s="29"/>
      <c r="BK300" s="29"/>
      <c r="BL300" s="29"/>
      <c r="BM300" s="29"/>
      <c r="BN300" s="29"/>
      <c r="BO300" s="29"/>
      <c r="BP300" s="29"/>
      <c r="BR300" s="29"/>
    </row>
    <row r="301" spans="1:79" s="2" customFormat="1" ht="17" thickBot="1" x14ac:dyDescent="0.25">
      <c r="A301" s="87"/>
      <c r="B301" s="56" t="s">
        <v>25</v>
      </c>
      <c r="C301" s="56"/>
      <c r="D301" s="56"/>
      <c r="E301" s="56"/>
      <c r="F301" s="56"/>
      <c r="G301" s="56"/>
      <c r="H301" s="56"/>
      <c r="I301" s="57"/>
      <c r="J301" s="2">
        <f t="shared" si="184"/>
        <v>0</v>
      </c>
      <c r="L301" s="87"/>
      <c r="M301" s="56" t="s">
        <v>25</v>
      </c>
      <c r="N301" s="67"/>
      <c r="O301" s="67"/>
      <c r="P301" s="67"/>
      <c r="Q301" s="67"/>
      <c r="R301" s="67"/>
      <c r="S301" s="67"/>
      <c r="T301" s="68"/>
      <c r="U301" s="2">
        <f t="shared" si="185"/>
        <v>0</v>
      </c>
      <c r="W301" s="87"/>
      <c r="X301" s="56" t="s">
        <v>25</v>
      </c>
      <c r="Y301" s="56"/>
      <c r="Z301" s="56"/>
      <c r="AA301" s="56"/>
      <c r="AB301" s="56"/>
      <c r="AC301" s="56"/>
      <c r="AD301" s="56"/>
      <c r="AE301" s="57"/>
      <c r="AF301" s="2">
        <f t="shared" si="186"/>
        <v>0</v>
      </c>
      <c r="AH301" s="87"/>
      <c r="AI301" s="56" t="s">
        <v>25</v>
      </c>
      <c r="AJ301" s="56"/>
      <c r="AK301" s="56"/>
      <c r="AL301" s="56"/>
      <c r="AM301" s="56"/>
      <c r="AN301" s="56"/>
      <c r="AO301" s="56"/>
      <c r="AP301" s="57"/>
      <c r="AQ301" s="2">
        <f t="shared" si="187"/>
        <v>0</v>
      </c>
      <c r="AS301" s="87"/>
      <c r="AT301" s="58" t="s">
        <v>25</v>
      </c>
      <c r="AU301" s="35">
        <f>J301</f>
        <v>0</v>
      </c>
      <c r="AV301" s="35">
        <f>U301</f>
        <v>0</v>
      </c>
      <c r="AW301" s="35">
        <f>AF301</f>
        <v>0</v>
      </c>
      <c r="AX301" s="35">
        <f>AQ301</f>
        <v>0</v>
      </c>
      <c r="BB301" s="87"/>
      <c r="BC301" s="56"/>
      <c r="BD301" s="36"/>
      <c r="BE301" s="36"/>
      <c r="BF301" s="36"/>
      <c r="BG301" s="36"/>
      <c r="BI301" s="29"/>
      <c r="BJ301" s="29"/>
      <c r="BK301" s="29"/>
      <c r="BL301" s="29"/>
      <c r="BM301" s="29"/>
      <c r="BN301" s="29"/>
      <c r="BO301" s="29"/>
      <c r="BP301" s="29"/>
      <c r="BR301" s="29"/>
    </row>
    <row r="302" spans="1:79" x14ac:dyDescent="0.2">
      <c r="AU302" s="98">
        <f>100*((AU299+AU291)/(AU298+AU290))</f>
        <v>100</v>
      </c>
      <c r="AV302" s="98" t="e">
        <f>100*((AV299+AV291)/(AV298+AV290))</f>
        <v>#DIV/0!</v>
      </c>
      <c r="AW302" s="98">
        <f>100*((AW299+AW291)/(AW298+AW290))</f>
        <v>100</v>
      </c>
      <c r="AX302" s="98">
        <f>100*((AX299+AX291)/(AX298+AX290))</f>
        <v>100</v>
      </c>
      <c r="AY302" s="99">
        <f>SUM(AU290:AX290)+SUM(AU298:AX298)</f>
        <v>28</v>
      </c>
      <c r="AZ302" s="99">
        <f>SUM(AU291:AX291)+SUM(AU299:AX299)</f>
        <v>28</v>
      </c>
      <c r="BA302">
        <f>100*(AZ302/AY302)</f>
        <v>100</v>
      </c>
    </row>
    <row r="303" spans="1:79" s="2" customFormat="1" x14ac:dyDescent="0.2">
      <c r="A303" s="1" t="s">
        <v>46</v>
      </c>
      <c r="B303" s="43"/>
      <c r="C303" s="43"/>
      <c r="D303" s="43"/>
      <c r="E303" s="43"/>
      <c r="L303" s="3" t="str">
        <f>A303</f>
        <v xml:space="preserve">sod1-null/TM3,Hu- x dfx16/TM6c </v>
      </c>
      <c r="M303" s="3"/>
      <c r="N303" s="3"/>
      <c r="O303" s="3"/>
      <c r="P303" s="3"/>
      <c r="W303" s="3" t="str">
        <f>A303</f>
        <v xml:space="preserve">sod1-null/TM3,Hu- x dfx16/TM6c </v>
      </c>
      <c r="X303" s="3"/>
      <c r="Y303" s="3"/>
      <c r="Z303" s="3"/>
      <c r="AA303" s="3"/>
      <c r="AH303" s="3" t="str">
        <f>A303</f>
        <v xml:space="preserve">sod1-null/TM3,Hu- x dfx16/TM6c </v>
      </c>
      <c r="AI303" s="3"/>
      <c r="AJ303" s="3"/>
      <c r="AK303" s="3"/>
      <c r="AL303" s="3"/>
      <c r="AS303" s="3" t="str">
        <f>A303</f>
        <v xml:space="preserve">sod1-null/TM3,Hu- x dfx16/TM6c </v>
      </c>
      <c r="AT303" s="3"/>
      <c r="AU303" s="3"/>
      <c r="AV303" s="3"/>
      <c r="AW303" s="3"/>
      <c r="AX303" s="3"/>
      <c r="BB303" s="76" t="str">
        <f>AS303</f>
        <v xml:space="preserve">sod1-null/TM3,Hu- x dfx16/TM6c </v>
      </c>
      <c r="BC303" s="76"/>
      <c r="BD303" s="76"/>
      <c r="BE303" s="76"/>
      <c r="BF303" s="76"/>
      <c r="BG303" s="76"/>
      <c r="BH303" s="76"/>
      <c r="BI303" s="76" t="str">
        <f>BB303</f>
        <v xml:space="preserve">sod1-null/TM3,Hu- x dfx16/TM6c </v>
      </c>
      <c r="BJ303" s="3"/>
      <c r="BK303" s="3"/>
      <c r="BL303" s="76" t="s">
        <v>70</v>
      </c>
      <c r="BM303" s="3"/>
      <c r="BN303" s="3"/>
      <c r="BO303" s="29"/>
      <c r="BP303" s="29"/>
      <c r="BQ303" s="29"/>
      <c r="BR303" s="29" t="s">
        <v>1</v>
      </c>
      <c r="BS303" s="29"/>
      <c r="BT303" s="29"/>
      <c r="BU303" s="29"/>
      <c r="BV303" s="29"/>
      <c r="BW303" s="29"/>
      <c r="BX303" s="29"/>
      <c r="BY303" s="29"/>
      <c r="CA303" s="44"/>
    </row>
    <row r="304" spans="1:79" s="2" customFormat="1" ht="18" thickBot="1" x14ac:dyDescent="0.25">
      <c r="A304" s="6" t="s">
        <v>2</v>
      </c>
      <c r="B304" s="7"/>
      <c r="C304" s="8" t="s">
        <v>3</v>
      </c>
      <c r="D304" s="8" t="s">
        <v>4</v>
      </c>
      <c r="E304" s="8" t="s">
        <v>5</v>
      </c>
      <c r="F304" s="8" t="s">
        <v>6</v>
      </c>
      <c r="G304" s="8" t="s">
        <v>7</v>
      </c>
      <c r="H304" s="8" t="s">
        <v>8</v>
      </c>
      <c r="I304" s="8" t="s">
        <v>9</v>
      </c>
      <c r="J304" s="8" t="s">
        <v>10</v>
      </c>
      <c r="L304" s="6" t="s">
        <v>14</v>
      </c>
      <c r="M304" s="7"/>
      <c r="N304" s="8" t="s">
        <v>3</v>
      </c>
      <c r="O304" s="8" t="s">
        <v>4</v>
      </c>
      <c r="P304" s="8" t="s">
        <v>5</v>
      </c>
      <c r="Q304" s="8" t="s">
        <v>6</v>
      </c>
      <c r="R304" s="8" t="s">
        <v>7</v>
      </c>
      <c r="S304" s="8" t="s">
        <v>8</v>
      </c>
      <c r="T304" s="8" t="s">
        <v>9</v>
      </c>
      <c r="U304" s="8" t="s">
        <v>10</v>
      </c>
      <c r="W304" s="6" t="s">
        <v>12</v>
      </c>
      <c r="X304" s="7"/>
      <c r="Y304" s="8" t="s">
        <v>3</v>
      </c>
      <c r="Z304" s="8" t="s">
        <v>4</v>
      </c>
      <c r="AA304" s="8" t="s">
        <v>5</v>
      </c>
      <c r="AB304" s="8" t="s">
        <v>6</v>
      </c>
      <c r="AC304" s="8" t="s">
        <v>7</v>
      </c>
      <c r="AD304" s="8" t="s">
        <v>8</v>
      </c>
      <c r="AE304" s="8" t="s">
        <v>9</v>
      </c>
      <c r="AF304" s="8" t="s">
        <v>10</v>
      </c>
      <c r="AH304" s="6" t="s">
        <v>13</v>
      </c>
      <c r="AI304" s="7"/>
      <c r="AJ304" s="8" t="s">
        <v>3</v>
      </c>
      <c r="AK304" s="8" t="s">
        <v>4</v>
      </c>
      <c r="AL304" s="8" t="s">
        <v>5</v>
      </c>
      <c r="AM304" s="8" t="s">
        <v>6</v>
      </c>
      <c r="AN304" s="8" t="s">
        <v>7</v>
      </c>
      <c r="AO304" s="8" t="s">
        <v>8</v>
      </c>
      <c r="AP304" s="8" t="s">
        <v>9</v>
      </c>
      <c r="AQ304" s="8" t="s">
        <v>10</v>
      </c>
      <c r="AR304" s="8"/>
      <c r="AS304" s="8"/>
      <c r="AT304" s="8"/>
      <c r="AU304" s="8" t="s">
        <v>2</v>
      </c>
      <c r="AV304" s="8" t="s">
        <v>14</v>
      </c>
      <c r="AW304" s="8" t="s">
        <v>12</v>
      </c>
      <c r="AX304" s="8" t="s">
        <v>13</v>
      </c>
      <c r="AY304" s="8" t="s">
        <v>15</v>
      </c>
      <c r="AZ304" s="8" t="s">
        <v>16</v>
      </c>
      <c r="BA304" s="8"/>
      <c r="BB304" s="6"/>
      <c r="BD304" s="8" t="s">
        <v>2</v>
      </c>
      <c r="BE304" s="8" t="s">
        <v>14</v>
      </c>
      <c r="BF304" s="8" t="s">
        <v>12</v>
      </c>
      <c r="BG304" s="8" t="s">
        <v>13</v>
      </c>
      <c r="BI304" s="86" t="s">
        <v>2</v>
      </c>
      <c r="BJ304" s="86"/>
      <c r="BK304" s="86" t="s">
        <v>14</v>
      </c>
      <c r="BL304" s="86"/>
      <c r="BM304" s="86" t="s">
        <v>12</v>
      </c>
      <c r="BN304" s="86"/>
      <c r="BO304" s="86" t="s">
        <v>13</v>
      </c>
      <c r="BP304" s="86"/>
    </row>
    <row r="305" spans="1:71" s="2" customFormat="1" ht="16" customHeight="1" x14ac:dyDescent="0.2">
      <c r="A305" s="83" t="s">
        <v>32</v>
      </c>
      <c r="B305" s="45" t="s">
        <v>18</v>
      </c>
      <c r="C305" s="45"/>
      <c r="D305" s="45"/>
      <c r="E305" s="45"/>
      <c r="F305" s="45"/>
      <c r="G305" s="45"/>
      <c r="H305" s="45"/>
      <c r="I305" s="10"/>
      <c r="J305" s="2">
        <f>SUM(C305:I305)</f>
        <v>0</v>
      </c>
      <c r="L305" s="83" t="s">
        <v>30</v>
      </c>
      <c r="M305" s="45" t="s">
        <v>18</v>
      </c>
      <c r="N305" s="45"/>
      <c r="O305" s="45"/>
      <c r="P305" s="45"/>
      <c r="Q305" s="45"/>
      <c r="R305" s="45"/>
      <c r="S305" s="45"/>
      <c r="T305" s="10"/>
      <c r="U305" s="2">
        <f>SUM(N305:T305)</f>
        <v>0</v>
      </c>
      <c r="W305" s="83" t="s">
        <v>30</v>
      </c>
      <c r="X305" s="45" t="s">
        <v>18</v>
      </c>
      <c r="Y305" s="45"/>
      <c r="Z305" s="45"/>
      <c r="AA305" s="45"/>
      <c r="AB305" s="45"/>
      <c r="AC305" s="45"/>
      <c r="AD305" s="45"/>
      <c r="AE305" s="10"/>
      <c r="AF305" s="2">
        <f>SUM(Y305:AE305)</f>
        <v>0</v>
      </c>
      <c r="AH305" s="83" t="s">
        <v>30</v>
      </c>
      <c r="AI305" s="45" t="s">
        <v>18</v>
      </c>
      <c r="AJ305" s="62"/>
      <c r="AK305" s="62"/>
      <c r="AL305" s="62"/>
      <c r="AM305" s="62"/>
      <c r="AN305" s="62"/>
      <c r="AO305" s="62"/>
      <c r="AP305" s="63"/>
      <c r="AQ305" s="2">
        <f>SUM(AJ305:AP305)</f>
        <v>0</v>
      </c>
      <c r="AS305" s="83" t="s">
        <v>30</v>
      </c>
      <c r="AT305" s="46" t="s">
        <v>18</v>
      </c>
      <c r="AU305" s="14">
        <f>SUM(AU306:AU308)</f>
        <v>14</v>
      </c>
      <c r="AV305" s="14">
        <f t="shared" ref="AV305:AX305" si="189">SUM(AV306:AV308)</f>
        <v>8</v>
      </c>
      <c r="AW305" s="14">
        <f t="shared" si="189"/>
        <v>4</v>
      </c>
      <c r="AX305" s="14">
        <f t="shared" si="189"/>
        <v>0</v>
      </c>
      <c r="AZ305" s="2">
        <f>SUM(AU305:AX305,AU309:AX309)</f>
        <v>43</v>
      </c>
      <c r="BB305" s="83"/>
      <c r="BC305" s="45"/>
      <c r="BD305" s="47"/>
      <c r="BE305" s="47"/>
      <c r="BF305" s="48"/>
      <c r="BG305" s="48"/>
      <c r="BI305" s="49"/>
      <c r="BJ305" s="50"/>
      <c r="BK305" s="51"/>
      <c r="BL305" s="50"/>
      <c r="BM305" s="51"/>
      <c r="BN305" s="50"/>
      <c r="BO305" s="51"/>
      <c r="BP305" s="50"/>
      <c r="BR305" s="49" t="s">
        <v>19</v>
      </c>
      <c r="BS305" s="50" t="s">
        <v>20</v>
      </c>
    </row>
    <row r="306" spans="1:71" s="2" customFormat="1" ht="17" thickBot="1" x14ac:dyDescent="0.25">
      <c r="A306" s="81"/>
      <c r="B306" s="52" t="s">
        <v>21</v>
      </c>
      <c r="C306" s="52">
        <v>14</v>
      </c>
      <c r="D306" s="52"/>
      <c r="E306" s="52"/>
      <c r="F306" s="52"/>
      <c r="G306" s="52"/>
      <c r="H306" s="52"/>
      <c r="I306" s="53"/>
      <c r="J306" s="2">
        <f t="shared" ref="J306:J312" si="190">SUM(C306:I306)</f>
        <v>14</v>
      </c>
      <c r="L306" s="81"/>
      <c r="M306" s="52" t="s">
        <v>21</v>
      </c>
      <c r="N306" s="52">
        <v>8</v>
      </c>
      <c r="O306" s="52"/>
      <c r="P306" s="52"/>
      <c r="Q306" s="52"/>
      <c r="R306" s="52"/>
      <c r="S306" s="52"/>
      <c r="T306" s="53"/>
      <c r="U306" s="2">
        <f t="shared" ref="U306:U312" si="191">SUM(N306:T306)</f>
        <v>8</v>
      </c>
      <c r="W306" s="81"/>
      <c r="X306" s="52" t="s">
        <v>21</v>
      </c>
      <c r="Y306" s="52">
        <v>4</v>
      </c>
      <c r="Z306" s="52"/>
      <c r="AA306" s="52"/>
      <c r="AB306" s="52"/>
      <c r="AC306" s="52"/>
      <c r="AD306" s="52"/>
      <c r="AE306" s="53"/>
      <c r="AF306" s="2">
        <f t="shared" ref="AF306:AF312" si="192">SUM(Y306:AE306)</f>
        <v>4</v>
      </c>
      <c r="AH306" s="81"/>
      <c r="AI306" s="52" t="s">
        <v>21</v>
      </c>
      <c r="AJ306" s="64"/>
      <c r="AK306" s="64"/>
      <c r="AL306" s="64"/>
      <c r="AM306" s="64"/>
      <c r="AN306" s="64"/>
      <c r="AO306" s="64"/>
      <c r="AP306" s="65"/>
      <c r="AQ306" s="2">
        <f t="shared" ref="AQ306:AQ312" si="193">SUM(AJ306:AP306)</f>
        <v>0</v>
      </c>
      <c r="AS306" s="81"/>
      <c r="AT306" s="54" t="s">
        <v>21</v>
      </c>
      <c r="AU306" s="24">
        <f>J306</f>
        <v>14</v>
      </c>
      <c r="AV306" s="24">
        <f>U306</f>
        <v>8</v>
      </c>
      <c r="AW306" s="24">
        <f>AF306</f>
        <v>4</v>
      </c>
      <c r="AX306" s="24">
        <f>AQ306</f>
        <v>0</v>
      </c>
      <c r="BB306" s="81"/>
      <c r="BC306" s="52"/>
      <c r="BD306" s="25"/>
      <c r="BE306" s="25"/>
      <c r="BF306" s="25"/>
      <c r="BG306" s="25"/>
      <c r="BH306" s="29"/>
      <c r="BI306" s="27"/>
      <c r="BJ306" s="28"/>
      <c r="BK306" s="27"/>
      <c r="BL306" s="28"/>
      <c r="BM306" s="27"/>
      <c r="BN306" s="28"/>
      <c r="BO306" s="27"/>
      <c r="BP306" s="28"/>
      <c r="BR306" s="27" t="e">
        <f>AVERAGE(BI306,BK306,BM306)</f>
        <v>#DIV/0!</v>
      </c>
      <c r="BS306" s="28" t="e">
        <f>AVERAGE(BJ306,BL306,BN306)</f>
        <v>#DIV/0!</v>
      </c>
    </row>
    <row r="307" spans="1:71" s="2" customFormat="1" x14ac:dyDescent="0.2">
      <c r="A307" s="81"/>
      <c r="B307" s="52" t="s">
        <v>23</v>
      </c>
      <c r="C307" s="52"/>
      <c r="D307" s="52"/>
      <c r="E307" s="52"/>
      <c r="F307" s="52"/>
      <c r="G307" s="52"/>
      <c r="H307" s="52"/>
      <c r="I307" s="55"/>
      <c r="J307" s="2">
        <f t="shared" si="190"/>
        <v>0</v>
      </c>
      <c r="L307" s="81"/>
      <c r="M307" s="52" t="s">
        <v>23</v>
      </c>
      <c r="N307" s="52"/>
      <c r="O307" s="52"/>
      <c r="P307" s="52"/>
      <c r="Q307" s="52"/>
      <c r="R307" s="52"/>
      <c r="S307" s="52"/>
      <c r="T307" s="55"/>
      <c r="U307" s="2">
        <f t="shared" si="191"/>
        <v>0</v>
      </c>
      <c r="W307" s="81"/>
      <c r="X307" s="52" t="s">
        <v>23</v>
      </c>
      <c r="Y307" s="52"/>
      <c r="Z307" s="52"/>
      <c r="AA307" s="52"/>
      <c r="AB307" s="52"/>
      <c r="AC307" s="52"/>
      <c r="AD307" s="52"/>
      <c r="AE307" s="55"/>
      <c r="AF307" s="2">
        <f t="shared" si="192"/>
        <v>0</v>
      </c>
      <c r="AH307" s="81"/>
      <c r="AI307" s="52" t="s">
        <v>23</v>
      </c>
      <c r="AJ307" s="64"/>
      <c r="AK307" s="64"/>
      <c r="AL307" s="64"/>
      <c r="AM307" s="64"/>
      <c r="AN307" s="64"/>
      <c r="AO307" s="64"/>
      <c r="AP307" s="66"/>
      <c r="AQ307" s="2">
        <f t="shared" si="193"/>
        <v>0</v>
      </c>
      <c r="AS307" s="81"/>
      <c r="AT307" s="54" t="s">
        <v>23</v>
      </c>
      <c r="AU307" s="24">
        <f>J307</f>
        <v>0</v>
      </c>
      <c r="AV307" s="24">
        <f>U307</f>
        <v>0</v>
      </c>
      <c r="AW307" s="24">
        <f>AF307</f>
        <v>0</v>
      </c>
      <c r="AX307" s="24">
        <f>AQ307</f>
        <v>0</v>
      </c>
      <c r="BB307" s="81"/>
      <c r="BC307" s="52"/>
      <c r="BD307" s="25"/>
      <c r="BE307" s="25"/>
      <c r="BF307" s="25"/>
      <c r="BG307" s="25"/>
      <c r="BH307" s="29"/>
      <c r="BI307" s="29"/>
      <c r="BJ307" s="29"/>
      <c r="BK307" s="29"/>
      <c r="BL307" s="29"/>
      <c r="BM307" s="29"/>
      <c r="BN307" s="29"/>
      <c r="BO307" s="29"/>
      <c r="BP307" s="29"/>
      <c r="BR307" s="29"/>
    </row>
    <row r="308" spans="1:71" s="2" customFormat="1" ht="17" thickBot="1" x14ac:dyDescent="0.25">
      <c r="A308" s="87"/>
      <c r="B308" s="56" t="s">
        <v>25</v>
      </c>
      <c r="C308" s="56"/>
      <c r="D308" s="56"/>
      <c r="E308" s="56"/>
      <c r="F308" s="56"/>
      <c r="G308" s="56"/>
      <c r="H308" s="56"/>
      <c r="I308" s="57"/>
      <c r="J308" s="2">
        <f t="shared" si="190"/>
        <v>0</v>
      </c>
      <c r="L308" s="87"/>
      <c r="M308" s="56" t="s">
        <v>25</v>
      </c>
      <c r="N308" s="56"/>
      <c r="O308" s="56"/>
      <c r="P308" s="56"/>
      <c r="Q308" s="56"/>
      <c r="R308" s="56"/>
      <c r="S308" s="56"/>
      <c r="T308" s="57"/>
      <c r="U308" s="2">
        <f t="shared" si="191"/>
        <v>0</v>
      </c>
      <c r="W308" s="87"/>
      <c r="X308" s="56" t="s">
        <v>25</v>
      </c>
      <c r="Y308" s="56"/>
      <c r="Z308" s="56"/>
      <c r="AA308" s="56"/>
      <c r="AB308" s="56"/>
      <c r="AC308" s="56"/>
      <c r="AD308" s="56"/>
      <c r="AE308" s="57"/>
      <c r="AF308" s="2">
        <f t="shared" si="192"/>
        <v>0</v>
      </c>
      <c r="AH308" s="87"/>
      <c r="AI308" s="56" t="s">
        <v>25</v>
      </c>
      <c r="AJ308" s="67"/>
      <c r="AK308" s="67"/>
      <c r="AL308" s="67"/>
      <c r="AM308" s="67"/>
      <c r="AN308" s="67"/>
      <c r="AO308" s="67"/>
      <c r="AP308" s="68"/>
      <c r="AQ308" s="2">
        <f t="shared" si="193"/>
        <v>0</v>
      </c>
      <c r="AS308" s="87"/>
      <c r="AT308" s="58" t="s">
        <v>25</v>
      </c>
      <c r="AU308" s="35">
        <f>J308</f>
        <v>0</v>
      </c>
      <c r="AV308" s="35">
        <f>U308</f>
        <v>0</v>
      </c>
      <c r="AW308" s="35">
        <f>AF308</f>
        <v>0</v>
      </c>
      <c r="AX308" s="35">
        <f>AQ308</f>
        <v>0</v>
      </c>
      <c r="BB308" s="87"/>
      <c r="BC308" s="56"/>
      <c r="BD308" s="36"/>
      <c r="BE308" s="36"/>
      <c r="BF308" s="36"/>
      <c r="BG308" s="36"/>
      <c r="BH308" s="29"/>
      <c r="BI308" s="29"/>
      <c r="BJ308" s="29"/>
      <c r="BK308" s="29"/>
      <c r="BL308" s="29"/>
      <c r="BM308" s="29"/>
      <c r="BN308" s="29"/>
      <c r="BO308" s="29"/>
      <c r="BP308" s="29"/>
      <c r="BR308" s="29"/>
    </row>
    <row r="309" spans="1:71" s="2" customFormat="1" ht="16" customHeight="1" x14ac:dyDescent="0.2">
      <c r="A309" s="83" t="s">
        <v>35</v>
      </c>
      <c r="B309" s="37" t="s">
        <v>18</v>
      </c>
      <c r="C309" s="52"/>
      <c r="D309" s="52"/>
      <c r="E309" s="52"/>
      <c r="F309" s="52"/>
      <c r="G309" s="52"/>
      <c r="H309" s="52"/>
      <c r="I309" s="55"/>
      <c r="J309" s="2">
        <f t="shared" si="190"/>
        <v>0</v>
      </c>
      <c r="L309" s="83" t="s">
        <v>31</v>
      </c>
      <c r="M309" s="37" t="s">
        <v>18</v>
      </c>
      <c r="N309" s="52"/>
      <c r="O309" s="52"/>
      <c r="P309" s="52"/>
      <c r="Q309" s="52"/>
      <c r="R309" s="52"/>
      <c r="S309" s="52"/>
      <c r="T309" s="55"/>
      <c r="U309" s="2">
        <f t="shared" si="191"/>
        <v>0</v>
      </c>
      <c r="W309" s="83" t="s">
        <v>31</v>
      </c>
      <c r="X309" s="37" t="s">
        <v>18</v>
      </c>
      <c r="Y309" s="52"/>
      <c r="Z309" s="52"/>
      <c r="AA309" s="52"/>
      <c r="AB309" s="52"/>
      <c r="AC309" s="52"/>
      <c r="AD309" s="52"/>
      <c r="AE309" s="55"/>
      <c r="AF309" s="2">
        <f t="shared" si="192"/>
        <v>0</v>
      </c>
      <c r="AH309" s="83" t="s">
        <v>31</v>
      </c>
      <c r="AI309" s="37" t="s">
        <v>18</v>
      </c>
      <c r="AJ309" s="64"/>
      <c r="AK309" s="64"/>
      <c r="AL309" s="64"/>
      <c r="AM309" s="64"/>
      <c r="AN309" s="64"/>
      <c r="AO309" s="64"/>
      <c r="AP309" s="66"/>
      <c r="AQ309" s="2">
        <f t="shared" si="193"/>
        <v>0</v>
      </c>
      <c r="AS309" s="83" t="s">
        <v>31</v>
      </c>
      <c r="AT309" s="41" t="s">
        <v>18</v>
      </c>
      <c r="AU309" s="24">
        <f t="shared" ref="AU309:AX309" si="194">SUM(AU310:AU312)</f>
        <v>11</v>
      </c>
      <c r="AV309" s="24">
        <f t="shared" si="194"/>
        <v>4</v>
      </c>
      <c r="AW309" s="24">
        <f t="shared" si="194"/>
        <v>2</v>
      </c>
      <c r="AX309" s="24">
        <f t="shared" si="194"/>
        <v>0</v>
      </c>
      <c r="BB309" s="83"/>
      <c r="BC309" s="52"/>
      <c r="BD309" s="15"/>
      <c r="BE309" s="15"/>
      <c r="BF309" s="16"/>
      <c r="BG309" s="16"/>
      <c r="BI309" s="29"/>
      <c r="BJ309" s="29"/>
      <c r="BK309" s="29"/>
      <c r="BL309" s="29"/>
      <c r="BM309" s="29"/>
      <c r="BN309" s="29"/>
      <c r="BO309" s="29"/>
      <c r="BP309" s="29"/>
      <c r="BR309" s="29"/>
      <c r="BS309" s="29"/>
    </row>
    <row r="310" spans="1:71" s="2" customFormat="1" x14ac:dyDescent="0.2">
      <c r="A310" s="81"/>
      <c r="B310" s="59" t="s">
        <v>21</v>
      </c>
      <c r="C310" s="59">
        <v>8</v>
      </c>
      <c r="D310" s="59"/>
      <c r="E310" s="59"/>
      <c r="F310" s="59"/>
      <c r="G310" s="59"/>
      <c r="H310" s="59"/>
      <c r="I310" s="53"/>
      <c r="J310" s="2">
        <f t="shared" si="190"/>
        <v>8</v>
      </c>
      <c r="L310" s="81"/>
      <c r="M310" s="59" t="s">
        <v>21</v>
      </c>
      <c r="N310" s="59">
        <v>3</v>
      </c>
      <c r="O310" s="59"/>
      <c r="P310" s="59"/>
      <c r="Q310" s="59"/>
      <c r="R310" s="59"/>
      <c r="S310" s="59"/>
      <c r="T310" s="53"/>
      <c r="U310" s="2">
        <f t="shared" si="191"/>
        <v>3</v>
      </c>
      <c r="W310" s="81"/>
      <c r="X310" s="59" t="s">
        <v>21</v>
      </c>
      <c r="Y310" s="59">
        <v>2</v>
      </c>
      <c r="Z310" s="59"/>
      <c r="AA310" s="59"/>
      <c r="AB310" s="59"/>
      <c r="AC310" s="59"/>
      <c r="AD310" s="59"/>
      <c r="AE310" s="53"/>
      <c r="AF310" s="2">
        <f t="shared" si="192"/>
        <v>2</v>
      </c>
      <c r="AH310" s="81"/>
      <c r="AI310" s="59" t="s">
        <v>21</v>
      </c>
      <c r="AJ310" s="69"/>
      <c r="AK310" s="69"/>
      <c r="AL310" s="69"/>
      <c r="AM310" s="69"/>
      <c r="AN310" s="69"/>
      <c r="AO310" s="69"/>
      <c r="AP310" s="65"/>
      <c r="AQ310" s="2">
        <f t="shared" si="193"/>
        <v>0</v>
      </c>
      <c r="AS310" s="81"/>
      <c r="AT310" s="60" t="s">
        <v>21</v>
      </c>
      <c r="AU310" s="24">
        <f>J310</f>
        <v>8</v>
      </c>
      <c r="AV310" s="24">
        <f>U310</f>
        <v>3</v>
      </c>
      <c r="AW310" s="24">
        <f>AF310</f>
        <v>2</v>
      </c>
      <c r="AX310" s="24">
        <f>AQ310</f>
        <v>0</v>
      </c>
      <c r="BB310" s="81"/>
      <c r="BC310" s="52"/>
      <c r="BD310" s="25"/>
      <c r="BE310" s="25"/>
      <c r="BF310" s="25"/>
      <c r="BG310" s="25"/>
      <c r="BI310" s="29"/>
      <c r="BJ310" s="29"/>
      <c r="BK310" s="29"/>
      <c r="BL310" s="29"/>
      <c r="BM310" s="29"/>
      <c r="BN310" s="29"/>
      <c r="BO310" s="29"/>
      <c r="BP310" s="29"/>
      <c r="BR310" s="29"/>
    </row>
    <row r="311" spans="1:71" s="2" customFormat="1" x14ac:dyDescent="0.2">
      <c r="A311" s="81"/>
      <c r="B311" s="52" t="s">
        <v>23</v>
      </c>
      <c r="C311" s="52">
        <v>3</v>
      </c>
      <c r="D311" s="52"/>
      <c r="E311" s="52"/>
      <c r="F311" s="52"/>
      <c r="G311" s="52"/>
      <c r="H311" s="52"/>
      <c r="I311" s="55"/>
      <c r="J311" s="2">
        <f t="shared" si="190"/>
        <v>3</v>
      </c>
      <c r="L311" s="81"/>
      <c r="M311" s="52" t="s">
        <v>23</v>
      </c>
      <c r="N311" s="52">
        <v>1</v>
      </c>
      <c r="O311" s="52"/>
      <c r="P311" s="52"/>
      <c r="Q311" s="52"/>
      <c r="R311" s="52"/>
      <c r="S311" s="52"/>
      <c r="T311" s="55"/>
      <c r="U311" s="2">
        <f t="shared" si="191"/>
        <v>1</v>
      </c>
      <c r="W311" s="81"/>
      <c r="X311" s="52" t="s">
        <v>23</v>
      </c>
      <c r="Y311" s="52"/>
      <c r="Z311" s="52"/>
      <c r="AA311" s="52"/>
      <c r="AB311" s="52"/>
      <c r="AC311" s="52"/>
      <c r="AD311" s="52"/>
      <c r="AE311" s="55"/>
      <c r="AF311" s="2">
        <f t="shared" si="192"/>
        <v>0</v>
      </c>
      <c r="AH311" s="81"/>
      <c r="AI311" s="52" t="s">
        <v>23</v>
      </c>
      <c r="AJ311" s="64"/>
      <c r="AK311" s="64"/>
      <c r="AL311" s="64"/>
      <c r="AM311" s="64"/>
      <c r="AN311" s="64"/>
      <c r="AO311" s="64"/>
      <c r="AP311" s="66"/>
      <c r="AQ311" s="2">
        <f t="shared" si="193"/>
        <v>0</v>
      </c>
      <c r="AS311" s="81"/>
      <c r="AT311" s="54" t="s">
        <v>23</v>
      </c>
      <c r="AU311" s="24">
        <f>J311</f>
        <v>3</v>
      </c>
      <c r="AV311" s="24">
        <f>U311</f>
        <v>1</v>
      </c>
      <c r="AW311" s="24">
        <f>AF311</f>
        <v>0</v>
      </c>
      <c r="AX311" s="24">
        <f>AQ311</f>
        <v>0</v>
      </c>
      <c r="BB311" s="81"/>
      <c r="BC311" s="52"/>
      <c r="BD311" s="25"/>
      <c r="BE311" s="25"/>
      <c r="BF311" s="25"/>
      <c r="BG311" s="25"/>
      <c r="BI311" s="29"/>
      <c r="BJ311" s="29"/>
      <c r="BK311" s="29"/>
      <c r="BL311" s="29"/>
      <c r="BM311" s="29"/>
      <c r="BN311" s="29"/>
      <c r="BO311" s="29"/>
      <c r="BP311" s="29"/>
      <c r="BR311" s="29"/>
    </row>
    <row r="312" spans="1:71" s="2" customFormat="1" ht="17" thickBot="1" x14ac:dyDescent="0.25">
      <c r="A312" s="87"/>
      <c r="B312" s="56" t="s">
        <v>25</v>
      </c>
      <c r="C312" s="56"/>
      <c r="D312" s="56"/>
      <c r="E312" s="56"/>
      <c r="F312" s="56"/>
      <c r="G312" s="56"/>
      <c r="H312" s="56"/>
      <c r="I312" s="57"/>
      <c r="J312" s="2">
        <f t="shared" si="190"/>
        <v>0</v>
      </c>
      <c r="L312" s="87"/>
      <c r="M312" s="56" t="s">
        <v>25</v>
      </c>
      <c r="N312" s="56"/>
      <c r="O312" s="56"/>
      <c r="P312" s="56"/>
      <c r="Q312" s="56"/>
      <c r="R312" s="56"/>
      <c r="S312" s="56"/>
      <c r="T312" s="57"/>
      <c r="U312" s="2">
        <f t="shared" si="191"/>
        <v>0</v>
      </c>
      <c r="W312" s="87"/>
      <c r="X312" s="56" t="s">
        <v>25</v>
      </c>
      <c r="Y312" s="56"/>
      <c r="Z312" s="56"/>
      <c r="AA312" s="56"/>
      <c r="AB312" s="56"/>
      <c r="AC312" s="56"/>
      <c r="AD312" s="56"/>
      <c r="AE312" s="57"/>
      <c r="AF312" s="2">
        <f t="shared" si="192"/>
        <v>0</v>
      </c>
      <c r="AH312" s="87"/>
      <c r="AI312" s="56" t="s">
        <v>25</v>
      </c>
      <c r="AJ312" s="67"/>
      <c r="AK312" s="67"/>
      <c r="AL312" s="67"/>
      <c r="AM312" s="67"/>
      <c r="AN312" s="67"/>
      <c r="AO312" s="67"/>
      <c r="AP312" s="68"/>
      <c r="AQ312" s="2">
        <f t="shared" si="193"/>
        <v>0</v>
      </c>
      <c r="AS312" s="87"/>
      <c r="AT312" s="58" t="s">
        <v>25</v>
      </c>
      <c r="AU312" s="35">
        <f>J312</f>
        <v>0</v>
      </c>
      <c r="AV312" s="35">
        <f>U312</f>
        <v>0</v>
      </c>
      <c r="AW312" s="35">
        <f>AF312</f>
        <v>0</v>
      </c>
      <c r="AX312" s="35">
        <f>AQ312</f>
        <v>0</v>
      </c>
      <c r="BB312" s="87"/>
      <c r="BC312" s="56"/>
      <c r="BD312" s="36"/>
      <c r="BE312" s="36"/>
      <c r="BF312" s="36"/>
      <c r="BG312" s="36"/>
      <c r="BI312" s="29"/>
      <c r="BJ312" s="29"/>
      <c r="BK312" s="29"/>
      <c r="BL312" s="29"/>
      <c r="BM312" s="29"/>
      <c r="BN312" s="29"/>
      <c r="BO312" s="29"/>
      <c r="BP312" s="29"/>
      <c r="BR312" s="29"/>
    </row>
    <row r="313" spans="1:71" s="2" customFormat="1" ht="16" customHeight="1" x14ac:dyDescent="0.2">
      <c r="A313" s="83" t="s">
        <v>33</v>
      </c>
      <c r="B313" s="52" t="s">
        <v>18</v>
      </c>
      <c r="C313" s="52"/>
      <c r="D313" s="52"/>
      <c r="E313" s="52"/>
      <c r="F313" s="52"/>
      <c r="G313" s="52"/>
      <c r="H313" s="52"/>
      <c r="I313" s="10"/>
      <c r="J313" s="2">
        <f>SUM(C313:I313)</f>
        <v>0</v>
      </c>
      <c r="L313" s="83" t="s">
        <v>30</v>
      </c>
      <c r="M313" s="52" t="s">
        <v>18</v>
      </c>
      <c r="N313" s="52"/>
      <c r="O313" s="52"/>
      <c r="P313" s="52"/>
      <c r="Q313" s="52"/>
      <c r="R313" s="52"/>
      <c r="S313" s="52"/>
      <c r="T313" s="10"/>
      <c r="U313" s="2">
        <f>SUM(N313:T313)</f>
        <v>0</v>
      </c>
      <c r="W313" s="83" t="s">
        <v>30</v>
      </c>
      <c r="X313" s="52" t="s">
        <v>18</v>
      </c>
      <c r="Y313" s="52"/>
      <c r="Z313" s="52"/>
      <c r="AA313" s="52"/>
      <c r="AB313" s="52"/>
      <c r="AC313" s="52"/>
      <c r="AD313" s="52"/>
      <c r="AE313" s="10"/>
      <c r="AF313" s="2">
        <f>SUM(Y313:AE313)</f>
        <v>0</v>
      </c>
      <c r="AH313" s="83" t="s">
        <v>30</v>
      </c>
      <c r="AI313" s="52" t="s">
        <v>18</v>
      </c>
      <c r="AJ313" s="64"/>
      <c r="AK313" s="64"/>
      <c r="AL313" s="64"/>
      <c r="AM313" s="64"/>
      <c r="AN313" s="64"/>
      <c r="AO313" s="64"/>
      <c r="AP313" s="63"/>
      <c r="AQ313" s="2">
        <f>SUM(AJ313:AP313)</f>
        <v>0</v>
      </c>
      <c r="AS313" s="83" t="s">
        <v>30</v>
      </c>
      <c r="AT313" s="54" t="s">
        <v>18</v>
      </c>
      <c r="AU313" s="14">
        <f>SUM(AU314:AU316)</f>
        <v>6</v>
      </c>
      <c r="AV313" s="14">
        <f t="shared" ref="AV313:AX313" si="195">SUM(AV314:AV316)</f>
        <v>6</v>
      </c>
      <c r="AW313" s="14">
        <f t="shared" si="195"/>
        <v>9</v>
      </c>
      <c r="AX313" s="14">
        <f t="shared" si="195"/>
        <v>0</v>
      </c>
      <c r="AZ313" s="2">
        <f>SUM(AU313:AX313,AU317:AX317)</f>
        <v>34</v>
      </c>
      <c r="BB313" s="83"/>
      <c r="BC313" s="52"/>
      <c r="BD313" s="61"/>
      <c r="BE313" s="61"/>
      <c r="BF313" s="48"/>
      <c r="BG313" s="48"/>
      <c r="BI313" s="49"/>
      <c r="BJ313" s="50"/>
      <c r="BK313" s="51"/>
      <c r="BL313" s="50"/>
      <c r="BM313" s="51"/>
      <c r="BN313" s="50"/>
      <c r="BO313" s="51"/>
      <c r="BP313" s="50"/>
      <c r="BR313" s="49" t="s">
        <v>19</v>
      </c>
      <c r="BS313" s="50" t="s">
        <v>20</v>
      </c>
    </row>
    <row r="314" spans="1:71" s="2" customFormat="1" ht="17" thickBot="1" x14ac:dyDescent="0.25">
      <c r="A314" s="81"/>
      <c r="B314" s="52" t="s">
        <v>21</v>
      </c>
      <c r="C314" s="52">
        <v>6</v>
      </c>
      <c r="D314" s="52"/>
      <c r="E314" s="52"/>
      <c r="F314" s="52"/>
      <c r="G314" s="52"/>
      <c r="H314" s="52"/>
      <c r="I314" s="53"/>
      <c r="J314" s="2">
        <f t="shared" ref="J314:J320" si="196">SUM(C314:I314)</f>
        <v>6</v>
      </c>
      <c r="L314" s="81"/>
      <c r="M314" s="52" t="s">
        <v>21</v>
      </c>
      <c r="N314" s="21">
        <v>6</v>
      </c>
      <c r="O314" s="52"/>
      <c r="P314" s="52"/>
      <c r="Q314" s="52"/>
      <c r="R314" s="52"/>
      <c r="S314" s="52"/>
      <c r="T314" s="53"/>
      <c r="U314" s="2">
        <f t="shared" ref="U314:U320" si="197">SUM(N314:T314)</f>
        <v>6</v>
      </c>
      <c r="W314" s="81"/>
      <c r="X314" s="52" t="s">
        <v>21</v>
      </c>
      <c r="Y314" s="52">
        <v>9</v>
      </c>
      <c r="Z314" s="52"/>
      <c r="AA314" s="52"/>
      <c r="AB314" s="52"/>
      <c r="AC314" s="52"/>
      <c r="AD314" s="52"/>
      <c r="AE314" s="53"/>
      <c r="AF314" s="2">
        <f t="shared" ref="AF314:AF320" si="198">SUM(Y314:AE314)</f>
        <v>9</v>
      </c>
      <c r="AH314" s="81"/>
      <c r="AI314" s="52" t="s">
        <v>21</v>
      </c>
      <c r="AJ314" s="64"/>
      <c r="AK314" s="64"/>
      <c r="AL314" s="64"/>
      <c r="AM314" s="64"/>
      <c r="AN314" s="64"/>
      <c r="AO314" s="64"/>
      <c r="AP314" s="65"/>
      <c r="AQ314" s="2">
        <f t="shared" ref="AQ314:AQ320" si="199">SUM(AJ314:AP314)</f>
        <v>0</v>
      </c>
      <c r="AS314" s="81"/>
      <c r="AT314" s="54" t="s">
        <v>21</v>
      </c>
      <c r="AU314" s="24">
        <f>J314</f>
        <v>6</v>
      </c>
      <c r="AV314" s="24">
        <f>U314</f>
        <v>6</v>
      </c>
      <c r="AW314" s="24">
        <f>AF314</f>
        <v>9</v>
      </c>
      <c r="AX314" s="24">
        <f>AQ314</f>
        <v>0</v>
      </c>
      <c r="BB314" s="81"/>
      <c r="BC314" s="52"/>
      <c r="BD314" s="25"/>
      <c r="BE314" s="25"/>
      <c r="BF314" s="25"/>
      <c r="BG314" s="25"/>
      <c r="BH314" s="29"/>
      <c r="BI314" s="27"/>
      <c r="BJ314" s="28"/>
      <c r="BK314" s="27"/>
      <c r="BL314" s="28"/>
      <c r="BM314" s="27"/>
      <c r="BN314" s="28"/>
      <c r="BO314" s="27"/>
      <c r="BP314" s="28"/>
      <c r="BR314" s="27" t="e">
        <f>AVERAGE(BI314,BK314,BM314)</f>
        <v>#DIV/0!</v>
      </c>
      <c r="BS314" s="28" t="e">
        <f>AVERAGE(BJ314,BL314,BN314)</f>
        <v>#DIV/0!</v>
      </c>
    </row>
    <row r="315" spans="1:71" s="2" customFormat="1" x14ac:dyDescent="0.2">
      <c r="A315" s="81"/>
      <c r="B315" s="52" t="s">
        <v>23</v>
      </c>
      <c r="C315" s="52"/>
      <c r="D315" s="52"/>
      <c r="E315" s="52"/>
      <c r="F315" s="52"/>
      <c r="G315" s="52"/>
      <c r="H315" s="52"/>
      <c r="I315" s="55"/>
      <c r="J315" s="2">
        <f t="shared" si="196"/>
        <v>0</v>
      </c>
      <c r="L315" s="81"/>
      <c r="M315" s="52" t="s">
        <v>23</v>
      </c>
      <c r="N315" s="21"/>
      <c r="O315" s="52"/>
      <c r="P315" s="52"/>
      <c r="Q315" s="52"/>
      <c r="R315" s="52"/>
      <c r="S315" s="52"/>
      <c r="T315" s="55"/>
      <c r="U315" s="2">
        <f t="shared" si="197"/>
        <v>0</v>
      </c>
      <c r="W315" s="81"/>
      <c r="X315" s="52" t="s">
        <v>23</v>
      </c>
      <c r="Y315" s="52"/>
      <c r="Z315" s="52"/>
      <c r="AA315" s="52"/>
      <c r="AB315" s="52"/>
      <c r="AC315" s="52"/>
      <c r="AD315" s="52"/>
      <c r="AE315" s="55"/>
      <c r="AF315" s="2">
        <f t="shared" si="198"/>
        <v>0</v>
      </c>
      <c r="AH315" s="81"/>
      <c r="AI315" s="52" t="s">
        <v>23</v>
      </c>
      <c r="AJ315" s="64"/>
      <c r="AK315" s="64"/>
      <c r="AL315" s="64"/>
      <c r="AM315" s="64"/>
      <c r="AN315" s="64"/>
      <c r="AO315" s="64"/>
      <c r="AP315" s="66"/>
      <c r="AQ315" s="2">
        <f t="shared" si="199"/>
        <v>0</v>
      </c>
      <c r="AS315" s="81"/>
      <c r="AT315" s="54" t="s">
        <v>23</v>
      </c>
      <c r="AU315" s="24">
        <f>J315</f>
        <v>0</v>
      </c>
      <c r="AV315" s="24">
        <f>U315</f>
        <v>0</v>
      </c>
      <c r="AW315" s="24">
        <f>AF315</f>
        <v>0</v>
      </c>
      <c r="AX315" s="24">
        <f>AQ315</f>
        <v>0</v>
      </c>
      <c r="BB315" s="81"/>
      <c r="BC315" s="52"/>
      <c r="BD315" s="25"/>
      <c r="BE315" s="25"/>
      <c r="BF315" s="25"/>
      <c r="BG315" s="25"/>
      <c r="BH315" s="29"/>
      <c r="BI315" s="29"/>
      <c r="BJ315" s="29"/>
      <c r="BK315" s="29"/>
      <c r="BL315" s="29"/>
      <c r="BM315" s="29"/>
      <c r="BN315" s="29"/>
      <c r="BO315" s="29"/>
      <c r="BP315" s="29"/>
      <c r="BR315" s="29"/>
    </row>
    <row r="316" spans="1:71" s="2" customFormat="1" ht="17" thickBot="1" x14ac:dyDescent="0.25">
      <c r="A316" s="87"/>
      <c r="B316" s="56" t="s">
        <v>25</v>
      </c>
      <c r="C316" s="56"/>
      <c r="D316" s="56"/>
      <c r="E316" s="56"/>
      <c r="F316" s="56"/>
      <c r="G316" s="56"/>
      <c r="H316" s="56"/>
      <c r="I316" s="57"/>
      <c r="J316" s="2">
        <f t="shared" si="196"/>
        <v>0</v>
      </c>
      <c r="L316" s="87"/>
      <c r="M316" s="56" t="s">
        <v>25</v>
      </c>
      <c r="N316" s="32"/>
      <c r="O316" s="56"/>
      <c r="P316" s="56"/>
      <c r="Q316" s="56"/>
      <c r="R316" s="56"/>
      <c r="S316" s="56"/>
      <c r="T316" s="57"/>
      <c r="U316" s="2">
        <f t="shared" si="197"/>
        <v>0</v>
      </c>
      <c r="W316" s="87"/>
      <c r="X316" s="56" t="s">
        <v>25</v>
      </c>
      <c r="Y316" s="56"/>
      <c r="Z316" s="56"/>
      <c r="AA316" s="56"/>
      <c r="AB316" s="56"/>
      <c r="AC316" s="56"/>
      <c r="AD316" s="56"/>
      <c r="AE316" s="57"/>
      <c r="AF316" s="2">
        <f t="shared" si="198"/>
        <v>0</v>
      </c>
      <c r="AH316" s="87"/>
      <c r="AI316" s="56" t="s">
        <v>25</v>
      </c>
      <c r="AJ316" s="67"/>
      <c r="AK316" s="67"/>
      <c r="AL316" s="67"/>
      <c r="AM316" s="67"/>
      <c r="AN316" s="67"/>
      <c r="AO316" s="67"/>
      <c r="AP316" s="68"/>
      <c r="AQ316" s="2">
        <f t="shared" si="199"/>
        <v>0</v>
      </c>
      <c r="AS316" s="87"/>
      <c r="AT316" s="58" t="s">
        <v>25</v>
      </c>
      <c r="AU316" s="35">
        <f>J316</f>
        <v>0</v>
      </c>
      <c r="AV316" s="35">
        <f>U316</f>
        <v>0</v>
      </c>
      <c r="AW316" s="35">
        <f>AF316</f>
        <v>0</v>
      </c>
      <c r="AX316" s="35">
        <f>AQ316</f>
        <v>0</v>
      </c>
      <c r="BB316" s="87"/>
      <c r="BC316" s="56"/>
      <c r="BD316" s="36"/>
      <c r="BE316" s="36"/>
      <c r="BF316" s="36"/>
      <c r="BG316" s="36"/>
      <c r="BH316" s="29"/>
      <c r="BI316" s="29"/>
      <c r="BJ316" s="29"/>
      <c r="BK316" s="29"/>
      <c r="BL316" s="29"/>
      <c r="BM316" s="29"/>
      <c r="BN316" s="29"/>
      <c r="BO316" s="29"/>
      <c r="BP316" s="29"/>
      <c r="BR316" s="29"/>
    </row>
    <row r="317" spans="1:71" s="2" customFormat="1" ht="16" customHeight="1" x14ac:dyDescent="0.2">
      <c r="A317" s="83" t="s">
        <v>34</v>
      </c>
      <c r="B317" s="37" t="s">
        <v>18</v>
      </c>
      <c r="C317" s="52"/>
      <c r="D317" s="52"/>
      <c r="E317" s="52"/>
      <c r="F317" s="52"/>
      <c r="G317" s="52"/>
      <c r="H317" s="52"/>
      <c r="I317" s="55"/>
      <c r="J317" s="2">
        <f t="shared" si="196"/>
        <v>0</v>
      </c>
      <c r="L317" s="83" t="s">
        <v>31</v>
      </c>
      <c r="M317" s="37" t="s">
        <v>18</v>
      </c>
      <c r="N317" s="39"/>
      <c r="O317" s="52"/>
      <c r="P317" s="52"/>
      <c r="Q317" s="52"/>
      <c r="R317" s="52"/>
      <c r="S317" s="52"/>
      <c r="T317" s="55"/>
      <c r="U317" s="2">
        <f t="shared" si="197"/>
        <v>0</v>
      </c>
      <c r="W317" s="83" t="s">
        <v>31</v>
      </c>
      <c r="X317" s="37" t="s">
        <v>18</v>
      </c>
      <c r="Y317" s="52"/>
      <c r="Z317" s="52"/>
      <c r="AA317" s="52"/>
      <c r="AB317" s="52"/>
      <c r="AC317" s="52"/>
      <c r="AD317" s="52"/>
      <c r="AE317" s="55"/>
      <c r="AF317" s="2">
        <f t="shared" si="198"/>
        <v>0</v>
      </c>
      <c r="AH317" s="83" t="s">
        <v>31</v>
      </c>
      <c r="AI317" s="37" t="s">
        <v>18</v>
      </c>
      <c r="AJ317" s="64"/>
      <c r="AK317" s="64"/>
      <c r="AL317" s="64"/>
      <c r="AM317" s="64"/>
      <c r="AN317" s="64"/>
      <c r="AO317" s="64"/>
      <c r="AP317" s="66"/>
      <c r="AQ317" s="2">
        <f t="shared" si="199"/>
        <v>0</v>
      </c>
      <c r="AS317" s="83" t="s">
        <v>31</v>
      </c>
      <c r="AT317" s="41" t="s">
        <v>18</v>
      </c>
      <c r="AU317" s="24">
        <f t="shared" ref="AU317:AX317" si="200">SUM(AU318:AU320)</f>
        <v>9</v>
      </c>
      <c r="AV317" s="24">
        <f t="shared" si="200"/>
        <v>3</v>
      </c>
      <c r="AW317" s="24">
        <f t="shared" si="200"/>
        <v>1</v>
      </c>
      <c r="AX317" s="24">
        <f t="shared" si="200"/>
        <v>0</v>
      </c>
      <c r="BB317" s="83"/>
      <c r="BC317" s="52"/>
      <c r="BD317" s="15"/>
      <c r="BE317" s="15"/>
      <c r="BF317" s="16"/>
      <c r="BG317" s="16"/>
      <c r="BI317" s="29"/>
      <c r="BJ317" s="29"/>
      <c r="BK317" s="29"/>
      <c r="BL317" s="29"/>
      <c r="BM317" s="29"/>
      <c r="BN317" s="29"/>
      <c r="BO317" s="29"/>
      <c r="BP317" s="29"/>
      <c r="BR317" s="29"/>
    </row>
    <row r="318" spans="1:71" s="2" customFormat="1" x14ac:dyDescent="0.2">
      <c r="A318" s="81"/>
      <c r="B318" s="59" t="s">
        <v>21</v>
      </c>
      <c r="C318" s="59">
        <v>9</v>
      </c>
      <c r="D318" s="59"/>
      <c r="E318" s="59"/>
      <c r="F318" s="59"/>
      <c r="G318" s="59"/>
      <c r="H318" s="59"/>
      <c r="I318" s="53"/>
      <c r="J318" s="2">
        <f t="shared" si="196"/>
        <v>9</v>
      </c>
      <c r="L318" s="81"/>
      <c r="M318" s="59" t="s">
        <v>21</v>
      </c>
      <c r="N318" s="21">
        <v>3</v>
      </c>
      <c r="O318" s="59"/>
      <c r="P318" s="59"/>
      <c r="Q318" s="59"/>
      <c r="R318" s="59"/>
      <c r="S318" s="59"/>
      <c r="T318" s="53"/>
      <c r="U318" s="2">
        <f t="shared" si="197"/>
        <v>3</v>
      </c>
      <c r="W318" s="81"/>
      <c r="X318" s="59" t="s">
        <v>21</v>
      </c>
      <c r="Y318" s="59">
        <v>1</v>
      </c>
      <c r="Z318" s="59"/>
      <c r="AA318" s="59"/>
      <c r="AB318" s="59"/>
      <c r="AC318" s="59"/>
      <c r="AD318" s="59"/>
      <c r="AE318" s="53"/>
      <c r="AF318" s="2">
        <f t="shared" si="198"/>
        <v>1</v>
      </c>
      <c r="AH318" s="81"/>
      <c r="AI318" s="59" t="s">
        <v>21</v>
      </c>
      <c r="AJ318" s="69"/>
      <c r="AK318" s="69"/>
      <c r="AL318" s="69"/>
      <c r="AM318" s="69"/>
      <c r="AN318" s="69"/>
      <c r="AO318" s="69"/>
      <c r="AP318" s="65"/>
      <c r="AQ318" s="2">
        <f t="shared" si="199"/>
        <v>0</v>
      </c>
      <c r="AS318" s="81"/>
      <c r="AT318" s="60" t="s">
        <v>21</v>
      </c>
      <c r="AU318" s="24">
        <f>J318</f>
        <v>9</v>
      </c>
      <c r="AV318" s="24">
        <f>U318</f>
        <v>3</v>
      </c>
      <c r="AW318" s="24">
        <f>AF318</f>
        <v>1</v>
      </c>
      <c r="AX318" s="24">
        <f>AQ318</f>
        <v>0</v>
      </c>
      <c r="BB318" s="81"/>
      <c r="BC318" s="52"/>
      <c r="BD318" s="25"/>
      <c r="BE318" s="25"/>
      <c r="BF318" s="25"/>
      <c r="BG318" s="25"/>
      <c r="BI318" s="29"/>
      <c r="BJ318" s="29"/>
      <c r="BK318" s="29"/>
      <c r="BL318" s="29"/>
      <c r="BM318" s="29"/>
      <c r="BN318" s="29"/>
      <c r="BO318" s="29"/>
      <c r="BP318" s="29"/>
      <c r="BR318" s="29"/>
    </row>
    <row r="319" spans="1:71" s="2" customFormat="1" x14ac:dyDescent="0.2">
      <c r="A319" s="81"/>
      <c r="B319" s="52" t="s">
        <v>23</v>
      </c>
      <c r="C319" s="52"/>
      <c r="D319" s="52"/>
      <c r="E319" s="52"/>
      <c r="F319" s="52"/>
      <c r="G319" s="52"/>
      <c r="H319" s="52"/>
      <c r="I319" s="55"/>
      <c r="J319" s="2">
        <f t="shared" si="196"/>
        <v>0</v>
      </c>
      <c r="L319" s="81"/>
      <c r="M319" s="52" t="s">
        <v>23</v>
      </c>
      <c r="N319" s="21"/>
      <c r="O319" s="52"/>
      <c r="P319" s="52"/>
      <c r="Q319" s="52"/>
      <c r="R319" s="52"/>
      <c r="S319" s="52"/>
      <c r="T319" s="55"/>
      <c r="U319" s="2">
        <f t="shared" si="197"/>
        <v>0</v>
      </c>
      <c r="W319" s="81"/>
      <c r="X319" s="52" t="s">
        <v>23</v>
      </c>
      <c r="Y319" s="52"/>
      <c r="Z319" s="52"/>
      <c r="AA319" s="52"/>
      <c r="AB319" s="52"/>
      <c r="AC319" s="52"/>
      <c r="AD319" s="52"/>
      <c r="AE319" s="55"/>
      <c r="AF319" s="2">
        <f t="shared" si="198"/>
        <v>0</v>
      </c>
      <c r="AH319" s="81"/>
      <c r="AI319" s="52" t="s">
        <v>23</v>
      </c>
      <c r="AJ319" s="64"/>
      <c r="AK319" s="64"/>
      <c r="AL319" s="64"/>
      <c r="AM319" s="64"/>
      <c r="AN319" s="64"/>
      <c r="AO319" s="64"/>
      <c r="AP319" s="66"/>
      <c r="AQ319" s="2">
        <f t="shared" si="199"/>
        <v>0</v>
      </c>
      <c r="AS319" s="81"/>
      <c r="AT319" s="54" t="s">
        <v>23</v>
      </c>
      <c r="AU319" s="24">
        <f>J319</f>
        <v>0</v>
      </c>
      <c r="AV319" s="24">
        <f>U319</f>
        <v>0</v>
      </c>
      <c r="AW319" s="24">
        <f>AF319</f>
        <v>0</v>
      </c>
      <c r="AX319" s="24">
        <f>AQ319</f>
        <v>0</v>
      </c>
      <c r="BB319" s="81"/>
      <c r="BC319" s="52"/>
      <c r="BD319" s="25"/>
      <c r="BE319" s="25"/>
      <c r="BF319" s="25"/>
      <c r="BG319" s="25"/>
      <c r="BI319" s="29"/>
      <c r="BJ319" s="29"/>
      <c r="BK319" s="29"/>
      <c r="BL319" s="29"/>
      <c r="BM319" s="29"/>
      <c r="BN319" s="29"/>
      <c r="BO319" s="29"/>
      <c r="BP319" s="29"/>
      <c r="BR319" s="29"/>
    </row>
    <row r="320" spans="1:71" s="2" customFormat="1" ht="17" thickBot="1" x14ac:dyDescent="0.25">
      <c r="A320" s="87"/>
      <c r="B320" s="56" t="s">
        <v>25</v>
      </c>
      <c r="C320" s="56"/>
      <c r="D320" s="56"/>
      <c r="E320" s="56"/>
      <c r="F320" s="56"/>
      <c r="G320" s="56"/>
      <c r="H320" s="56"/>
      <c r="I320" s="57"/>
      <c r="J320" s="2">
        <f t="shared" si="196"/>
        <v>0</v>
      </c>
      <c r="L320" s="87"/>
      <c r="M320" s="56" t="s">
        <v>25</v>
      </c>
      <c r="N320" s="56"/>
      <c r="O320" s="56"/>
      <c r="P320" s="56"/>
      <c r="Q320" s="56"/>
      <c r="R320" s="56"/>
      <c r="S320" s="56"/>
      <c r="T320" s="57"/>
      <c r="U320" s="2">
        <f t="shared" si="197"/>
        <v>0</v>
      </c>
      <c r="W320" s="87"/>
      <c r="X320" s="56" t="s">
        <v>25</v>
      </c>
      <c r="Y320" s="56"/>
      <c r="Z320" s="56"/>
      <c r="AA320" s="56"/>
      <c r="AB320" s="56"/>
      <c r="AC320" s="56"/>
      <c r="AD320" s="56"/>
      <c r="AE320" s="57"/>
      <c r="AF320" s="2">
        <f t="shared" si="198"/>
        <v>0</v>
      </c>
      <c r="AH320" s="87"/>
      <c r="AI320" s="56" t="s">
        <v>25</v>
      </c>
      <c r="AJ320" s="67"/>
      <c r="AK320" s="67"/>
      <c r="AL320" s="67"/>
      <c r="AM320" s="67"/>
      <c r="AN320" s="67"/>
      <c r="AO320" s="67"/>
      <c r="AP320" s="68"/>
      <c r="AQ320" s="2">
        <f t="shared" si="199"/>
        <v>0</v>
      </c>
      <c r="AS320" s="87"/>
      <c r="AT320" s="58" t="s">
        <v>25</v>
      </c>
      <c r="AU320" s="35">
        <f>J320</f>
        <v>0</v>
      </c>
      <c r="AV320" s="35">
        <f>U320</f>
        <v>0</v>
      </c>
      <c r="AW320" s="35">
        <f>AF320</f>
        <v>0</v>
      </c>
      <c r="AX320" s="35">
        <f>AQ320</f>
        <v>0</v>
      </c>
      <c r="BB320" s="87"/>
      <c r="BC320" s="56"/>
      <c r="BD320" s="36"/>
      <c r="BE320" s="36"/>
      <c r="BF320" s="36"/>
      <c r="BG320" s="36"/>
      <c r="BI320" s="29"/>
      <c r="BJ320" s="29"/>
      <c r="BK320" s="29"/>
      <c r="BL320" s="29"/>
      <c r="BM320" s="29"/>
      <c r="BN320" s="29"/>
      <c r="BO320" s="29"/>
      <c r="BP320" s="29"/>
      <c r="BR320" s="29"/>
    </row>
    <row r="321" spans="1:71" x14ac:dyDescent="0.2">
      <c r="AU321" s="42">
        <f>SUM(AU305,AU309,AU313,AU317)</f>
        <v>40</v>
      </c>
      <c r="AV321" s="42">
        <f t="shared" ref="AV321:AX321" si="201">SUM(AV305,AV309,AV313,AV317)</f>
        <v>21</v>
      </c>
      <c r="AW321" s="42">
        <f t="shared" si="201"/>
        <v>16</v>
      </c>
      <c r="AX321" s="42">
        <f t="shared" si="201"/>
        <v>0</v>
      </c>
    </row>
    <row r="322" spans="1:71" s="2" customFormat="1" ht="18" thickBot="1" x14ac:dyDescent="0.25">
      <c r="A322" s="6" t="s">
        <v>2</v>
      </c>
      <c r="B322" s="7"/>
      <c r="C322" s="8" t="s">
        <v>3</v>
      </c>
      <c r="D322" s="8" t="s">
        <v>4</v>
      </c>
      <c r="E322" s="8" t="s">
        <v>5</v>
      </c>
      <c r="F322" s="8" t="s">
        <v>6</v>
      </c>
      <c r="G322" s="8" t="s">
        <v>7</v>
      </c>
      <c r="H322" s="8" t="s">
        <v>8</v>
      </c>
      <c r="I322" s="8" t="s">
        <v>9</v>
      </c>
      <c r="J322" s="8" t="s">
        <v>10</v>
      </c>
      <c r="L322" s="6" t="s">
        <v>14</v>
      </c>
      <c r="M322" s="7"/>
      <c r="N322" s="8" t="s">
        <v>3</v>
      </c>
      <c r="O322" s="8" t="s">
        <v>4</v>
      </c>
      <c r="P322" s="8" t="s">
        <v>5</v>
      </c>
      <c r="Q322" s="8" t="s">
        <v>6</v>
      </c>
      <c r="R322" s="8" t="s">
        <v>7</v>
      </c>
      <c r="S322" s="8" t="s">
        <v>8</v>
      </c>
      <c r="T322" s="8" t="s">
        <v>9</v>
      </c>
      <c r="U322" s="8" t="s">
        <v>10</v>
      </c>
      <c r="W322" s="6" t="s">
        <v>12</v>
      </c>
      <c r="X322" s="7"/>
      <c r="Y322" s="8" t="s">
        <v>3</v>
      </c>
      <c r="Z322" s="8" t="s">
        <v>4</v>
      </c>
      <c r="AA322" s="8" t="s">
        <v>5</v>
      </c>
      <c r="AB322" s="8" t="s">
        <v>6</v>
      </c>
      <c r="AC322" s="8" t="s">
        <v>7</v>
      </c>
      <c r="AD322" s="8" t="s">
        <v>8</v>
      </c>
      <c r="AE322" s="8" t="s">
        <v>9</v>
      </c>
      <c r="AF322" s="8" t="s">
        <v>10</v>
      </c>
      <c r="AH322" s="6" t="s">
        <v>13</v>
      </c>
      <c r="AI322" s="7"/>
      <c r="AJ322" s="8" t="s">
        <v>3</v>
      </c>
      <c r="AK322" s="8" t="s">
        <v>4</v>
      </c>
      <c r="AL322" s="8" t="s">
        <v>5</v>
      </c>
      <c r="AM322" s="8" t="s">
        <v>6</v>
      </c>
      <c r="AN322" s="8" t="s">
        <v>7</v>
      </c>
      <c r="AO322" s="8" t="s">
        <v>8</v>
      </c>
      <c r="AP322" s="8" t="s">
        <v>9</v>
      </c>
      <c r="AQ322" s="8" t="s">
        <v>10</v>
      </c>
      <c r="AR322" s="8"/>
      <c r="AS322" s="8"/>
      <c r="AT322" s="8"/>
      <c r="AU322" s="8" t="s">
        <v>2</v>
      </c>
      <c r="AV322" s="8" t="s">
        <v>14</v>
      </c>
      <c r="AW322" s="8" t="s">
        <v>12</v>
      </c>
      <c r="AX322" s="8" t="s">
        <v>13</v>
      </c>
      <c r="AY322" s="8" t="s">
        <v>15</v>
      </c>
      <c r="AZ322" s="8" t="s">
        <v>16</v>
      </c>
      <c r="BA322" s="8"/>
      <c r="BB322" s="6"/>
      <c r="BD322" s="8"/>
      <c r="BE322" s="8"/>
      <c r="BF322" s="8"/>
      <c r="BG322" s="8"/>
      <c r="BI322" s="86"/>
      <c r="BJ322" s="86"/>
      <c r="BK322" s="86"/>
      <c r="BL322" s="86"/>
      <c r="BM322" s="86"/>
      <c r="BN322" s="86"/>
      <c r="BO322" s="86"/>
      <c r="BP322" s="86"/>
    </row>
    <row r="323" spans="1:71" s="2" customFormat="1" ht="16" customHeight="1" x14ac:dyDescent="0.2">
      <c r="A323" s="83" t="s">
        <v>32</v>
      </c>
      <c r="B323" s="45" t="s">
        <v>18</v>
      </c>
      <c r="C323" s="45"/>
      <c r="D323" s="45"/>
      <c r="E323" s="45"/>
      <c r="F323" s="45"/>
      <c r="G323" s="45"/>
      <c r="H323" s="45"/>
      <c r="I323" s="10"/>
      <c r="J323" s="2">
        <f>SUM(C323:I323)</f>
        <v>0</v>
      </c>
      <c r="L323" s="83" t="s">
        <v>30</v>
      </c>
      <c r="M323" s="45" t="s">
        <v>18</v>
      </c>
      <c r="N323" s="62"/>
      <c r="O323" s="62"/>
      <c r="P323" s="62"/>
      <c r="Q323" s="62"/>
      <c r="R323" s="62"/>
      <c r="S323" s="62"/>
      <c r="T323" s="63"/>
      <c r="U323" s="2">
        <f>SUM(N323:T323)</f>
        <v>0</v>
      </c>
      <c r="W323" s="83" t="s">
        <v>30</v>
      </c>
      <c r="X323" s="45" t="s">
        <v>18</v>
      </c>
      <c r="Y323" s="45"/>
      <c r="Z323" s="45"/>
      <c r="AA323" s="45"/>
      <c r="AB323" s="45"/>
      <c r="AC323" s="45"/>
      <c r="AD323" s="45"/>
      <c r="AE323" s="10"/>
      <c r="AF323" s="2">
        <f>SUM(Y323:AE323)</f>
        <v>0</v>
      </c>
      <c r="AH323" s="83" t="s">
        <v>30</v>
      </c>
      <c r="AI323" s="45" t="s">
        <v>18</v>
      </c>
      <c r="AJ323" s="62"/>
      <c r="AK323" s="62"/>
      <c r="AL323" s="62"/>
      <c r="AM323" s="62"/>
      <c r="AN323" s="62"/>
      <c r="AO323" s="62"/>
      <c r="AP323" s="63"/>
      <c r="AQ323" s="2">
        <f>SUM(AJ323:AP323)</f>
        <v>0</v>
      </c>
      <c r="AS323" s="83" t="s">
        <v>30</v>
      </c>
      <c r="AT323" s="46" t="s">
        <v>18</v>
      </c>
      <c r="AU323" s="14">
        <f>SUM(AU324:AU326)</f>
        <v>14</v>
      </c>
      <c r="AV323" s="14">
        <f t="shared" ref="AV323:AX323" si="202">SUM(AV324:AV326)</f>
        <v>0</v>
      </c>
      <c r="AW323" s="14">
        <f t="shared" si="202"/>
        <v>6</v>
      </c>
      <c r="AX323" s="14">
        <f t="shared" si="202"/>
        <v>0</v>
      </c>
      <c r="AZ323" s="2">
        <f>SUM(AU323:AX323,AU327:AX327)</f>
        <v>30</v>
      </c>
      <c r="BB323" s="83"/>
      <c r="BC323" s="45"/>
      <c r="BD323" s="47"/>
      <c r="BE323" s="47"/>
      <c r="BF323" s="48"/>
      <c r="BG323" s="48"/>
      <c r="BI323" s="49"/>
      <c r="BJ323" s="50"/>
      <c r="BK323" s="51"/>
      <c r="BL323" s="50"/>
      <c r="BM323" s="51"/>
      <c r="BN323" s="50"/>
      <c r="BO323" s="51"/>
      <c r="BP323" s="50"/>
      <c r="BR323" s="49" t="s">
        <v>19</v>
      </c>
      <c r="BS323" s="50" t="s">
        <v>20</v>
      </c>
    </row>
    <row r="324" spans="1:71" s="2" customFormat="1" ht="17" thickBot="1" x14ac:dyDescent="0.25">
      <c r="A324" s="81"/>
      <c r="B324" s="52" t="s">
        <v>21</v>
      </c>
      <c r="C324" s="52">
        <v>14</v>
      </c>
      <c r="D324" s="52"/>
      <c r="E324" s="52"/>
      <c r="F324" s="52"/>
      <c r="G324" s="52"/>
      <c r="H324" s="52"/>
      <c r="I324" s="53"/>
      <c r="J324" s="2">
        <f t="shared" ref="J324:J330" si="203">SUM(C324:I324)</f>
        <v>14</v>
      </c>
      <c r="L324" s="81"/>
      <c r="M324" s="52" t="s">
        <v>21</v>
      </c>
      <c r="N324" s="64"/>
      <c r="O324" s="64"/>
      <c r="P324" s="64"/>
      <c r="Q324" s="64"/>
      <c r="R324" s="64"/>
      <c r="S324" s="64"/>
      <c r="T324" s="65"/>
      <c r="U324" s="2">
        <f t="shared" ref="U324:U330" si="204">SUM(N324:T324)</f>
        <v>0</v>
      </c>
      <c r="W324" s="81"/>
      <c r="X324" s="52" t="s">
        <v>21</v>
      </c>
      <c r="Y324" s="52">
        <v>6</v>
      </c>
      <c r="Z324" s="52"/>
      <c r="AA324" s="52"/>
      <c r="AB324" s="52"/>
      <c r="AC324" s="52"/>
      <c r="AD324" s="52"/>
      <c r="AE324" s="53"/>
      <c r="AF324" s="2">
        <f t="shared" ref="AF324:AF330" si="205">SUM(Y324:AE324)</f>
        <v>6</v>
      </c>
      <c r="AH324" s="81"/>
      <c r="AI324" s="52" t="s">
        <v>21</v>
      </c>
      <c r="AJ324" s="64"/>
      <c r="AK324" s="64"/>
      <c r="AL324" s="64"/>
      <c r="AM324" s="64"/>
      <c r="AN324" s="64"/>
      <c r="AO324" s="64"/>
      <c r="AP324" s="65"/>
      <c r="AQ324" s="2">
        <f t="shared" ref="AQ324:AQ330" si="206">SUM(AJ324:AP324)</f>
        <v>0</v>
      </c>
      <c r="AS324" s="81"/>
      <c r="AT324" s="54" t="s">
        <v>21</v>
      </c>
      <c r="AU324" s="24">
        <f>J324</f>
        <v>14</v>
      </c>
      <c r="AV324" s="24">
        <f>U324</f>
        <v>0</v>
      </c>
      <c r="AW324" s="24">
        <f>AF324</f>
        <v>6</v>
      </c>
      <c r="AX324" s="24">
        <f>AQ324</f>
        <v>0</v>
      </c>
      <c r="BB324" s="81"/>
      <c r="BC324" s="52"/>
      <c r="BD324" s="25"/>
      <c r="BE324" s="25"/>
      <c r="BF324" s="25"/>
      <c r="BG324" s="25"/>
      <c r="BH324" s="29"/>
      <c r="BI324" s="27"/>
      <c r="BJ324" s="28"/>
      <c r="BK324" s="27"/>
      <c r="BL324" s="28"/>
      <c r="BM324" s="27"/>
      <c r="BN324" s="28"/>
      <c r="BO324" s="27"/>
      <c r="BP324" s="28"/>
      <c r="BR324" s="27" t="e">
        <f>AVERAGE(BI324,BK324,BM324)</f>
        <v>#DIV/0!</v>
      </c>
      <c r="BS324" s="28" t="e">
        <f>AVERAGE(BJ324,BL324,BN324)</f>
        <v>#DIV/0!</v>
      </c>
    </row>
    <row r="325" spans="1:71" s="2" customFormat="1" x14ac:dyDescent="0.2">
      <c r="A325" s="81"/>
      <c r="B325" s="52" t="s">
        <v>23</v>
      </c>
      <c r="C325" s="52"/>
      <c r="D325" s="52"/>
      <c r="E325" s="52"/>
      <c r="F325" s="52"/>
      <c r="G325" s="52"/>
      <c r="H325" s="52"/>
      <c r="I325" s="55"/>
      <c r="J325" s="2">
        <f t="shared" si="203"/>
        <v>0</v>
      </c>
      <c r="L325" s="81"/>
      <c r="M325" s="52" t="s">
        <v>23</v>
      </c>
      <c r="N325" s="64"/>
      <c r="O325" s="64"/>
      <c r="P325" s="64"/>
      <c r="Q325" s="64"/>
      <c r="R325" s="64"/>
      <c r="S325" s="64"/>
      <c r="T325" s="66"/>
      <c r="U325" s="2">
        <f t="shared" si="204"/>
        <v>0</v>
      </c>
      <c r="W325" s="81"/>
      <c r="X325" s="52" t="s">
        <v>23</v>
      </c>
      <c r="Y325" s="52"/>
      <c r="Z325" s="52"/>
      <c r="AA325" s="52"/>
      <c r="AB325" s="52"/>
      <c r="AC325" s="52"/>
      <c r="AD325" s="52"/>
      <c r="AE325" s="55"/>
      <c r="AF325" s="2">
        <f t="shared" si="205"/>
        <v>0</v>
      </c>
      <c r="AH325" s="81"/>
      <c r="AI325" s="52" t="s">
        <v>23</v>
      </c>
      <c r="AJ325" s="64"/>
      <c r="AK325" s="64"/>
      <c r="AL325" s="64"/>
      <c r="AM325" s="64"/>
      <c r="AN325" s="64"/>
      <c r="AO325" s="64"/>
      <c r="AP325" s="66"/>
      <c r="AQ325" s="2">
        <f t="shared" si="206"/>
        <v>0</v>
      </c>
      <c r="AS325" s="81"/>
      <c r="AT325" s="54" t="s">
        <v>23</v>
      </c>
      <c r="AU325" s="24">
        <f>J325</f>
        <v>0</v>
      </c>
      <c r="AV325" s="24">
        <f>U325</f>
        <v>0</v>
      </c>
      <c r="AW325" s="24">
        <f>AF325</f>
        <v>0</v>
      </c>
      <c r="AX325" s="24">
        <f>AQ325</f>
        <v>0</v>
      </c>
      <c r="BB325" s="81"/>
      <c r="BC325" s="52"/>
      <c r="BD325" s="25"/>
      <c r="BE325" s="25"/>
      <c r="BF325" s="25"/>
      <c r="BG325" s="25"/>
      <c r="BH325" s="29"/>
      <c r="BI325" s="29"/>
      <c r="BJ325" s="29"/>
      <c r="BK325" s="29"/>
      <c r="BL325" s="29"/>
      <c r="BM325" s="29"/>
      <c r="BN325" s="29"/>
      <c r="BO325" s="29"/>
      <c r="BP325" s="29"/>
      <c r="BR325" s="29"/>
    </row>
    <row r="326" spans="1:71" s="2" customFormat="1" ht="17" thickBot="1" x14ac:dyDescent="0.25">
      <c r="A326" s="87"/>
      <c r="B326" s="56" t="s">
        <v>25</v>
      </c>
      <c r="C326" s="56"/>
      <c r="D326" s="56"/>
      <c r="E326" s="56"/>
      <c r="F326" s="56"/>
      <c r="G326" s="56"/>
      <c r="H326" s="56"/>
      <c r="I326" s="57"/>
      <c r="J326" s="2">
        <f t="shared" si="203"/>
        <v>0</v>
      </c>
      <c r="L326" s="87"/>
      <c r="M326" s="56" t="s">
        <v>25</v>
      </c>
      <c r="N326" s="67"/>
      <c r="O326" s="67"/>
      <c r="P326" s="67"/>
      <c r="Q326" s="67"/>
      <c r="R326" s="67"/>
      <c r="S326" s="67"/>
      <c r="T326" s="68"/>
      <c r="U326" s="2">
        <f t="shared" si="204"/>
        <v>0</v>
      </c>
      <c r="W326" s="87"/>
      <c r="X326" s="56" t="s">
        <v>25</v>
      </c>
      <c r="Y326" s="56"/>
      <c r="Z326" s="56"/>
      <c r="AA326" s="56"/>
      <c r="AB326" s="56"/>
      <c r="AC326" s="56"/>
      <c r="AD326" s="56"/>
      <c r="AE326" s="57"/>
      <c r="AF326" s="2">
        <f t="shared" si="205"/>
        <v>0</v>
      </c>
      <c r="AH326" s="87"/>
      <c r="AI326" s="56" t="s">
        <v>25</v>
      </c>
      <c r="AJ326" s="67"/>
      <c r="AK326" s="67"/>
      <c r="AL326" s="67"/>
      <c r="AM326" s="67"/>
      <c r="AN326" s="67"/>
      <c r="AO326" s="67"/>
      <c r="AP326" s="68"/>
      <c r="AQ326" s="2">
        <f t="shared" si="206"/>
        <v>0</v>
      </c>
      <c r="AS326" s="87"/>
      <c r="AT326" s="58" t="s">
        <v>25</v>
      </c>
      <c r="AU326" s="35">
        <f>J326</f>
        <v>0</v>
      </c>
      <c r="AV326" s="35">
        <f>U326</f>
        <v>0</v>
      </c>
      <c r="AW326" s="35">
        <f>AF326</f>
        <v>0</v>
      </c>
      <c r="AX326" s="35">
        <f>AQ326</f>
        <v>0</v>
      </c>
      <c r="BB326" s="87"/>
      <c r="BC326" s="56"/>
      <c r="BD326" s="36"/>
      <c r="BE326" s="36"/>
      <c r="BF326" s="36"/>
      <c r="BG326" s="36"/>
      <c r="BH326" s="29"/>
      <c r="BI326" s="29"/>
      <c r="BJ326" s="29"/>
      <c r="BK326" s="29"/>
      <c r="BL326" s="29"/>
      <c r="BM326" s="29"/>
      <c r="BN326" s="29"/>
      <c r="BO326" s="29"/>
      <c r="BP326" s="29"/>
      <c r="BR326" s="29"/>
    </row>
    <row r="327" spans="1:71" s="2" customFormat="1" ht="16" customHeight="1" x14ac:dyDescent="0.2">
      <c r="A327" s="83" t="s">
        <v>35</v>
      </c>
      <c r="B327" s="37" t="s">
        <v>18</v>
      </c>
      <c r="C327" s="52"/>
      <c r="D327" s="52"/>
      <c r="E327" s="52"/>
      <c r="F327" s="52"/>
      <c r="G327" s="52"/>
      <c r="H327" s="52"/>
      <c r="I327" s="55"/>
      <c r="J327" s="2">
        <f t="shared" si="203"/>
        <v>0</v>
      </c>
      <c r="L327" s="83" t="s">
        <v>31</v>
      </c>
      <c r="M327" s="37" t="s">
        <v>18</v>
      </c>
      <c r="N327" s="64"/>
      <c r="O327" s="64"/>
      <c r="P327" s="64"/>
      <c r="Q327" s="64"/>
      <c r="R327" s="64"/>
      <c r="S327" s="64"/>
      <c r="T327" s="66"/>
      <c r="U327" s="2">
        <f t="shared" si="204"/>
        <v>0</v>
      </c>
      <c r="W327" s="83" t="s">
        <v>31</v>
      </c>
      <c r="X327" s="37" t="s">
        <v>18</v>
      </c>
      <c r="Y327" s="52"/>
      <c r="Z327" s="52"/>
      <c r="AA327" s="52"/>
      <c r="AB327" s="52"/>
      <c r="AC327" s="52"/>
      <c r="AD327" s="52"/>
      <c r="AE327" s="55"/>
      <c r="AF327" s="2">
        <f t="shared" si="205"/>
        <v>0</v>
      </c>
      <c r="AH327" s="83" t="s">
        <v>31</v>
      </c>
      <c r="AI327" s="37" t="s">
        <v>18</v>
      </c>
      <c r="AJ327" s="64"/>
      <c r="AK327" s="64"/>
      <c r="AL327" s="64"/>
      <c r="AM327" s="64"/>
      <c r="AN327" s="64"/>
      <c r="AO327" s="64"/>
      <c r="AP327" s="66"/>
      <c r="AQ327" s="2">
        <f t="shared" si="206"/>
        <v>0</v>
      </c>
      <c r="AS327" s="83" t="s">
        <v>31</v>
      </c>
      <c r="AT327" s="41" t="s">
        <v>18</v>
      </c>
      <c r="AU327" s="24">
        <f t="shared" ref="AU327:AX327" si="207">SUM(AU328:AU330)</f>
        <v>6</v>
      </c>
      <c r="AV327" s="24">
        <f t="shared" si="207"/>
        <v>0</v>
      </c>
      <c r="AW327" s="24">
        <f t="shared" si="207"/>
        <v>4</v>
      </c>
      <c r="AX327" s="24">
        <f t="shared" si="207"/>
        <v>0</v>
      </c>
      <c r="BB327" s="83"/>
      <c r="BC327" s="52"/>
      <c r="BD327" s="15"/>
      <c r="BE327" s="15"/>
      <c r="BF327" s="16"/>
      <c r="BG327" s="16"/>
      <c r="BI327" s="29"/>
      <c r="BJ327" s="29"/>
      <c r="BK327" s="29"/>
      <c r="BL327" s="29"/>
      <c r="BM327" s="29"/>
      <c r="BN327" s="29"/>
      <c r="BO327" s="29"/>
      <c r="BP327" s="29"/>
      <c r="BR327" s="29"/>
      <c r="BS327" s="29"/>
    </row>
    <row r="328" spans="1:71" s="2" customFormat="1" x14ac:dyDescent="0.2">
      <c r="A328" s="81"/>
      <c r="B328" s="59" t="s">
        <v>21</v>
      </c>
      <c r="C328" s="59">
        <v>6</v>
      </c>
      <c r="D328" s="59"/>
      <c r="E328" s="59"/>
      <c r="F328" s="59"/>
      <c r="G328" s="59"/>
      <c r="H328" s="59"/>
      <c r="I328" s="53"/>
      <c r="J328" s="2">
        <f t="shared" si="203"/>
        <v>6</v>
      </c>
      <c r="L328" s="81"/>
      <c r="M328" s="59" t="s">
        <v>21</v>
      </c>
      <c r="N328" s="69"/>
      <c r="O328" s="69"/>
      <c r="P328" s="69"/>
      <c r="Q328" s="69"/>
      <c r="R328" s="69"/>
      <c r="S328" s="69"/>
      <c r="T328" s="65"/>
      <c r="U328" s="2">
        <f t="shared" si="204"/>
        <v>0</v>
      </c>
      <c r="W328" s="81"/>
      <c r="X328" s="59" t="s">
        <v>21</v>
      </c>
      <c r="Y328" s="59">
        <v>4</v>
      </c>
      <c r="Z328" s="59"/>
      <c r="AA328" s="59"/>
      <c r="AB328" s="59"/>
      <c r="AC328" s="59"/>
      <c r="AD328" s="59"/>
      <c r="AE328" s="53"/>
      <c r="AF328" s="2">
        <f t="shared" si="205"/>
        <v>4</v>
      </c>
      <c r="AH328" s="81"/>
      <c r="AI328" s="59" t="s">
        <v>21</v>
      </c>
      <c r="AJ328" s="69"/>
      <c r="AK328" s="69"/>
      <c r="AL328" s="69"/>
      <c r="AM328" s="69"/>
      <c r="AN328" s="69"/>
      <c r="AO328" s="69"/>
      <c r="AP328" s="65"/>
      <c r="AQ328" s="2">
        <f t="shared" si="206"/>
        <v>0</v>
      </c>
      <c r="AS328" s="81"/>
      <c r="AT328" s="60" t="s">
        <v>21</v>
      </c>
      <c r="AU328" s="24">
        <f>J328</f>
        <v>6</v>
      </c>
      <c r="AV328" s="24">
        <f>U328</f>
        <v>0</v>
      </c>
      <c r="AW328" s="24">
        <f>AF328</f>
        <v>4</v>
      </c>
      <c r="AX328" s="24">
        <f>AQ328</f>
        <v>0</v>
      </c>
      <c r="BB328" s="81"/>
      <c r="BC328" s="52"/>
      <c r="BD328" s="25"/>
      <c r="BE328" s="25"/>
      <c r="BF328" s="25"/>
      <c r="BG328" s="25"/>
      <c r="BI328" s="29"/>
      <c r="BJ328" s="29"/>
      <c r="BK328" s="29"/>
      <c r="BL328" s="29"/>
      <c r="BM328" s="29"/>
      <c r="BN328" s="29"/>
      <c r="BO328" s="29"/>
      <c r="BP328" s="29"/>
      <c r="BR328" s="29"/>
    </row>
    <row r="329" spans="1:71" s="2" customFormat="1" x14ac:dyDescent="0.2">
      <c r="A329" s="81"/>
      <c r="B329" s="52" t="s">
        <v>23</v>
      </c>
      <c r="C329" s="52"/>
      <c r="D329" s="52"/>
      <c r="E329" s="52"/>
      <c r="F329" s="52"/>
      <c r="G329" s="52"/>
      <c r="H329" s="52"/>
      <c r="I329" s="55"/>
      <c r="J329" s="2">
        <f t="shared" si="203"/>
        <v>0</v>
      </c>
      <c r="L329" s="81"/>
      <c r="M329" s="52" t="s">
        <v>23</v>
      </c>
      <c r="N329" s="64"/>
      <c r="O329" s="64"/>
      <c r="P329" s="64"/>
      <c r="Q329" s="64"/>
      <c r="R329" s="64"/>
      <c r="S329" s="64"/>
      <c r="T329" s="66"/>
      <c r="U329" s="2">
        <f t="shared" si="204"/>
        <v>0</v>
      </c>
      <c r="W329" s="81"/>
      <c r="X329" s="52" t="s">
        <v>23</v>
      </c>
      <c r="Y329" s="52"/>
      <c r="Z329" s="52"/>
      <c r="AA329" s="52"/>
      <c r="AB329" s="52"/>
      <c r="AC329" s="52"/>
      <c r="AD329" s="52"/>
      <c r="AE329" s="55"/>
      <c r="AF329" s="2">
        <f t="shared" si="205"/>
        <v>0</v>
      </c>
      <c r="AH329" s="81"/>
      <c r="AI329" s="52" t="s">
        <v>23</v>
      </c>
      <c r="AJ329" s="64"/>
      <c r="AK329" s="64"/>
      <c r="AL329" s="64"/>
      <c r="AM329" s="64"/>
      <c r="AN329" s="64"/>
      <c r="AO329" s="64"/>
      <c r="AP329" s="66"/>
      <c r="AQ329" s="2">
        <f t="shared" si="206"/>
        <v>0</v>
      </c>
      <c r="AS329" s="81"/>
      <c r="AT329" s="54" t="s">
        <v>23</v>
      </c>
      <c r="AU329" s="24">
        <f>J329</f>
        <v>0</v>
      </c>
      <c r="AV329" s="24">
        <f>U329</f>
        <v>0</v>
      </c>
      <c r="AW329" s="24">
        <f>AF329</f>
        <v>0</v>
      </c>
      <c r="AX329" s="24">
        <f>AQ329</f>
        <v>0</v>
      </c>
      <c r="BB329" s="81"/>
      <c r="BC329" s="52"/>
      <c r="BD329" s="25"/>
      <c r="BE329" s="25"/>
      <c r="BF329" s="25"/>
      <c r="BG329" s="25"/>
      <c r="BI329" s="29"/>
      <c r="BJ329" s="29"/>
      <c r="BK329" s="29"/>
      <c r="BL329" s="29"/>
      <c r="BM329" s="29"/>
      <c r="BN329" s="29"/>
      <c r="BO329" s="29"/>
      <c r="BP329" s="29"/>
      <c r="BR329" s="29"/>
    </row>
    <row r="330" spans="1:71" s="2" customFormat="1" ht="17" thickBot="1" x14ac:dyDescent="0.25">
      <c r="A330" s="87"/>
      <c r="B330" s="56" t="s">
        <v>25</v>
      </c>
      <c r="C330" s="56"/>
      <c r="D330" s="56"/>
      <c r="E330" s="56"/>
      <c r="F330" s="56"/>
      <c r="G330" s="56"/>
      <c r="H330" s="56"/>
      <c r="I330" s="57"/>
      <c r="J330" s="2">
        <f t="shared" si="203"/>
        <v>0</v>
      </c>
      <c r="L330" s="87"/>
      <c r="M330" s="56" t="s">
        <v>25</v>
      </c>
      <c r="N330" s="67"/>
      <c r="O330" s="67"/>
      <c r="P330" s="67"/>
      <c r="Q330" s="67"/>
      <c r="R330" s="67"/>
      <c r="S330" s="67"/>
      <c r="T330" s="68"/>
      <c r="U330" s="2">
        <f t="shared" si="204"/>
        <v>0</v>
      </c>
      <c r="W330" s="87"/>
      <c r="X330" s="56" t="s">
        <v>25</v>
      </c>
      <c r="Y330" s="56"/>
      <c r="Z330" s="56"/>
      <c r="AA330" s="56"/>
      <c r="AB330" s="56"/>
      <c r="AC330" s="56"/>
      <c r="AD330" s="56"/>
      <c r="AE330" s="57"/>
      <c r="AF330" s="2">
        <f t="shared" si="205"/>
        <v>0</v>
      </c>
      <c r="AH330" s="87"/>
      <c r="AI330" s="56" t="s">
        <v>25</v>
      </c>
      <c r="AJ330" s="67"/>
      <c r="AK330" s="67"/>
      <c r="AL330" s="67"/>
      <c r="AM330" s="67"/>
      <c r="AN330" s="67"/>
      <c r="AO330" s="67"/>
      <c r="AP330" s="68"/>
      <c r="AQ330" s="2">
        <f t="shared" si="206"/>
        <v>0</v>
      </c>
      <c r="AS330" s="87"/>
      <c r="AT330" s="58" t="s">
        <v>25</v>
      </c>
      <c r="AU330" s="35">
        <f>J330</f>
        <v>0</v>
      </c>
      <c r="AV330" s="35">
        <f>U330</f>
        <v>0</v>
      </c>
      <c r="AW330" s="35">
        <f>AF330</f>
        <v>0</v>
      </c>
      <c r="AX330" s="35">
        <f>AQ330</f>
        <v>0</v>
      </c>
      <c r="BB330" s="87"/>
      <c r="BC330" s="56"/>
      <c r="BD330" s="36"/>
      <c r="BE330" s="36"/>
      <c r="BF330" s="36"/>
      <c r="BG330" s="36"/>
      <c r="BI330" s="29"/>
      <c r="BJ330" s="29"/>
      <c r="BK330" s="29"/>
      <c r="BL330" s="29"/>
      <c r="BM330" s="29"/>
      <c r="BN330" s="29"/>
      <c r="BO330" s="29"/>
      <c r="BP330" s="29"/>
      <c r="BR330" s="29"/>
    </row>
    <row r="331" spans="1:71" s="2" customFormat="1" ht="16" customHeight="1" x14ac:dyDescent="0.2">
      <c r="A331" s="83" t="s">
        <v>33</v>
      </c>
      <c r="B331" s="52" t="s">
        <v>18</v>
      </c>
      <c r="C331" s="52"/>
      <c r="D331" s="52"/>
      <c r="E331" s="52"/>
      <c r="F331" s="52"/>
      <c r="G331" s="52"/>
      <c r="H331" s="52"/>
      <c r="I331" s="10"/>
      <c r="J331" s="2">
        <f>SUM(C331:I331)</f>
        <v>0</v>
      </c>
      <c r="L331" s="83" t="s">
        <v>30</v>
      </c>
      <c r="M331" s="52" t="s">
        <v>18</v>
      </c>
      <c r="N331" s="64"/>
      <c r="O331" s="64"/>
      <c r="P331" s="64"/>
      <c r="Q331" s="64"/>
      <c r="R331" s="64"/>
      <c r="S331" s="64"/>
      <c r="T331" s="63"/>
      <c r="U331" s="2">
        <f>SUM(N331:T331)</f>
        <v>0</v>
      </c>
      <c r="W331" s="83" t="s">
        <v>30</v>
      </c>
      <c r="X331" s="52" t="s">
        <v>18</v>
      </c>
      <c r="Y331" s="52"/>
      <c r="Z331" s="52"/>
      <c r="AA331" s="52"/>
      <c r="AB331" s="52"/>
      <c r="AC331" s="52"/>
      <c r="AD331" s="52"/>
      <c r="AE331" s="10"/>
      <c r="AF331" s="2">
        <f>SUM(Y331:AE331)</f>
        <v>0</v>
      </c>
      <c r="AH331" s="83" t="s">
        <v>30</v>
      </c>
      <c r="AI331" s="52" t="s">
        <v>18</v>
      </c>
      <c r="AJ331" s="64"/>
      <c r="AK331" s="64"/>
      <c r="AL331" s="64"/>
      <c r="AM331" s="64"/>
      <c r="AN331" s="64"/>
      <c r="AO331" s="64"/>
      <c r="AP331" s="63"/>
      <c r="AQ331" s="2">
        <f>SUM(AJ331:AP331)</f>
        <v>0</v>
      </c>
      <c r="AS331" s="83" t="s">
        <v>30</v>
      </c>
      <c r="AT331" s="54" t="s">
        <v>18</v>
      </c>
      <c r="AU331" s="14">
        <f>SUM(AU332:AU334)</f>
        <v>18</v>
      </c>
      <c r="AV331" s="14">
        <f t="shared" ref="AV331:AX331" si="208">SUM(AV332:AV334)</f>
        <v>0</v>
      </c>
      <c r="AW331" s="14">
        <f t="shared" si="208"/>
        <v>4</v>
      </c>
      <c r="AX331" s="14">
        <f t="shared" si="208"/>
        <v>0</v>
      </c>
      <c r="AZ331" s="2">
        <f>SUM(AU331:AX331,AU335:AX335)</f>
        <v>29</v>
      </c>
      <c r="BB331" s="83"/>
      <c r="BC331" s="52"/>
      <c r="BD331" s="61"/>
      <c r="BE331" s="61"/>
      <c r="BF331" s="48"/>
      <c r="BG331" s="48"/>
      <c r="BI331" s="49"/>
      <c r="BJ331" s="50"/>
      <c r="BK331" s="51"/>
      <c r="BL331" s="50"/>
      <c r="BM331" s="51"/>
      <c r="BN331" s="50"/>
      <c r="BO331" s="51"/>
      <c r="BP331" s="50"/>
      <c r="BR331" s="49" t="s">
        <v>19</v>
      </c>
      <c r="BS331" s="50" t="s">
        <v>20</v>
      </c>
    </row>
    <row r="332" spans="1:71" s="2" customFormat="1" ht="17" thickBot="1" x14ac:dyDescent="0.25">
      <c r="A332" s="81"/>
      <c r="B332" s="52" t="s">
        <v>21</v>
      </c>
      <c r="C332" s="52">
        <v>18</v>
      </c>
      <c r="D332" s="52"/>
      <c r="E332" s="52"/>
      <c r="F332" s="52"/>
      <c r="G332" s="52"/>
      <c r="H332" s="52"/>
      <c r="I332" s="53"/>
      <c r="J332" s="2">
        <f t="shared" ref="J332:J338" si="209">SUM(C332:I332)</f>
        <v>18</v>
      </c>
      <c r="L332" s="81"/>
      <c r="M332" s="52" t="s">
        <v>21</v>
      </c>
      <c r="N332" s="70"/>
      <c r="O332" s="64"/>
      <c r="P332" s="64"/>
      <c r="Q332" s="64"/>
      <c r="R332" s="64"/>
      <c r="S332" s="64"/>
      <c r="T332" s="65"/>
      <c r="U332" s="2">
        <f t="shared" ref="U332:U338" si="210">SUM(N332:T332)</f>
        <v>0</v>
      </c>
      <c r="W332" s="81"/>
      <c r="X332" s="52" t="s">
        <v>21</v>
      </c>
      <c r="Y332" s="52">
        <v>4</v>
      </c>
      <c r="Z332" s="52"/>
      <c r="AA332" s="52"/>
      <c r="AB332" s="52"/>
      <c r="AC332" s="52"/>
      <c r="AD332" s="52"/>
      <c r="AE332" s="53"/>
      <c r="AF332" s="2">
        <f t="shared" ref="AF332:AF338" si="211">SUM(Y332:AE332)</f>
        <v>4</v>
      </c>
      <c r="AH332" s="81"/>
      <c r="AI332" s="52" t="s">
        <v>21</v>
      </c>
      <c r="AJ332" s="64"/>
      <c r="AK332" s="64"/>
      <c r="AL332" s="64"/>
      <c r="AM332" s="64"/>
      <c r="AN332" s="64"/>
      <c r="AO332" s="64"/>
      <c r="AP332" s="65"/>
      <c r="AQ332" s="2">
        <f t="shared" ref="AQ332:AQ338" si="212">SUM(AJ332:AP332)</f>
        <v>0</v>
      </c>
      <c r="AS332" s="81"/>
      <c r="AT332" s="54" t="s">
        <v>21</v>
      </c>
      <c r="AU332" s="24">
        <f>J332</f>
        <v>18</v>
      </c>
      <c r="AV332" s="24">
        <f>U332</f>
        <v>0</v>
      </c>
      <c r="AW332" s="24">
        <f>AF332</f>
        <v>4</v>
      </c>
      <c r="AX332" s="24">
        <f>AQ332</f>
        <v>0</v>
      </c>
      <c r="BB332" s="81"/>
      <c r="BC332" s="52"/>
      <c r="BD332" s="25"/>
      <c r="BE332" s="25"/>
      <c r="BF332" s="25"/>
      <c r="BG332" s="25"/>
      <c r="BH332" s="29"/>
      <c r="BI332" s="27"/>
      <c r="BJ332" s="28"/>
      <c r="BK332" s="27"/>
      <c r="BL332" s="28"/>
      <c r="BM332" s="27"/>
      <c r="BN332" s="28"/>
      <c r="BO332" s="27"/>
      <c r="BP332" s="28"/>
      <c r="BR332" s="27" t="e">
        <f>AVERAGE(BI332,BK332,BM332)</f>
        <v>#DIV/0!</v>
      </c>
      <c r="BS332" s="28" t="e">
        <f>AVERAGE(BJ332,BL332,BN332)</f>
        <v>#DIV/0!</v>
      </c>
    </row>
    <row r="333" spans="1:71" s="2" customFormat="1" x14ac:dyDescent="0.2">
      <c r="A333" s="81"/>
      <c r="B333" s="52" t="s">
        <v>23</v>
      </c>
      <c r="C333" s="52"/>
      <c r="D333" s="52"/>
      <c r="E333" s="52"/>
      <c r="F333" s="52"/>
      <c r="G333" s="52"/>
      <c r="H333" s="52"/>
      <c r="I333" s="55"/>
      <c r="J333" s="2">
        <f t="shared" si="209"/>
        <v>0</v>
      </c>
      <c r="L333" s="81"/>
      <c r="M333" s="52" t="s">
        <v>23</v>
      </c>
      <c r="N333" s="70"/>
      <c r="O333" s="64"/>
      <c r="P333" s="64"/>
      <c r="Q333" s="64"/>
      <c r="R333" s="64"/>
      <c r="S333" s="64"/>
      <c r="T333" s="66"/>
      <c r="U333" s="2">
        <f t="shared" si="210"/>
        <v>0</v>
      </c>
      <c r="W333" s="81"/>
      <c r="X333" s="52" t="s">
        <v>23</v>
      </c>
      <c r="Y333" s="52"/>
      <c r="Z333" s="52"/>
      <c r="AA333" s="52"/>
      <c r="AB333" s="52"/>
      <c r="AC333" s="52"/>
      <c r="AD333" s="52"/>
      <c r="AE333" s="55"/>
      <c r="AF333" s="2">
        <f t="shared" si="211"/>
        <v>0</v>
      </c>
      <c r="AH333" s="81"/>
      <c r="AI333" s="52" t="s">
        <v>23</v>
      </c>
      <c r="AJ333" s="64"/>
      <c r="AK333" s="64"/>
      <c r="AL333" s="64"/>
      <c r="AM333" s="64"/>
      <c r="AN333" s="64"/>
      <c r="AO333" s="64"/>
      <c r="AP333" s="66"/>
      <c r="AQ333" s="2">
        <f t="shared" si="212"/>
        <v>0</v>
      </c>
      <c r="AS333" s="81"/>
      <c r="AT333" s="54" t="s">
        <v>23</v>
      </c>
      <c r="AU333" s="24">
        <f>J333</f>
        <v>0</v>
      </c>
      <c r="AV333" s="24">
        <f>U333</f>
        <v>0</v>
      </c>
      <c r="AW333" s="24">
        <f>AF333</f>
        <v>0</v>
      </c>
      <c r="AX333" s="24">
        <f>AQ333</f>
        <v>0</v>
      </c>
      <c r="BB333" s="81"/>
      <c r="BC333" s="52"/>
      <c r="BD333" s="25"/>
      <c r="BE333" s="25"/>
      <c r="BF333" s="25"/>
      <c r="BG333" s="25"/>
      <c r="BH333" s="29"/>
      <c r="BI333" s="29"/>
      <c r="BJ333" s="29"/>
      <c r="BK333" s="29"/>
      <c r="BL333" s="29"/>
      <c r="BM333" s="29"/>
      <c r="BN333" s="29"/>
      <c r="BO333" s="29"/>
      <c r="BP333" s="29"/>
      <c r="BR333" s="29"/>
    </row>
    <row r="334" spans="1:71" s="2" customFormat="1" ht="17" thickBot="1" x14ac:dyDescent="0.25">
      <c r="A334" s="87"/>
      <c r="B334" s="56" t="s">
        <v>25</v>
      </c>
      <c r="C334" s="56"/>
      <c r="D334" s="56"/>
      <c r="E334" s="56"/>
      <c r="F334" s="56"/>
      <c r="G334" s="56"/>
      <c r="H334" s="56"/>
      <c r="I334" s="57"/>
      <c r="J334" s="2">
        <f t="shared" si="209"/>
        <v>0</v>
      </c>
      <c r="L334" s="87"/>
      <c r="M334" s="56" t="s">
        <v>25</v>
      </c>
      <c r="N334" s="71"/>
      <c r="O334" s="67"/>
      <c r="P334" s="67"/>
      <c r="Q334" s="67"/>
      <c r="R334" s="67"/>
      <c r="S334" s="67"/>
      <c r="T334" s="68"/>
      <c r="U334" s="2">
        <f t="shared" si="210"/>
        <v>0</v>
      </c>
      <c r="W334" s="87"/>
      <c r="X334" s="56" t="s">
        <v>25</v>
      </c>
      <c r="Y334" s="56"/>
      <c r="Z334" s="56"/>
      <c r="AA334" s="56"/>
      <c r="AB334" s="56"/>
      <c r="AC334" s="56"/>
      <c r="AD334" s="56"/>
      <c r="AE334" s="57"/>
      <c r="AF334" s="2">
        <f t="shared" si="211"/>
        <v>0</v>
      </c>
      <c r="AH334" s="87"/>
      <c r="AI334" s="56" t="s">
        <v>25</v>
      </c>
      <c r="AJ334" s="67"/>
      <c r="AK334" s="67"/>
      <c r="AL334" s="67"/>
      <c r="AM334" s="67"/>
      <c r="AN334" s="67"/>
      <c r="AO334" s="67"/>
      <c r="AP334" s="68"/>
      <c r="AQ334" s="2">
        <f t="shared" si="212"/>
        <v>0</v>
      </c>
      <c r="AS334" s="87"/>
      <c r="AT334" s="58" t="s">
        <v>25</v>
      </c>
      <c r="AU334" s="35">
        <f>J334</f>
        <v>0</v>
      </c>
      <c r="AV334" s="35">
        <f>U334</f>
        <v>0</v>
      </c>
      <c r="AW334" s="35">
        <f>AF334</f>
        <v>0</v>
      </c>
      <c r="AX334" s="35">
        <f>AQ334</f>
        <v>0</v>
      </c>
      <c r="BB334" s="87"/>
      <c r="BC334" s="56"/>
      <c r="BD334" s="36"/>
      <c r="BE334" s="36"/>
      <c r="BF334" s="36"/>
      <c r="BG334" s="36"/>
      <c r="BH334" s="29"/>
      <c r="BI334" s="29"/>
      <c r="BJ334" s="29"/>
      <c r="BK334" s="29"/>
      <c r="BL334" s="29"/>
      <c r="BM334" s="29"/>
      <c r="BN334" s="29"/>
      <c r="BO334" s="29"/>
      <c r="BP334" s="29"/>
      <c r="BR334" s="29"/>
    </row>
    <row r="335" spans="1:71" s="2" customFormat="1" ht="16" customHeight="1" x14ac:dyDescent="0.2">
      <c r="A335" s="83" t="s">
        <v>34</v>
      </c>
      <c r="B335" s="37" t="s">
        <v>18</v>
      </c>
      <c r="C335" s="52"/>
      <c r="D335" s="52"/>
      <c r="E335" s="52"/>
      <c r="F335" s="52"/>
      <c r="G335" s="52"/>
      <c r="H335" s="52"/>
      <c r="I335" s="55"/>
      <c r="J335" s="2">
        <f t="shared" si="209"/>
        <v>0</v>
      </c>
      <c r="L335" s="83" t="s">
        <v>31</v>
      </c>
      <c r="M335" s="37" t="s">
        <v>18</v>
      </c>
      <c r="N335" s="72"/>
      <c r="O335" s="64"/>
      <c r="P335" s="64"/>
      <c r="Q335" s="64"/>
      <c r="R335" s="64"/>
      <c r="S335" s="64"/>
      <c r="T335" s="66"/>
      <c r="U335" s="2">
        <f t="shared" si="210"/>
        <v>0</v>
      </c>
      <c r="W335" s="83" t="s">
        <v>31</v>
      </c>
      <c r="X335" s="37" t="s">
        <v>18</v>
      </c>
      <c r="Y335" s="52"/>
      <c r="Z335" s="52"/>
      <c r="AA335" s="52"/>
      <c r="AB335" s="52"/>
      <c r="AC335" s="52"/>
      <c r="AD335" s="52"/>
      <c r="AE335" s="55"/>
      <c r="AF335" s="2">
        <f t="shared" si="211"/>
        <v>0</v>
      </c>
      <c r="AH335" s="83" t="s">
        <v>31</v>
      </c>
      <c r="AI335" s="37" t="s">
        <v>18</v>
      </c>
      <c r="AJ335" s="64"/>
      <c r="AK335" s="64"/>
      <c r="AL335" s="64"/>
      <c r="AM335" s="64"/>
      <c r="AN335" s="64"/>
      <c r="AO335" s="64"/>
      <c r="AP335" s="66"/>
      <c r="AQ335" s="2">
        <f t="shared" si="212"/>
        <v>0</v>
      </c>
      <c r="AS335" s="83" t="s">
        <v>31</v>
      </c>
      <c r="AT335" s="41" t="s">
        <v>18</v>
      </c>
      <c r="AU335" s="24">
        <f t="shared" ref="AU335:AX335" si="213">SUM(AU336:AU338)</f>
        <v>6</v>
      </c>
      <c r="AV335" s="24">
        <f t="shared" si="213"/>
        <v>0</v>
      </c>
      <c r="AW335" s="24">
        <f t="shared" si="213"/>
        <v>1</v>
      </c>
      <c r="AX335" s="24">
        <f t="shared" si="213"/>
        <v>0</v>
      </c>
      <c r="BB335" s="83"/>
      <c r="BC335" s="52"/>
      <c r="BD335" s="15"/>
      <c r="BE335" s="15"/>
      <c r="BF335" s="16"/>
      <c r="BG335" s="16"/>
      <c r="BI335" s="29"/>
      <c r="BJ335" s="29"/>
      <c r="BK335" s="29"/>
      <c r="BL335" s="29"/>
      <c r="BM335" s="29"/>
      <c r="BN335" s="29"/>
      <c r="BO335" s="29"/>
      <c r="BP335" s="29"/>
      <c r="BR335" s="29"/>
    </row>
    <row r="336" spans="1:71" s="2" customFormat="1" x14ac:dyDescent="0.2">
      <c r="A336" s="81"/>
      <c r="B336" s="59" t="s">
        <v>21</v>
      </c>
      <c r="C336" s="59">
        <v>6</v>
      </c>
      <c r="D336" s="59"/>
      <c r="E336" s="59"/>
      <c r="F336" s="59"/>
      <c r="G336" s="59"/>
      <c r="H336" s="59"/>
      <c r="I336" s="53"/>
      <c r="J336" s="2">
        <f t="shared" si="209"/>
        <v>6</v>
      </c>
      <c r="L336" s="81"/>
      <c r="M336" s="59" t="s">
        <v>21</v>
      </c>
      <c r="N336" s="70"/>
      <c r="O336" s="69"/>
      <c r="P336" s="69"/>
      <c r="Q336" s="69"/>
      <c r="R336" s="69"/>
      <c r="S336" s="69"/>
      <c r="T336" s="65"/>
      <c r="U336" s="2">
        <f t="shared" si="210"/>
        <v>0</v>
      </c>
      <c r="W336" s="81"/>
      <c r="X336" s="59" t="s">
        <v>21</v>
      </c>
      <c r="Y336" s="59">
        <v>1</v>
      </c>
      <c r="Z336" s="59"/>
      <c r="AA336" s="59"/>
      <c r="AB336" s="59"/>
      <c r="AC336" s="59"/>
      <c r="AD336" s="59"/>
      <c r="AE336" s="53"/>
      <c r="AF336" s="2">
        <f t="shared" si="211"/>
        <v>1</v>
      </c>
      <c r="AH336" s="81"/>
      <c r="AI336" s="59" t="s">
        <v>21</v>
      </c>
      <c r="AJ336" s="69"/>
      <c r="AK336" s="69"/>
      <c r="AL336" s="69"/>
      <c r="AM336" s="69"/>
      <c r="AN336" s="69"/>
      <c r="AO336" s="69"/>
      <c r="AP336" s="65"/>
      <c r="AQ336" s="2">
        <f t="shared" si="212"/>
        <v>0</v>
      </c>
      <c r="AS336" s="81"/>
      <c r="AT336" s="60" t="s">
        <v>21</v>
      </c>
      <c r="AU336" s="24">
        <f>J336</f>
        <v>6</v>
      </c>
      <c r="AV336" s="24">
        <f>U336</f>
        <v>0</v>
      </c>
      <c r="AW336" s="24">
        <f>AF336</f>
        <v>1</v>
      </c>
      <c r="AX336" s="24">
        <f>AQ336</f>
        <v>0</v>
      </c>
      <c r="BB336" s="81"/>
      <c r="BC336" s="52"/>
      <c r="BD336" s="25"/>
      <c r="BE336" s="25"/>
      <c r="BF336" s="25"/>
      <c r="BG336" s="25"/>
      <c r="BI336" s="29"/>
      <c r="BJ336" s="29"/>
      <c r="BK336" s="29"/>
      <c r="BL336" s="29"/>
      <c r="BM336" s="29"/>
      <c r="BN336" s="29"/>
      <c r="BO336" s="29"/>
      <c r="BP336" s="29"/>
      <c r="BR336" s="29"/>
    </row>
    <row r="337" spans="1:70" s="2" customFormat="1" x14ac:dyDescent="0.2">
      <c r="A337" s="81"/>
      <c r="B337" s="52" t="s">
        <v>23</v>
      </c>
      <c r="C337" s="52"/>
      <c r="D337" s="52"/>
      <c r="E337" s="52"/>
      <c r="F337" s="52"/>
      <c r="G337" s="52"/>
      <c r="H337" s="52"/>
      <c r="I337" s="55"/>
      <c r="J337" s="2">
        <f t="shared" si="209"/>
        <v>0</v>
      </c>
      <c r="L337" s="81"/>
      <c r="M337" s="52" t="s">
        <v>23</v>
      </c>
      <c r="N337" s="70"/>
      <c r="O337" s="64"/>
      <c r="P337" s="64"/>
      <c r="Q337" s="64"/>
      <c r="R337" s="64"/>
      <c r="S337" s="64"/>
      <c r="T337" s="66"/>
      <c r="U337" s="2">
        <f t="shared" si="210"/>
        <v>0</v>
      </c>
      <c r="W337" s="81"/>
      <c r="X337" s="52" t="s">
        <v>23</v>
      </c>
      <c r="Y337" s="52"/>
      <c r="Z337" s="52"/>
      <c r="AA337" s="52"/>
      <c r="AB337" s="52"/>
      <c r="AC337" s="52"/>
      <c r="AD337" s="52"/>
      <c r="AE337" s="55"/>
      <c r="AF337" s="2">
        <f t="shared" si="211"/>
        <v>0</v>
      </c>
      <c r="AH337" s="81"/>
      <c r="AI337" s="52" t="s">
        <v>23</v>
      </c>
      <c r="AJ337" s="64"/>
      <c r="AK337" s="64"/>
      <c r="AL337" s="64"/>
      <c r="AM337" s="64"/>
      <c r="AN337" s="64"/>
      <c r="AO337" s="64"/>
      <c r="AP337" s="66"/>
      <c r="AQ337" s="2">
        <f t="shared" si="212"/>
        <v>0</v>
      </c>
      <c r="AS337" s="81"/>
      <c r="AT337" s="54" t="s">
        <v>23</v>
      </c>
      <c r="AU337" s="24">
        <f>J337</f>
        <v>0</v>
      </c>
      <c r="AV337" s="24">
        <f>U337</f>
        <v>0</v>
      </c>
      <c r="AW337" s="24">
        <f>AF337</f>
        <v>0</v>
      </c>
      <c r="AX337" s="24">
        <f>AQ337</f>
        <v>0</v>
      </c>
      <c r="BB337" s="81"/>
      <c r="BC337" s="52"/>
      <c r="BD337" s="25"/>
      <c r="BE337" s="25"/>
      <c r="BF337" s="25"/>
      <c r="BG337" s="25"/>
      <c r="BI337" s="29"/>
      <c r="BJ337" s="29"/>
      <c r="BK337" s="29"/>
      <c r="BL337" s="29"/>
      <c r="BM337" s="29"/>
      <c r="BN337" s="29"/>
      <c r="BO337" s="29"/>
      <c r="BP337" s="29"/>
      <c r="BR337" s="29"/>
    </row>
    <row r="338" spans="1:70" s="2" customFormat="1" ht="17" thickBot="1" x14ac:dyDescent="0.25">
      <c r="A338" s="87"/>
      <c r="B338" s="56" t="s">
        <v>25</v>
      </c>
      <c r="C338" s="56"/>
      <c r="D338" s="56"/>
      <c r="E338" s="56"/>
      <c r="F338" s="56"/>
      <c r="G338" s="56"/>
      <c r="H338" s="56"/>
      <c r="I338" s="57"/>
      <c r="J338" s="2">
        <f t="shared" si="209"/>
        <v>0</v>
      </c>
      <c r="L338" s="87"/>
      <c r="M338" s="56" t="s">
        <v>25</v>
      </c>
      <c r="N338" s="67"/>
      <c r="O338" s="67"/>
      <c r="P338" s="67"/>
      <c r="Q338" s="67"/>
      <c r="R338" s="67"/>
      <c r="S338" s="67"/>
      <c r="T338" s="68"/>
      <c r="U338" s="2">
        <f t="shared" si="210"/>
        <v>0</v>
      </c>
      <c r="W338" s="87"/>
      <c r="X338" s="56" t="s">
        <v>25</v>
      </c>
      <c r="Y338" s="56"/>
      <c r="Z338" s="56"/>
      <c r="AA338" s="56"/>
      <c r="AB338" s="56"/>
      <c r="AC338" s="56"/>
      <c r="AD338" s="56"/>
      <c r="AE338" s="57"/>
      <c r="AF338" s="2">
        <f t="shared" si="211"/>
        <v>0</v>
      </c>
      <c r="AH338" s="87"/>
      <c r="AI338" s="56" t="s">
        <v>25</v>
      </c>
      <c r="AJ338" s="67"/>
      <c r="AK338" s="67"/>
      <c r="AL338" s="67"/>
      <c r="AM338" s="67"/>
      <c r="AN338" s="67"/>
      <c r="AO338" s="67"/>
      <c r="AP338" s="68"/>
      <c r="AQ338" s="2">
        <f t="shared" si="212"/>
        <v>0</v>
      </c>
      <c r="AS338" s="87"/>
      <c r="AT338" s="58" t="s">
        <v>25</v>
      </c>
      <c r="AU338" s="35">
        <f>J338</f>
        <v>0</v>
      </c>
      <c r="AV338" s="35">
        <f>U338</f>
        <v>0</v>
      </c>
      <c r="AW338" s="35">
        <f>AF338</f>
        <v>0</v>
      </c>
      <c r="AX338" s="35">
        <f>AQ338</f>
        <v>0</v>
      </c>
      <c r="BB338" s="87"/>
      <c r="BC338" s="56"/>
      <c r="BD338" s="36"/>
      <c r="BE338" s="36"/>
      <c r="BF338" s="36"/>
      <c r="BG338" s="36"/>
      <c r="BI338" s="29"/>
      <c r="BJ338" s="29"/>
      <c r="BK338" s="29"/>
      <c r="BL338" s="29"/>
      <c r="BM338" s="29"/>
      <c r="BN338" s="29"/>
      <c r="BO338" s="29"/>
      <c r="BP338" s="29"/>
      <c r="BR338" s="29"/>
    </row>
    <row r="339" spans="1:70" x14ac:dyDescent="0.2">
      <c r="AU339" s="42">
        <f>SUM(AU323,AU327,AU331,AU335)</f>
        <v>44</v>
      </c>
      <c r="AV339" s="42">
        <f t="shared" ref="AV339:AX339" si="214">SUM(AV323,AV327,AV331,AV335)</f>
        <v>0</v>
      </c>
      <c r="AW339" s="42">
        <f t="shared" si="214"/>
        <v>15</v>
      </c>
      <c r="AX339" s="42">
        <f t="shared" si="214"/>
        <v>0</v>
      </c>
    </row>
  </sheetData>
  <mergeCells count="496">
    <mergeCell ref="BO5:BP5"/>
    <mergeCell ref="BI7:BJ7"/>
    <mergeCell ref="BK7:BL7"/>
    <mergeCell ref="BM7:BN7"/>
    <mergeCell ref="BO7:BP7"/>
    <mergeCell ref="A8:A11"/>
    <mergeCell ref="L8:L11"/>
    <mergeCell ref="W8:W11"/>
    <mergeCell ref="AH8:AH11"/>
    <mergeCell ref="AS8:AS11"/>
    <mergeCell ref="BB8:BB11"/>
    <mergeCell ref="BI5:BJ5"/>
    <mergeCell ref="BK5:BL5"/>
    <mergeCell ref="BM5:BN5"/>
    <mergeCell ref="A16:A19"/>
    <mergeCell ref="L16:L19"/>
    <mergeCell ref="W16:W19"/>
    <mergeCell ref="AH16:AH19"/>
    <mergeCell ref="AS16:AS19"/>
    <mergeCell ref="BB16:BB19"/>
    <mergeCell ref="A12:A15"/>
    <mergeCell ref="L12:L15"/>
    <mergeCell ref="W12:W15"/>
    <mergeCell ref="AH12:AH15"/>
    <mergeCell ref="AS12:AS15"/>
    <mergeCell ref="BB12:BB15"/>
    <mergeCell ref="BO25:BP25"/>
    <mergeCell ref="A26:A29"/>
    <mergeCell ref="L26:L29"/>
    <mergeCell ref="W26:W29"/>
    <mergeCell ref="AH26:AH29"/>
    <mergeCell ref="AS26:AS29"/>
    <mergeCell ref="BB26:BB29"/>
    <mergeCell ref="A20:A23"/>
    <mergeCell ref="L20:L23"/>
    <mergeCell ref="W20:W23"/>
    <mergeCell ref="AH20:AH23"/>
    <mergeCell ref="AS20:AS23"/>
    <mergeCell ref="BB20:BB23"/>
    <mergeCell ref="A30:A33"/>
    <mergeCell ref="L30:L33"/>
    <mergeCell ref="W30:W33"/>
    <mergeCell ref="AH30:AH33"/>
    <mergeCell ref="AS30:AS33"/>
    <mergeCell ref="BB30:BB33"/>
    <mergeCell ref="BI25:BJ25"/>
    <mergeCell ref="BK25:BL25"/>
    <mergeCell ref="BM25:BN25"/>
    <mergeCell ref="A38:A41"/>
    <mergeCell ref="L38:L41"/>
    <mergeCell ref="W38:W41"/>
    <mergeCell ref="AH38:AH41"/>
    <mergeCell ref="AS38:AS41"/>
    <mergeCell ref="BB38:BB41"/>
    <mergeCell ref="A34:A37"/>
    <mergeCell ref="L34:L37"/>
    <mergeCell ref="W34:W37"/>
    <mergeCell ref="AH34:AH37"/>
    <mergeCell ref="AS34:AS37"/>
    <mergeCell ref="BB34:BB37"/>
    <mergeCell ref="BI44:BJ44"/>
    <mergeCell ref="BK44:BL44"/>
    <mergeCell ref="BM44:BN44"/>
    <mergeCell ref="BO44:BP44"/>
    <mergeCell ref="A45:A48"/>
    <mergeCell ref="L45:L48"/>
    <mergeCell ref="W45:W48"/>
    <mergeCell ref="AH45:AH48"/>
    <mergeCell ref="AS45:AS48"/>
    <mergeCell ref="BB45:BB48"/>
    <mergeCell ref="BM64:BN64"/>
    <mergeCell ref="A53:A56"/>
    <mergeCell ref="L53:L56"/>
    <mergeCell ref="W53:W56"/>
    <mergeCell ref="AH53:AH56"/>
    <mergeCell ref="AS53:AS56"/>
    <mergeCell ref="BB53:BB56"/>
    <mergeCell ref="A49:A52"/>
    <mergeCell ref="L49:L52"/>
    <mergeCell ref="W49:W52"/>
    <mergeCell ref="AH49:AH52"/>
    <mergeCell ref="AS49:AS52"/>
    <mergeCell ref="BB49:BB52"/>
    <mergeCell ref="BB69:BB72"/>
    <mergeCell ref="A57:A60"/>
    <mergeCell ref="L57:L60"/>
    <mergeCell ref="W57:W60"/>
    <mergeCell ref="AH57:AH60"/>
    <mergeCell ref="AS57:AS60"/>
    <mergeCell ref="BB57:BB60"/>
    <mergeCell ref="BI64:BJ64"/>
    <mergeCell ref="BK64:BL64"/>
    <mergeCell ref="A77:A80"/>
    <mergeCell ref="L77:L80"/>
    <mergeCell ref="W77:W80"/>
    <mergeCell ref="AH77:AH80"/>
    <mergeCell ref="AS77:AS80"/>
    <mergeCell ref="BB77:BB80"/>
    <mergeCell ref="BO64:BP64"/>
    <mergeCell ref="A65:A68"/>
    <mergeCell ref="L65:L68"/>
    <mergeCell ref="W65:W68"/>
    <mergeCell ref="AH65:AH68"/>
    <mergeCell ref="AS65:AS68"/>
    <mergeCell ref="BB65:BB68"/>
    <mergeCell ref="A73:A76"/>
    <mergeCell ref="L73:L76"/>
    <mergeCell ref="W73:W76"/>
    <mergeCell ref="AH73:AH76"/>
    <mergeCell ref="AS73:AS76"/>
    <mergeCell ref="BB73:BB76"/>
    <mergeCell ref="A69:A72"/>
    <mergeCell ref="L69:L72"/>
    <mergeCell ref="W69:W72"/>
    <mergeCell ref="AH69:AH72"/>
    <mergeCell ref="AS69:AS72"/>
    <mergeCell ref="BI82:BJ82"/>
    <mergeCell ref="BK82:BL82"/>
    <mergeCell ref="BM82:BN82"/>
    <mergeCell ref="BO82:BP82"/>
    <mergeCell ref="A83:A86"/>
    <mergeCell ref="L83:L86"/>
    <mergeCell ref="W83:W86"/>
    <mergeCell ref="AH83:AH86"/>
    <mergeCell ref="AS83:AS86"/>
    <mergeCell ref="BB83:BB86"/>
    <mergeCell ref="A91:A94"/>
    <mergeCell ref="L91:L94"/>
    <mergeCell ref="W91:W94"/>
    <mergeCell ref="AH91:AH94"/>
    <mergeCell ref="AS91:AS94"/>
    <mergeCell ref="BB91:BB94"/>
    <mergeCell ref="A87:A90"/>
    <mergeCell ref="L87:L90"/>
    <mergeCell ref="W87:W90"/>
    <mergeCell ref="AH87:AH90"/>
    <mergeCell ref="AS87:AS90"/>
    <mergeCell ref="BB87:BB90"/>
    <mergeCell ref="BO101:BP101"/>
    <mergeCell ref="A102:A105"/>
    <mergeCell ref="L102:L105"/>
    <mergeCell ref="W102:W105"/>
    <mergeCell ref="AH102:AH105"/>
    <mergeCell ref="AS102:AS105"/>
    <mergeCell ref="BB102:BB105"/>
    <mergeCell ref="A95:A98"/>
    <mergeCell ref="L95:L98"/>
    <mergeCell ref="W95:W98"/>
    <mergeCell ref="AH95:AH98"/>
    <mergeCell ref="AS95:AS98"/>
    <mergeCell ref="BB95:BB98"/>
    <mergeCell ref="A106:A109"/>
    <mergeCell ref="L106:L109"/>
    <mergeCell ref="W106:W109"/>
    <mergeCell ref="AH106:AH109"/>
    <mergeCell ref="AS106:AS109"/>
    <mergeCell ref="BB106:BB109"/>
    <mergeCell ref="BI101:BJ101"/>
    <mergeCell ref="BK101:BL101"/>
    <mergeCell ref="BM101:BN101"/>
    <mergeCell ref="A114:A117"/>
    <mergeCell ref="L114:L117"/>
    <mergeCell ref="W114:W117"/>
    <mergeCell ref="AH114:AH117"/>
    <mergeCell ref="AS114:AS117"/>
    <mergeCell ref="BB114:BB117"/>
    <mergeCell ref="A110:A113"/>
    <mergeCell ref="L110:L113"/>
    <mergeCell ref="W110:W113"/>
    <mergeCell ref="AH110:AH113"/>
    <mergeCell ref="AS110:AS113"/>
    <mergeCell ref="BB110:BB113"/>
    <mergeCell ref="BI119:BJ119"/>
    <mergeCell ref="BK119:BL119"/>
    <mergeCell ref="BM119:BN119"/>
    <mergeCell ref="BO119:BP119"/>
    <mergeCell ref="A120:A123"/>
    <mergeCell ref="L120:L123"/>
    <mergeCell ref="W120:W123"/>
    <mergeCell ref="AH120:AH123"/>
    <mergeCell ref="AS120:AS123"/>
    <mergeCell ref="BB120:BB123"/>
    <mergeCell ref="A128:A131"/>
    <mergeCell ref="L128:L131"/>
    <mergeCell ref="W128:W131"/>
    <mergeCell ref="AH128:AH131"/>
    <mergeCell ref="AS128:AS131"/>
    <mergeCell ref="BB128:BB131"/>
    <mergeCell ref="A124:A127"/>
    <mergeCell ref="L124:L127"/>
    <mergeCell ref="W124:W127"/>
    <mergeCell ref="AH124:AH127"/>
    <mergeCell ref="AS124:AS127"/>
    <mergeCell ref="BB124:BB127"/>
    <mergeCell ref="BO138:BP138"/>
    <mergeCell ref="A139:A142"/>
    <mergeCell ref="L139:L142"/>
    <mergeCell ref="W139:W142"/>
    <mergeCell ref="AH139:AH142"/>
    <mergeCell ref="AS139:AS142"/>
    <mergeCell ref="BB139:BB142"/>
    <mergeCell ref="A132:A135"/>
    <mergeCell ref="L132:L135"/>
    <mergeCell ref="W132:W135"/>
    <mergeCell ref="AH132:AH135"/>
    <mergeCell ref="AS132:AS135"/>
    <mergeCell ref="BB132:BB135"/>
    <mergeCell ref="A143:A146"/>
    <mergeCell ref="L143:L146"/>
    <mergeCell ref="W143:W146"/>
    <mergeCell ref="AH143:AH146"/>
    <mergeCell ref="AS143:AS146"/>
    <mergeCell ref="BB143:BB146"/>
    <mergeCell ref="BI138:BJ138"/>
    <mergeCell ref="BK138:BL138"/>
    <mergeCell ref="BM138:BN138"/>
    <mergeCell ref="A151:A154"/>
    <mergeCell ref="L151:L154"/>
    <mergeCell ref="W151:W154"/>
    <mergeCell ref="AH151:AH154"/>
    <mergeCell ref="AS151:AS154"/>
    <mergeCell ref="BB151:BB154"/>
    <mergeCell ref="A147:A150"/>
    <mergeCell ref="L147:L150"/>
    <mergeCell ref="W147:W150"/>
    <mergeCell ref="AH147:AH150"/>
    <mergeCell ref="AS147:AS150"/>
    <mergeCell ref="BB147:BB150"/>
    <mergeCell ref="BI158:BJ158"/>
    <mergeCell ref="BK158:BL158"/>
    <mergeCell ref="BM158:BN158"/>
    <mergeCell ref="BO158:BP158"/>
    <mergeCell ref="A159:A162"/>
    <mergeCell ref="L159:L162"/>
    <mergeCell ref="W159:W162"/>
    <mergeCell ref="AH159:AH162"/>
    <mergeCell ref="AS159:AS162"/>
    <mergeCell ref="BB159:BB162"/>
    <mergeCell ref="A167:A170"/>
    <mergeCell ref="L167:L170"/>
    <mergeCell ref="W167:W170"/>
    <mergeCell ref="AH167:AH170"/>
    <mergeCell ref="AS167:AS170"/>
    <mergeCell ref="BB167:BB170"/>
    <mergeCell ref="A163:A166"/>
    <mergeCell ref="L163:L166"/>
    <mergeCell ref="W163:W166"/>
    <mergeCell ref="AH163:AH166"/>
    <mergeCell ref="AS163:AS166"/>
    <mergeCell ref="BB163:BB166"/>
    <mergeCell ref="BO176:BP176"/>
    <mergeCell ref="A177:A180"/>
    <mergeCell ref="L177:L180"/>
    <mergeCell ref="W177:W180"/>
    <mergeCell ref="AH177:AH180"/>
    <mergeCell ref="AS177:AS180"/>
    <mergeCell ref="BB177:BB180"/>
    <mergeCell ref="A171:A174"/>
    <mergeCell ref="L171:L174"/>
    <mergeCell ref="W171:W174"/>
    <mergeCell ref="AH171:AH174"/>
    <mergeCell ref="AS171:AS174"/>
    <mergeCell ref="BB171:BB174"/>
    <mergeCell ref="A181:A184"/>
    <mergeCell ref="L181:L184"/>
    <mergeCell ref="W181:W184"/>
    <mergeCell ref="AH181:AH184"/>
    <mergeCell ref="AS181:AS184"/>
    <mergeCell ref="BB181:BB184"/>
    <mergeCell ref="BI176:BJ176"/>
    <mergeCell ref="BK176:BL176"/>
    <mergeCell ref="BM176:BN176"/>
    <mergeCell ref="A189:A192"/>
    <mergeCell ref="L189:L192"/>
    <mergeCell ref="W189:W192"/>
    <mergeCell ref="AH189:AH192"/>
    <mergeCell ref="AS189:AS192"/>
    <mergeCell ref="BB189:BB192"/>
    <mergeCell ref="A185:A188"/>
    <mergeCell ref="L185:L188"/>
    <mergeCell ref="W185:W188"/>
    <mergeCell ref="AH185:AH188"/>
    <mergeCell ref="AS185:AS188"/>
    <mergeCell ref="BB185:BB188"/>
    <mergeCell ref="BI195:BJ195"/>
    <mergeCell ref="BK195:BL195"/>
    <mergeCell ref="BM195:BN195"/>
    <mergeCell ref="BO195:BP195"/>
    <mergeCell ref="A196:A199"/>
    <mergeCell ref="L196:L199"/>
    <mergeCell ref="W196:W199"/>
    <mergeCell ref="AH196:AH199"/>
    <mergeCell ref="AS196:AS199"/>
    <mergeCell ref="BB196:BB199"/>
    <mergeCell ref="A204:A207"/>
    <mergeCell ref="L204:L207"/>
    <mergeCell ref="W204:W207"/>
    <mergeCell ref="AH204:AH207"/>
    <mergeCell ref="AS204:AS207"/>
    <mergeCell ref="BB204:BB207"/>
    <mergeCell ref="A200:A203"/>
    <mergeCell ref="L200:L203"/>
    <mergeCell ref="W200:W203"/>
    <mergeCell ref="AH200:AH203"/>
    <mergeCell ref="AS200:AS203"/>
    <mergeCell ref="BB200:BB203"/>
    <mergeCell ref="BO215:BP215"/>
    <mergeCell ref="A216:A219"/>
    <mergeCell ref="L216:L219"/>
    <mergeCell ref="W216:W219"/>
    <mergeCell ref="AH216:AH219"/>
    <mergeCell ref="AS216:AS219"/>
    <mergeCell ref="BB216:BB219"/>
    <mergeCell ref="A208:A211"/>
    <mergeCell ref="L208:L211"/>
    <mergeCell ref="W208:W211"/>
    <mergeCell ref="AH208:AH211"/>
    <mergeCell ref="AS208:AS211"/>
    <mergeCell ref="BB208:BB211"/>
    <mergeCell ref="A220:A223"/>
    <mergeCell ref="L220:L223"/>
    <mergeCell ref="W220:W223"/>
    <mergeCell ref="AH220:AH223"/>
    <mergeCell ref="AS220:AS223"/>
    <mergeCell ref="BB220:BB223"/>
    <mergeCell ref="BI215:BJ215"/>
    <mergeCell ref="BK215:BL215"/>
    <mergeCell ref="BM215:BN215"/>
    <mergeCell ref="A228:A231"/>
    <mergeCell ref="L228:L231"/>
    <mergeCell ref="W228:W231"/>
    <mergeCell ref="AH228:AH231"/>
    <mergeCell ref="AS228:AS231"/>
    <mergeCell ref="BB228:BB231"/>
    <mergeCell ref="A224:A227"/>
    <mergeCell ref="L224:L227"/>
    <mergeCell ref="W224:W227"/>
    <mergeCell ref="AH224:AH227"/>
    <mergeCell ref="AS224:AS227"/>
    <mergeCell ref="BB224:BB227"/>
    <mergeCell ref="BI235:BJ235"/>
    <mergeCell ref="BK235:BL235"/>
    <mergeCell ref="BM235:BN235"/>
    <mergeCell ref="BO235:BP235"/>
    <mergeCell ref="A236:A239"/>
    <mergeCell ref="L236:L239"/>
    <mergeCell ref="W236:W239"/>
    <mergeCell ref="AH236:AH239"/>
    <mergeCell ref="AS236:AS239"/>
    <mergeCell ref="BB236:BB239"/>
    <mergeCell ref="A244:A247"/>
    <mergeCell ref="L244:L247"/>
    <mergeCell ref="W244:W247"/>
    <mergeCell ref="AH244:AH247"/>
    <mergeCell ref="AS244:AS247"/>
    <mergeCell ref="BB244:BB247"/>
    <mergeCell ref="A240:A243"/>
    <mergeCell ref="L240:L243"/>
    <mergeCell ref="W240:W243"/>
    <mergeCell ref="AH240:AH243"/>
    <mergeCell ref="AS240:AS243"/>
    <mergeCell ref="BB240:BB243"/>
    <mergeCell ref="BO255:BP255"/>
    <mergeCell ref="A256:A259"/>
    <mergeCell ref="L256:L259"/>
    <mergeCell ref="W256:W259"/>
    <mergeCell ref="AH256:AH259"/>
    <mergeCell ref="AS256:AS259"/>
    <mergeCell ref="BB256:BB259"/>
    <mergeCell ref="A248:A251"/>
    <mergeCell ref="L248:L251"/>
    <mergeCell ref="W248:W251"/>
    <mergeCell ref="AH248:AH251"/>
    <mergeCell ref="AS248:AS251"/>
    <mergeCell ref="BB248:BB251"/>
    <mergeCell ref="A260:A263"/>
    <mergeCell ref="L260:L263"/>
    <mergeCell ref="W260:W263"/>
    <mergeCell ref="AH260:AH263"/>
    <mergeCell ref="AS260:AS263"/>
    <mergeCell ref="BB260:BB263"/>
    <mergeCell ref="BI255:BJ255"/>
    <mergeCell ref="BK255:BL255"/>
    <mergeCell ref="BM255:BN255"/>
    <mergeCell ref="BI267:BJ267"/>
    <mergeCell ref="BK267:BL267"/>
    <mergeCell ref="BM267:BN267"/>
    <mergeCell ref="BO267:BP267"/>
    <mergeCell ref="A268:A271"/>
    <mergeCell ref="L268:L271"/>
    <mergeCell ref="W268:W271"/>
    <mergeCell ref="AH268:AH271"/>
    <mergeCell ref="AS268:AS271"/>
    <mergeCell ref="BB268:BB271"/>
    <mergeCell ref="A276:A279"/>
    <mergeCell ref="L276:L279"/>
    <mergeCell ref="W276:W279"/>
    <mergeCell ref="AH276:AH279"/>
    <mergeCell ref="AS276:AS279"/>
    <mergeCell ref="BB276:BB279"/>
    <mergeCell ref="A272:A275"/>
    <mergeCell ref="L272:L275"/>
    <mergeCell ref="W272:W275"/>
    <mergeCell ref="AH272:AH275"/>
    <mergeCell ref="AS272:AS275"/>
    <mergeCell ref="BB272:BB275"/>
    <mergeCell ref="BO285:BP285"/>
    <mergeCell ref="A286:A289"/>
    <mergeCell ref="L286:L289"/>
    <mergeCell ref="W286:W289"/>
    <mergeCell ref="AH286:AH289"/>
    <mergeCell ref="AS286:AS289"/>
    <mergeCell ref="BB286:BB289"/>
    <mergeCell ref="A280:A283"/>
    <mergeCell ref="L280:L283"/>
    <mergeCell ref="W280:W283"/>
    <mergeCell ref="AH280:AH283"/>
    <mergeCell ref="AS280:AS283"/>
    <mergeCell ref="BB280:BB283"/>
    <mergeCell ref="A290:A293"/>
    <mergeCell ref="L290:L293"/>
    <mergeCell ref="W290:W293"/>
    <mergeCell ref="AH290:AH293"/>
    <mergeCell ref="AS290:AS293"/>
    <mergeCell ref="BB290:BB293"/>
    <mergeCell ref="BI285:BJ285"/>
    <mergeCell ref="BK285:BL285"/>
    <mergeCell ref="BM285:BN285"/>
    <mergeCell ref="A298:A301"/>
    <mergeCell ref="L298:L301"/>
    <mergeCell ref="W298:W301"/>
    <mergeCell ref="AH298:AH301"/>
    <mergeCell ref="AS298:AS301"/>
    <mergeCell ref="BB298:BB301"/>
    <mergeCell ref="A294:A297"/>
    <mergeCell ref="L294:L297"/>
    <mergeCell ref="W294:W297"/>
    <mergeCell ref="AH294:AH297"/>
    <mergeCell ref="AS294:AS297"/>
    <mergeCell ref="BB294:BB297"/>
    <mergeCell ref="BI304:BJ304"/>
    <mergeCell ref="BK304:BL304"/>
    <mergeCell ref="BM304:BN304"/>
    <mergeCell ref="BO304:BP304"/>
    <mergeCell ref="A305:A308"/>
    <mergeCell ref="L305:L308"/>
    <mergeCell ref="W305:W308"/>
    <mergeCell ref="AH305:AH308"/>
    <mergeCell ref="AS305:AS308"/>
    <mergeCell ref="BB305:BB308"/>
    <mergeCell ref="A313:A316"/>
    <mergeCell ref="L313:L316"/>
    <mergeCell ref="W313:W316"/>
    <mergeCell ref="AH313:AH316"/>
    <mergeCell ref="AS313:AS316"/>
    <mergeCell ref="BB313:BB316"/>
    <mergeCell ref="A309:A312"/>
    <mergeCell ref="L309:L312"/>
    <mergeCell ref="W309:W312"/>
    <mergeCell ref="AH309:AH312"/>
    <mergeCell ref="AS309:AS312"/>
    <mergeCell ref="BB309:BB312"/>
    <mergeCell ref="BO322:BP322"/>
    <mergeCell ref="A323:A326"/>
    <mergeCell ref="L323:L326"/>
    <mergeCell ref="W323:W326"/>
    <mergeCell ref="AH323:AH326"/>
    <mergeCell ref="AS323:AS326"/>
    <mergeCell ref="BB323:BB326"/>
    <mergeCell ref="A317:A320"/>
    <mergeCell ref="L317:L320"/>
    <mergeCell ref="W317:W320"/>
    <mergeCell ref="AH317:AH320"/>
    <mergeCell ref="AS317:AS320"/>
    <mergeCell ref="BB317:BB320"/>
    <mergeCell ref="A327:A330"/>
    <mergeCell ref="L327:L330"/>
    <mergeCell ref="W327:W330"/>
    <mergeCell ref="AH327:AH330"/>
    <mergeCell ref="AS327:AS330"/>
    <mergeCell ref="BB327:BB330"/>
    <mergeCell ref="BI322:BJ322"/>
    <mergeCell ref="BK322:BL322"/>
    <mergeCell ref="BM322:BN322"/>
    <mergeCell ref="A335:A338"/>
    <mergeCell ref="L335:L338"/>
    <mergeCell ref="W335:W338"/>
    <mergeCell ref="AH335:AH338"/>
    <mergeCell ref="AS335:AS338"/>
    <mergeCell ref="BB335:BB338"/>
    <mergeCell ref="A331:A334"/>
    <mergeCell ref="L331:L334"/>
    <mergeCell ref="W331:W334"/>
    <mergeCell ref="AH331:AH334"/>
    <mergeCell ref="AS331:AS334"/>
    <mergeCell ref="BB331:BB3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28B-BCDC-4244-9F30-751BAD8C630A}">
  <dimension ref="A1:Q334"/>
  <sheetViews>
    <sheetView workbookViewId="0">
      <selection activeCell="I227" sqref="I227"/>
    </sheetView>
  </sheetViews>
  <sheetFormatPr baseColWidth="10" defaultRowHeight="16" x14ac:dyDescent="0.2"/>
  <cols>
    <col min="1" max="1" width="26" customWidth="1"/>
    <col min="2" max="2" width="22.6640625" customWidth="1"/>
    <col min="10" max="10" width="34.33203125" customWidth="1"/>
    <col min="16" max="16" width="34" customWidth="1"/>
  </cols>
  <sheetData>
    <row r="1" spans="1:17" x14ac:dyDescent="0.2">
      <c r="A1" t="s">
        <v>29</v>
      </c>
      <c r="K1" t="str">
        <f>A1</f>
        <v>sod1-null/TM3, Hu-</v>
      </c>
      <c r="P1" t="str">
        <f>A1</f>
        <v>sod1-null/TM3, Hu-</v>
      </c>
      <c r="Q1" t="s">
        <v>67</v>
      </c>
    </row>
    <row r="2" spans="1:17" x14ac:dyDescent="0.2">
      <c r="C2" t="s">
        <v>2</v>
      </c>
      <c r="D2" t="s">
        <v>14</v>
      </c>
      <c r="E2" t="s">
        <v>12</v>
      </c>
      <c r="F2" t="s">
        <v>13</v>
      </c>
      <c r="G2" t="s">
        <v>15</v>
      </c>
      <c r="H2" t="s">
        <v>16</v>
      </c>
      <c r="K2" t="str">
        <f>C2</f>
        <v>B1</v>
      </c>
      <c r="L2" t="str">
        <f>D2</f>
        <v>B2</v>
      </c>
      <c r="M2" t="str">
        <f>E2</f>
        <v>B3</v>
      </c>
      <c r="N2" t="str">
        <f>F2</f>
        <v>B4</v>
      </c>
    </row>
    <row r="3" spans="1:17" x14ac:dyDescent="0.2">
      <c r="A3" t="s">
        <v>32</v>
      </c>
      <c r="B3" t="s">
        <v>18</v>
      </c>
      <c r="C3">
        <v>7</v>
      </c>
      <c r="D3">
        <v>7</v>
      </c>
      <c r="E3">
        <v>4</v>
      </c>
      <c r="F3">
        <v>0</v>
      </c>
      <c r="H3">
        <v>28</v>
      </c>
      <c r="J3" t="s">
        <v>61</v>
      </c>
      <c r="K3" s="73">
        <f>C8/C19</f>
        <v>0.16129032258064516</v>
      </c>
      <c r="L3" s="73">
        <f t="shared" ref="L3:M3" si="0">D8/D19</f>
        <v>9.5238095238095233E-2</v>
      </c>
      <c r="M3" s="73">
        <f t="shared" si="0"/>
        <v>0.15</v>
      </c>
      <c r="N3" s="73"/>
      <c r="P3" t="s">
        <v>61</v>
      </c>
      <c r="Q3" s="74">
        <f>AVERAGE(K3:N3)</f>
        <v>0.13550947260624679</v>
      </c>
    </row>
    <row r="4" spans="1:17" x14ac:dyDescent="0.2">
      <c r="B4" t="s">
        <v>21</v>
      </c>
      <c r="C4">
        <v>7</v>
      </c>
      <c r="D4">
        <v>5</v>
      </c>
      <c r="E4">
        <v>4</v>
      </c>
      <c r="F4">
        <v>0</v>
      </c>
      <c r="J4" t="s">
        <v>62</v>
      </c>
      <c r="K4" s="73">
        <f>C8/SUM(C3,C7)</f>
        <v>0.41666666666666669</v>
      </c>
      <c r="L4" s="73">
        <f t="shared" ref="L4:M4" si="1">D8/SUM(D3,D7)</f>
        <v>0.22222222222222221</v>
      </c>
      <c r="M4" s="73">
        <f t="shared" si="1"/>
        <v>0.42857142857142855</v>
      </c>
      <c r="N4" s="73"/>
      <c r="P4" t="s">
        <v>62</v>
      </c>
      <c r="Q4" s="74">
        <f t="shared" ref="Q4:Q9" si="2">AVERAGE(K4:N4)</f>
        <v>0.35582010582010581</v>
      </c>
    </row>
    <row r="5" spans="1:17" x14ac:dyDescent="0.2">
      <c r="B5" t="s">
        <v>23</v>
      </c>
      <c r="C5">
        <v>0</v>
      </c>
      <c r="D5">
        <v>0</v>
      </c>
      <c r="E5">
        <v>0</v>
      </c>
      <c r="F5">
        <v>0</v>
      </c>
      <c r="J5" t="s">
        <v>63</v>
      </c>
      <c r="K5" s="73">
        <f>SUM(C7,C3)/C19</f>
        <v>0.38709677419354838</v>
      </c>
      <c r="L5" s="73">
        <f t="shared" ref="L5:M5" si="3">SUM(D7,D3)/D19</f>
        <v>0.42857142857142855</v>
      </c>
      <c r="M5" s="73">
        <f t="shared" si="3"/>
        <v>0.35</v>
      </c>
      <c r="N5" s="73"/>
      <c r="P5" t="s">
        <v>63</v>
      </c>
      <c r="Q5" s="74">
        <f t="shared" si="2"/>
        <v>0.38855606758832567</v>
      </c>
    </row>
    <row r="6" spans="1:17" x14ac:dyDescent="0.2">
      <c r="B6" t="s">
        <v>25</v>
      </c>
      <c r="C6">
        <v>0</v>
      </c>
      <c r="D6">
        <v>2</v>
      </c>
      <c r="E6">
        <v>0</v>
      </c>
      <c r="F6">
        <v>0</v>
      </c>
      <c r="Q6" s="74" t="e">
        <f t="shared" si="2"/>
        <v>#DIV/0!</v>
      </c>
    </row>
    <row r="7" spans="1:17" x14ac:dyDescent="0.2">
      <c r="A7" t="s">
        <v>35</v>
      </c>
      <c r="B7" t="s">
        <v>18</v>
      </c>
      <c r="C7">
        <v>5</v>
      </c>
      <c r="D7">
        <v>2</v>
      </c>
      <c r="E7">
        <v>3</v>
      </c>
      <c r="F7">
        <v>0</v>
      </c>
      <c r="I7" s="79">
        <v>193</v>
      </c>
      <c r="J7" t="s">
        <v>64</v>
      </c>
      <c r="K7" s="73">
        <f>C15/C19</f>
        <v>0.16129032258064516</v>
      </c>
      <c r="L7" s="73">
        <f t="shared" ref="L7:M7" si="4">D15/D19</f>
        <v>0.19047619047619047</v>
      </c>
      <c r="M7" s="73">
        <f t="shared" si="4"/>
        <v>0.35</v>
      </c>
      <c r="N7" s="73"/>
      <c r="P7" t="s">
        <v>64</v>
      </c>
      <c r="Q7" s="74">
        <f t="shared" si="2"/>
        <v>0.23392217101894519</v>
      </c>
    </row>
    <row r="8" spans="1:17" x14ac:dyDescent="0.2">
      <c r="B8" t="s">
        <v>21</v>
      </c>
      <c r="C8">
        <v>5</v>
      </c>
      <c r="D8">
        <v>2</v>
      </c>
      <c r="E8">
        <v>3</v>
      </c>
      <c r="F8">
        <v>0</v>
      </c>
      <c r="I8" s="79">
        <v>193</v>
      </c>
      <c r="J8" t="s">
        <v>65</v>
      </c>
      <c r="K8" s="73">
        <f>C15/SUM(C11,C15)</f>
        <v>0.26315789473684209</v>
      </c>
      <c r="L8" s="73">
        <f t="shared" ref="L8:M8" si="5">D15/SUM(D11,D15)</f>
        <v>0.33333333333333331</v>
      </c>
      <c r="M8" s="73">
        <f t="shared" si="5"/>
        <v>0.53846153846153844</v>
      </c>
      <c r="N8" s="73"/>
      <c r="P8" t="s">
        <v>65</v>
      </c>
      <c r="Q8" s="74">
        <f t="shared" si="2"/>
        <v>0.3783175888439046</v>
      </c>
    </row>
    <row r="9" spans="1:17" x14ac:dyDescent="0.2">
      <c r="B9" t="s">
        <v>23</v>
      </c>
      <c r="C9">
        <v>0</v>
      </c>
      <c r="D9">
        <v>0</v>
      </c>
      <c r="E9">
        <v>0</v>
      </c>
      <c r="F9">
        <v>0</v>
      </c>
      <c r="I9" s="79">
        <v>0</v>
      </c>
      <c r="J9" t="s">
        <v>66</v>
      </c>
      <c r="K9" s="73">
        <f>SUM(C11,C15)/C19</f>
        <v>0.61290322580645162</v>
      </c>
      <c r="L9" s="73">
        <f t="shared" ref="L9:M9" si="6">SUM(D11,D15)/D19</f>
        <v>0.5714285714285714</v>
      </c>
      <c r="M9" s="73">
        <f t="shared" si="6"/>
        <v>0.65</v>
      </c>
      <c r="N9" s="73"/>
      <c r="P9" t="s">
        <v>66</v>
      </c>
      <c r="Q9" s="74">
        <f t="shared" si="2"/>
        <v>0.61144393241167438</v>
      </c>
    </row>
    <row r="10" spans="1:17" x14ac:dyDescent="0.2">
      <c r="B10" t="s">
        <v>25</v>
      </c>
      <c r="C10">
        <v>0</v>
      </c>
      <c r="D10">
        <v>0</v>
      </c>
      <c r="E10">
        <v>0</v>
      </c>
      <c r="F10">
        <v>0</v>
      </c>
      <c r="I10" s="79">
        <v>0</v>
      </c>
    </row>
    <row r="11" spans="1:17" x14ac:dyDescent="0.2">
      <c r="A11" t="s">
        <v>33</v>
      </c>
      <c r="B11" t="s">
        <v>18</v>
      </c>
      <c r="C11">
        <v>14</v>
      </c>
      <c r="D11">
        <v>8</v>
      </c>
      <c r="E11">
        <v>6</v>
      </c>
      <c r="F11">
        <v>0</v>
      </c>
      <c r="H11">
        <v>44</v>
      </c>
      <c r="I11" s="79"/>
    </row>
    <row r="12" spans="1:17" x14ac:dyDescent="0.2">
      <c r="B12" t="s">
        <v>21</v>
      </c>
      <c r="C12">
        <v>14</v>
      </c>
      <c r="D12">
        <v>7</v>
      </c>
      <c r="E12">
        <v>5</v>
      </c>
      <c r="F12">
        <v>0</v>
      </c>
      <c r="I12" s="79"/>
    </row>
    <row r="13" spans="1:17" x14ac:dyDescent="0.2">
      <c r="B13" t="s">
        <v>23</v>
      </c>
      <c r="C13">
        <v>0</v>
      </c>
      <c r="D13">
        <v>0</v>
      </c>
      <c r="E13">
        <v>0</v>
      </c>
      <c r="F13">
        <v>0</v>
      </c>
      <c r="I13" s="79"/>
    </row>
    <row r="14" spans="1:17" x14ac:dyDescent="0.2">
      <c r="B14" t="s">
        <v>25</v>
      </c>
      <c r="C14">
        <v>0</v>
      </c>
      <c r="D14">
        <v>1</v>
      </c>
      <c r="E14">
        <v>1</v>
      </c>
      <c r="F14">
        <v>0</v>
      </c>
      <c r="I14" s="79"/>
    </row>
    <row r="15" spans="1:17" x14ac:dyDescent="0.2">
      <c r="A15" t="s">
        <v>34</v>
      </c>
      <c r="B15" t="s">
        <v>18</v>
      </c>
      <c r="C15">
        <v>5</v>
      </c>
      <c r="D15">
        <v>4</v>
      </c>
      <c r="E15">
        <v>7</v>
      </c>
      <c r="F15">
        <v>0</v>
      </c>
      <c r="I15" s="79">
        <v>188</v>
      </c>
    </row>
    <row r="16" spans="1:17" x14ac:dyDescent="0.2">
      <c r="B16" t="s">
        <v>21</v>
      </c>
      <c r="C16">
        <v>5</v>
      </c>
      <c r="D16">
        <v>4</v>
      </c>
      <c r="E16">
        <v>6</v>
      </c>
      <c r="F16">
        <v>0</v>
      </c>
      <c r="I16" s="79">
        <v>188</v>
      </c>
    </row>
    <row r="17" spans="1:17" x14ac:dyDescent="0.2">
      <c r="B17" t="s">
        <v>23</v>
      </c>
      <c r="C17">
        <v>0</v>
      </c>
      <c r="D17">
        <v>0</v>
      </c>
      <c r="E17">
        <v>0</v>
      </c>
      <c r="F17">
        <v>0</v>
      </c>
      <c r="I17" s="79">
        <v>0</v>
      </c>
    </row>
    <row r="18" spans="1:17" x14ac:dyDescent="0.2">
      <c r="B18" t="s">
        <v>25</v>
      </c>
      <c r="C18">
        <v>0</v>
      </c>
      <c r="D18">
        <v>0</v>
      </c>
      <c r="E18">
        <v>1</v>
      </c>
      <c r="F18">
        <v>0</v>
      </c>
      <c r="I18" s="79">
        <v>0</v>
      </c>
    </row>
    <row r="19" spans="1:17" x14ac:dyDescent="0.2">
      <c r="C19">
        <v>31</v>
      </c>
      <c r="D19">
        <v>21</v>
      </c>
      <c r="E19">
        <v>20</v>
      </c>
      <c r="F19">
        <v>0</v>
      </c>
      <c r="I19" s="79">
        <v>100</v>
      </c>
      <c r="K19">
        <f>A19</f>
        <v>0</v>
      </c>
      <c r="P19">
        <f>A19</f>
        <v>0</v>
      </c>
      <c r="Q19" t="s">
        <v>67</v>
      </c>
    </row>
    <row r="20" spans="1:17" x14ac:dyDescent="0.2">
      <c r="C20" t="s">
        <v>2</v>
      </c>
      <c r="D20" t="s">
        <v>14</v>
      </c>
      <c r="E20" t="s">
        <v>12</v>
      </c>
      <c r="F20" t="s">
        <v>13</v>
      </c>
      <c r="G20" t="s">
        <v>15</v>
      </c>
      <c r="H20" t="s">
        <v>16</v>
      </c>
      <c r="K20" t="str">
        <f>C20</f>
        <v>B1</v>
      </c>
      <c r="L20" t="str">
        <f>D20</f>
        <v>B2</v>
      </c>
      <c r="M20" t="str">
        <f>E20</f>
        <v>B3</v>
      </c>
      <c r="N20" t="str">
        <f>F20</f>
        <v>B4</v>
      </c>
    </row>
    <row r="21" spans="1:17" x14ac:dyDescent="0.2">
      <c r="A21" t="s">
        <v>32</v>
      </c>
      <c r="B21" t="s">
        <v>18</v>
      </c>
      <c r="C21">
        <v>6</v>
      </c>
      <c r="D21">
        <v>0</v>
      </c>
      <c r="E21">
        <v>6</v>
      </c>
      <c r="F21">
        <v>9</v>
      </c>
      <c r="H21">
        <v>45</v>
      </c>
      <c r="J21" t="s">
        <v>61</v>
      </c>
      <c r="K21" s="73">
        <f>C26/C37</f>
        <v>0.23809523809523808</v>
      </c>
      <c r="L21" s="73"/>
      <c r="M21" s="73">
        <f t="shared" ref="M21" si="7">E26/E37</f>
        <v>0.3783783783783784</v>
      </c>
      <c r="N21" s="73">
        <f t="shared" ref="N21" si="8">F26/F37</f>
        <v>0.1</v>
      </c>
      <c r="P21" t="s">
        <v>61</v>
      </c>
      <c r="Q21" s="74">
        <f>AVERAGE(K21:N21)</f>
        <v>0.2388245388245388</v>
      </c>
    </row>
    <row r="22" spans="1:17" x14ac:dyDescent="0.2">
      <c r="B22" t="s">
        <v>21</v>
      </c>
      <c r="C22">
        <v>6</v>
      </c>
      <c r="D22">
        <v>0</v>
      </c>
      <c r="E22">
        <v>6</v>
      </c>
      <c r="F22">
        <v>9</v>
      </c>
      <c r="J22" t="s">
        <v>62</v>
      </c>
      <c r="K22" s="73">
        <f>C26/SUM(C21,C25)</f>
        <v>0.45454545454545453</v>
      </c>
      <c r="L22" s="73"/>
      <c r="M22" s="73">
        <f t="shared" ref="M22" si="9">E26/SUM(E21,E25)</f>
        <v>0.7</v>
      </c>
      <c r="N22" s="73">
        <f>F26/SUM(F21,F25)</f>
        <v>0.21428571428571427</v>
      </c>
      <c r="P22" t="s">
        <v>62</v>
      </c>
      <c r="Q22" s="74">
        <f t="shared" ref="Q22:Q27" si="10">AVERAGE(K22:N22)</f>
        <v>0.45627705627705623</v>
      </c>
    </row>
    <row r="23" spans="1:17" x14ac:dyDescent="0.2">
      <c r="B23" t="s">
        <v>23</v>
      </c>
      <c r="C23">
        <v>0</v>
      </c>
      <c r="D23">
        <v>0</v>
      </c>
      <c r="E23">
        <v>0</v>
      </c>
      <c r="F23">
        <v>0</v>
      </c>
      <c r="J23" t="s">
        <v>63</v>
      </c>
      <c r="K23" s="73">
        <f>SUM(C25,C21)/C37</f>
        <v>0.52380952380952384</v>
      </c>
      <c r="L23" s="73"/>
      <c r="M23" s="73">
        <f t="shared" ref="M23" si="11">SUM(E25,E21)/E37</f>
        <v>0.54054054054054057</v>
      </c>
      <c r="N23" s="73">
        <f t="shared" ref="N23" si="12">SUM(F25,F21)/F37</f>
        <v>0.46666666666666667</v>
      </c>
      <c r="P23" t="s">
        <v>63</v>
      </c>
      <c r="Q23" s="74">
        <f t="shared" si="10"/>
        <v>0.51033891033891043</v>
      </c>
    </row>
    <row r="24" spans="1:17" x14ac:dyDescent="0.2">
      <c r="B24" t="s">
        <v>25</v>
      </c>
      <c r="C24">
        <v>0</v>
      </c>
      <c r="D24">
        <v>0</v>
      </c>
      <c r="E24">
        <v>0</v>
      </c>
      <c r="F24">
        <v>0</v>
      </c>
      <c r="Q24" s="74" t="e">
        <f t="shared" si="10"/>
        <v>#DIV/0!</v>
      </c>
    </row>
    <row r="25" spans="1:17" x14ac:dyDescent="0.2">
      <c r="A25" t="s">
        <v>35</v>
      </c>
      <c r="B25" t="s">
        <v>18</v>
      </c>
      <c r="C25">
        <v>5</v>
      </c>
      <c r="D25">
        <v>0</v>
      </c>
      <c r="E25">
        <v>14</v>
      </c>
      <c r="F25">
        <v>5</v>
      </c>
      <c r="I25" s="79">
        <v>193</v>
      </c>
      <c r="J25" t="s">
        <v>64</v>
      </c>
      <c r="K25" s="73">
        <f>C33/C37</f>
        <v>0.19047619047619047</v>
      </c>
      <c r="L25" s="73"/>
      <c r="M25" s="73">
        <f t="shared" ref="M25" si="13">E33/E37</f>
        <v>0.16216216216216217</v>
      </c>
      <c r="N25" s="73">
        <f t="shared" ref="N25" si="14">F33/F37</f>
        <v>0.13333333333333333</v>
      </c>
      <c r="P25" t="s">
        <v>64</v>
      </c>
      <c r="Q25" s="74">
        <f t="shared" si="10"/>
        <v>0.16199056199056197</v>
      </c>
    </row>
    <row r="26" spans="1:17" x14ac:dyDescent="0.2">
      <c r="B26" t="s">
        <v>21</v>
      </c>
      <c r="C26">
        <v>5</v>
      </c>
      <c r="D26">
        <v>0</v>
      </c>
      <c r="E26">
        <v>14</v>
      </c>
      <c r="F26">
        <v>3</v>
      </c>
      <c r="I26" s="79">
        <v>193</v>
      </c>
      <c r="J26" t="s">
        <v>65</v>
      </c>
      <c r="K26" s="73">
        <f>C33/SUM(C29,C33)</f>
        <v>0.4</v>
      </c>
      <c r="L26" s="73"/>
      <c r="M26" s="73">
        <f t="shared" ref="M26" si="15">E33/SUM(E29,E33)</f>
        <v>0.35294117647058826</v>
      </c>
      <c r="N26" s="73">
        <f t="shared" ref="N26" si="16">F33/SUM(F29,F33)</f>
        <v>0.25</v>
      </c>
      <c r="P26" t="s">
        <v>65</v>
      </c>
      <c r="Q26" s="74">
        <f t="shared" si="10"/>
        <v>0.33431372549019606</v>
      </c>
    </row>
    <row r="27" spans="1:17" x14ac:dyDescent="0.2">
      <c r="B27" t="s">
        <v>23</v>
      </c>
      <c r="C27">
        <v>0</v>
      </c>
      <c r="D27">
        <v>0</v>
      </c>
      <c r="E27">
        <v>0</v>
      </c>
      <c r="F27">
        <v>0</v>
      </c>
      <c r="I27" s="79">
        <v>0</v>
      </c>
      <c r="J27" t="s">
        <v>66</v>
      </c>
      <c r="K27" s="73">
        <f>SUM(C29,C33)/C37</f>
        <v>0.47619047619047616</v>
      </c>
      <c r="L27" s="73"/>
      <c r="M27" s="73">
        <f t="shared" ref="M27" si="17">SUM(E29,E33)/E37</f>
        <v>0.45945945945945948</v>
      </c>
      <c r="N27" s="73">
        <f t="shared" ref="N27" si="18">SUM(F29,F33)/F37</f>
        <v>0.53333333333333333</v>
      </c>
      <c r="P27" t="s">
        <v>66</v>
      </c>
      <c r="Q27" s="74">
        <f t="shared" si="10"/>
        <v>0.48966108966108973</v>
      </c>
    </row>
    <row r="28" spans="1:17" x14ac:dyDescent="0.2">
      <c r="B28" t="s">
        <v>25</v>
      </c>
      <c r="C28">
        <v>0</v>
      </c>
      <c r="D28">
        <v>0</v>
      </c>
      <c r="E28">
        <v>0</v>
      </c>
      <c r="F28">
        <v>2</v>
      </c>
      <c r="I28" s="79">
        <v>0</v>
      </c>
    </row>
    <row r="29" spans="1:17" x14ac:dyDescent="0.2">
      <c r="A29" t="s">
        <v>33</v>
      </c>
      <c r="B29" t="s">
        <v>18</v>
      </c>
      <c r="C29">
        <v>6</v>
      </c>
      <c r="D29">
        <v>0</v>
      </c>
      <c r="E29">
        <v>11</v>
      </c>
      <c r="F29">
        <v>12</v>
      </c>
      <c r="H29">
        <v>43</v>
      </c>
      <c r="I29" s="79"/>
    </row>
    <row r="30" spans="1:17" x14ac:dyDescent="0.2">
      <c r="B30" t="s">
        <v>21</v>
      </c>
      <c r="C30">
        <v>5</v>
      </c>
      <c r="D30">
        <v>0</v>
      </c>
      <c r="E30">
        <v>11</v>
      </c>
      <c r="F30">
        <v>12</v>
      </c>
      <c r="I30" s="79"/>
    </row>
    <row r="31" spans="1:17" x14ac:dyDescent="0.2">
      <c r="B31" t="s">
        <v>23</v>
      </c>
      <c r="C31">
        <v>1</v>
      </c>
      <c r="D31">
        <v>0</v>
      </c>
      <c r="E31">
        <v>0</v>
      </c>
      <c r="F31">
        <v>0</v>
      </c>
      <c r="I31" s="79"/>
    </row>
    <row r="32" spans="1:17" x14ac:dyDescent="0.2">
      <c r="B32" t="s">
        <v>25</v>
      </c>
      <c r="C32">
        <v>0</v>
      </c>
      <c r="D32">
        <v>0</v>
      </c>
      <c r="E32">
        <v>0</v>
      </c>
      <c r="F32">
        <v>0</v>
      </c>
      <c r="I32" s="79"/>
    </row>
    <row r="33" spans="1:17" x14ac:dyDescent="0.2">
      <c r="A33" t="s">
        <v>34</v>
      </c>
      <c r="B33" t="s">
        <v>18</v>
      </c>
      <c r="C33">
        <v>4</v>
      </c>
      <c r="D33">
        <v>0</v>
      </c>
      <c r="E33">
        <v>6</v>
      </c>
      <c r="F33">
        <v>4</v>
      </c>
      <c r="I33" s="79">
        <v>188</v>
      </c>
    </row>
    <row r="34" spans="1:17" x14ac:dyDescent="0.2">
      <c r="B34" t="s">
        <v>21</v>
      </c>
      <c r="C34">
        <v>4</v>
      </c>
      <c r="D34">
        <v>0</v>
      </c>
      <c r="E34">
        <v>6</v>
      </c>
      <c r="F34">
        <v>3</v>
      </c>
      <c r="I34" s="79">
        <v>188</v>
      </c>
    </row>
    <row r="35" spans="1:17" x14ac:dyDescent="0.2">
      <c r="B35" t="s">
        <v>23</v>
      </c>
      <c r="C35">
        <v>0</v>
      </c>
      <c r="D35">
        <v>0</v>
      </c>
      <c r="E35">
        <v>0</v>
      </c>
      <c r="F35">
        <v>1</v>
      </c>
      <c r="I35" s="79">
        <v>0</v>
      </c>
    </row>
    <row r="36" spans="1:17" x14ac:dyDescent="0.2">
      <c r="B36" t="s">
        <v>25</v>
      </c>
      <c r="C36">
        <v>0</v>
      </c>
      <c r="D36">
        <v>0</v>
      </c>
      <c r="E36">
        <v>0</v>
      </c>
      <c r="F36">
        <v>0</v>
      </c>
      <c r="I36" s="79">
        <v>0</v>
      </c>
    </row>
    <row r="37" spans="1:17" x14ac:dyDescent="0.2">
      <c r="C37">
        <v>21</v>
      </c>
      <c r="D37">
        <v>0</v>
      </c>
      <c r="E37">
        <v>37</v>
      </c>
      <c r="F37">
        <v>30</v>
      </c>
      <c r="I37" s="79">
        <v>100</v>
      </c>
    </row>
    <row r="38" spans="1:17" x14ac:dyDescent="0.2">
      <c r="A38" s="75" t="s">
        <v>36</v>
      </c>
      <c r="B38" s="75"/>
      <c r="C38" s="75"/>
      <c r="D38" s="75"/>
      <c r="E38" s="75"/>
      <c r="F38" s="75"/>
      <c r="G38" s="75"/>
      <c r="H38" s="75"/>
      <c r="I38" s="75"/>
      <c r="J38" s="75" t="s">
        <v>68</v>
      </c>
    </row>
    <row r="39" spans="1:17" x14ac:dyDescent="0.2">
      <c r="A39" s="75"/>
      <c r="B39" s="75"/>
      <c r="C39" s="75" t="s">
        <v>2</v>
      </c>
      <c r="D39" s="75" t="s">
        <v>14</v>
      </c>
      <c r="E39" s="75" t="s">
        <v>12</v>
      </c>
      <c r="F39" s="75" t="s">
        <v>13</v>
      </c>
      <c r="G39" s="75" t="s">
        <v>15</v>
      </c>
      <c r="H39" s="75" t="s">
        <v>16</v>
      </c>
      <c r="I39" s="75"/>
      <c r="J39" s="75"/>
    </row>
    <row r="40" spans="1:17" x14ac:dyDescent="0.2">
      <c r="A40" s="75" t="s">
        <v>54</v>
      </c>
      <c r="B40" s="75" t="s">
        <v>18</v>
      </c>
      <c r="C40" s="75">
        <v>39</v>
      </c>
      <c r="D40" s="75">
        <v>24</v>
      </c>
      <c r="E40" s="75">
        <v>49</v>
      </c>
      <c r="F40" s="75">
        <v>28</v>
      </c>
      <c r="G40" s="75"/>
      <c r="H40" s="75">
        <v>333</v>
      </c>
      <c r="J40" s="75"/>
      <c r="K40" s="73"/>
      <c r="L40" s="73"/>
      <c r="M40" s="73"/>
      <c r="N40" s="73"/>
      <c r="Q40" s="74"/>
    </row>
    <row r="41" spans="1:17" x14ac:dyDescent="0.2">
      <c r="A41" s="75"/>
      <c r="B41" s="75" t="s">
        <v>21</v>
      </c>
      <c r="C41" s="75">
        <v>39</v>
      </c>
      <c r="D41" s="75">
        <v>24</v>
      </c>
      <c r="E41" s="75">
        <v>49</v>
      </c>
      <c r="F41" s="75">
        <v>28</v>
      </c>
      <c r="G41" s="75" t="s">
        <v>59</v>
      </c>
      <c r="H41" s="75">
        <v>93</v>
      </c>
      <c r="J41" s="75"/>
      <c r="K41" s="73"/>
      <c r="L41" s="73"/>
      <c r="M41" s="73"/>
      <c r="N41" s="73"/>
      <c r="Q41" s="74"/>
    </row>
    <row r="42" spans="1:17" x14ac:dyDescent="0.2">
      <c r="A42" s="75"/>
      <c r="B42" s="75" t="s">
        <v>23</v>
      </c>
      <c r="C42" s="75">
        <v>0</v>
      </c>
      <c r="D42" s="75">
        <v>0</v>
      </c>
      <c r="E42" s="75">
        <v>0</v>
      </c>
      <c r="F42" s="75">
        <v>0</v>
      </c>
      <c r="G42" s="75" t="s">
        <v>14</v>
      </c>
      <c r="H42" s="75">
        <v>53</v>
      </c>
      <c r="J42" s="75"/>
      <c r="K42" s="73"/>
      <c r="L42" s="73"/>
      <c r="M42" s="73"/>
      <c r="N42" s="73"/>
      <c r="Q42" s="74"/>
    </row>
    <row r="43" spans="1:17" x14ac:dyDescent="0.2">
      <c r="A43" s="75"/>
      <c r="B43" s="75" t="s">
        <v>25</v>
      </c>
      <c r="C43" s="75">
        <v>0</v>
      </c>
      <c r="D43" s="75">
        <v>0</v>
      </c>
      <c r="E43" s="75">
        <v>0</v>
      </c>
      <c r="F43" s="75">
        <v>0</v>
      </c>
      <c r="G43" s="75" t="s">
        <v>12</v>
      </c>
      <c r="H43" s="75">
        <v>113</v>
      </c>
      <c r="J43" s="75"/>
      <c r="Q43" s="74"/>
    </row>
    <row r="44" spans="1:17" x14ac:dyDescent="0.2">
      <c r="A44" s="75" t="s">
        <v>53</v>
      </c>
      <c r="B44" s="75" t="s">
        <v>18</v>
      </c>
      <c r="C44" s="75">
        <v>54</v>
      </c>
      <c r="D44" s="75">
        <v>29</v>
      </c>
      <c r="E44" s="75">
        <v>64</v>
      </c>
      <c r="F44" s="75">
        <v>46</v>
      </c>
      <c r="G44" s="75" t="s">
        <v>60</v>
      </c>
      <c r="H44" s="75">
        <v>46</v>
      </c>
      <c r="I44">
        <f>SUM(C44:F44)</f>
        <v>193</v>
      </c>
      <c r="J44" s="75"/>
      <c r="K44" s="73"/>
      <c r="L44" s="73"/>
      <c r="M44" s="73"/>
      <c r="N44" s="73"/>
      <c r="Q44" s="74"/>
    </row>
    <row r="45" spans="1:17" x14ac:dyDescent="0.2">
      <c r="A45" s="75"/>
      <c r="B45" s="75" t="s">
        <v>21</v>
      </c>
      <c r="C45" s="75">
        <v>54</v>
      </c>
      <c r="D45" s="75">
        <v>29</v>
      </c>
      <c r="E45" s="75">
        <v>64</v>
      </c>
      <c r="F45" s="75">
        <v>46</v>
      </c>
      <c r="G45" s="75"/>
      <c r="H45" s="75"/>
      <c r="I45">
        <f>SUM(C45:F45)</f>
        <v>193</v>
      </c>
      <c r="J45" s="75"/>
      <c r="K45" s="73"/>
      <c r="L45" s="73"/>
      <c r="M45" s="73"/>
      <c r="N45" s="73"/>
      <c r="Q45" s="74"/>
    </row>
    <row r="46" spans="1:17" x14ac:dyDescent="0.2">
      <c r="A46" s="75"/>
      <c r="B46" s="75" t="s">
        <v>23</v>
      </c>
      <c r="C46" s="75">
        <v>0</v>
      </c>
      <c r="D46" s="75">
        <v>0</v>
      </c>
      <c r="E46" s="75">
        <v>0</v>
      </c>
      <c r="F46" s="75">
        <v>0</v>
      </c>
      <c r="G46" s="75"/>
      <c r="H46" s="75"/>
      <c r="I46">
        <f>SUM(C46:F46)</f>
        <v>0</v>
      </c>
      <c r="J46" s="75"/>
      <c r="K46" s="73"/>
      <c r="L46" s="73"/>
      <c r="M46" s="73"/>
      <c r="N46" s="73"/>
      <c r="Q46" s="74"/>
    </row>
    <row r="47" spans="1:17" x14ac:dyDescent="0.2">
      <c r="A47" s="75"/>
      <c r="B47" s="75" t="s">
        <v>25</v>
      </c>
      <c r="C47" s="75">
        <v>0</v>
      </c>
      <c r="D47" s="75">
        <v>0</v>
      </c>
      <c r="E47" s="75">
        <v>0</v>
      </c>
      <c r="F47" s="75">
        <v>0</v>
      </c>
      <c r="G47" s="75"/>
      <c r="H47" s="75"/>
      <c r="I47">
        <f>SUM(C47:F47)</f>
        <v>0</v>
      </c>
      <c r="J47" s="75"/>
    </row>
    <row r="48" spans="1:17" x14ac:dyDescent="0.2">
      <c r="A48" s="75" t="s">
        <v>54</v>
      </c>
      <c r="B48" s="75" t="s">
        <v>18</v>
      </c>
      <c r="C48" s="75">
        <v>55</v>
      </c>
      <c r="D48" s="75">
        <v>51</v>
      </c>
      <c r="E48" s="75">
        <v>39</v>
      </c>
      <c r="F48" s="75">
        <v>30</v>
      </c>
      <c r="G48" s="75"/>
      <c r="H48" s="75">
        <v>363</v>
      </c>
      <c r="J48" s="75"/>
    </row>
    <row r="49" spans="1:17" x14ac:dyDescent="0.2">
      <c r="A49" s="75"/>
      <c r="B49" s="75" t="s">
        <v>21</v>
      </c>
      <c r="C49" s="75">
        <v>55</v>
      </c>
      <c r="D49" s="75">
        <v>51</v>
      </c>
      <c r="E49" s="75">
        <v>39</v>
      </c>
      <c r="F49" s="75">
        <v>30</v>
      </c>
      <c r="G49" s="75" t="s">
        <v>59</v>
      </c>
      <c r="H49" s="75">
        <v>99</v>
      </c>
      <c r="J49" s="75"/>
    </row>
    <row r="50" spans="1:17" x14ac:dyDescent="0.2">
      <c r="A50" s="75"/>
      <c r="B50" s="75" t="s">
        <v>23</v>
      </c>
      <c r="C50" s="75">
        <v>0</v>
      </c>
      <c r="D50" s="75">
        <v>0</v>
      </c>
      <c r="E50" s="75">
        <v>0</v>
      </c>
      <c r="F50" s="75">
        <v>0</v>
      </c>
      <c r="G50" s="75" t="s">
        <v>14</v>
      </c>
      <c r="H50" s="75">
        <v>109</v>
      </c>
      <c r="J50" s="75"/>
    </row>
    <row r="51" spans="1:17" x14ac:dyDescent="0.2">
      <c r="A51" s="75"/>
      <c r="B51" s="75" t="s">
        <v>25</v>
      </c>
      <c r="C51" s="75">
        <v>0</v>
      </c>
      <c r="D51" s="75">
        <v>0</v>
      </c>
      <c r="E51" s="75">
        <v>0</v>
      </c>
      <c r="F51" s="75">
        <v>0</v>
      </c>
      <c r="G51" s="75" t="s">
        <v>12</v>
      </c>
      <c r="H51" s="75">
        <v>81</v>
      </c>
      <c r="J51" s="75"/>
    </row>
    <row r="52" spans="1:17" x14ac:dyDescent="0.2">
      <c r="A52" s="75" t="s">
        <v>53</v>
      </c>
      <c r="B52" s="75" t="s">
        <v>18</v>
      </c>
      <c r="C52" s="75">
        <v>44</v>
      </c>
      <c r="D52" s="75">
        <v>58</v>
      </c>
      <c r="E52" s="75">
        <v>42</v>
      </c>
      <c r="F52" s="75">
        <v>44</v>
      </c>
      <c r="G52" s="75" t="s">
        <v>60</v>
      </c>
      <c r="H52" s="75">
        <v>74</v>
      </c>
      <c r="I52">
        <f>SUM(C52:F52)</f>
        <v>188</v>
      </c>
      <c r="J52" s="75"/>
    </row>
    <row r="53" spans="1:17" x14ac:dyDescent="0.2">
      <c r="A53" s="75"/>
      <c r="B53" s="75" t="s">
        <v>21</v>
      </c>
      <c r="C53" s="75">
        <v>44</v>
      </c>
      <c r="D53" s="75">
        <v>58</v>
      </c>
      <c r="E53" s="75">
        <v>42</v>
      </c>
      <c r="F53" s="75">
        <v>44</v>
      </c>
      <c r="G53" s="75"/>
      <c r="H53" s="75"/>
      <c r="I53">
        <f>SUM(C53:F53)</f>
        <v>188</v>
      </c>
      <c r="J53" s="75"/>
    </row>
    <row r="54" spans="1:17" x14ac:dyDescent="0.2">
      <c r="A54" s="75"/>
      <c r="B54" s="75" t="s">
        <v>23</v>
      </c>
      <c r="C54" s="75">
        <v>0</v>
      </c>
      <c r="D54" s="75">
        <v>0</v>
      </c>
      <c r="E54" s="75">
        <v>0</v>
      </c>
      <c r="F54" s="75">
        <v>0</v>
      </c>
      <c r="G54" s="75"/>
      <c r="H54" s="75"/>
      <c r="I54">
        <f>SUM(C54:F54)</f>
        <v>0</v>
      </c>
      <c r="J54" s="75"/>
    </row>
    <row r="55" spans="1:17" x14ac:dyDescent="0.2">
      <c r="A55" s="75"/>
      <c r="B55" s="75" t="s">
        <v>25</v>
      </c>
      <c r="C55" s="75">
        <v>0</v>
      </c>
      <c r="D55" s="75">
        <v>0</v>
      </c>
      <c r="E55" s="75">
        <v>0</v>
      </c>
      <c r="F55" s="75">
        <v>0</v>
      </c>
      <c r="G55" s="75"/>
      <c r="H55" s="75"/>
      <c r="I55">
        <f>SUM(C55:F55)</f>
        <v>0</v>
      </c>
      <c r="J55" s="75"/>
    </row>
    <row r="56" spans="1:17" x14ac:dyDescent="0.2">
      <c r="I56">
        <f>100*(I45+I53)/(I44+I52)</f>
        <v>100</v>
      </c>
    </row>
    <row r="58" spans="1:17" x14ac:dyDescent="0.2">
      <c r="A58" t="s">
        <v>37</v>
      </c>
      <c r="J58" s="21"/>
      <c r="K58" s="21" t="str">
        <f>A58</f>
        <v>A4V/A4V x sod1-null/TM3, Hu-</v>
      </c>
      <c r="L58" s="21"/>
      <c r="M58" s="21"/>
      <c r="N58" s="21"/>
      <c r="O58" s="21"/>
      <c r="P58" s="21" t="str">
        <f>A58</f>
        <v>A4V/A4V x sod1-null/TM3, Hu-</v>
      </c>
      <c r="Q58" s="21" t="s">
        <v>67</v>
      </c>
    </row>
    <row r="59" spans="1:17" x14ac:dyDescent="0.2">
      <c r="C59" t="s">
        <v>2</v>
      </c>
      <c r="D59" t="s">
        <v>14</v>
      </c>
      <c r="E59" t="s">
        <v>12</v>
      </c>
      <c r="F59" t="s">
        <v>13</v>
      </c>
      <c r="G59" t="s">
        <v>15</v>
      </c>
      <c r="H59" t="s">
        <v>16</v>
      </c>
      <c r="J59" s="21"/>
      <c r="K59" s="21" t="str">
        <f>C59</f>
        <v>B1</v>
      </c>
      <c r="L59" s="21" t="str">
        <f>D59</f>
        <v>B2</v>
      </c>
      <c r="M59" s="21" t="str">
        <f>E59</f>
        <v>B3</v>
      </c>
      <c r="N59" s="21" t="str">
        <f>F59</f>
        <v>B4</v>
      </c>
      <c r="O59" s="21"/>
      <c r="P59" s="21"/>
      <c r="Q59" s="21"/>
    </row>
    <row r="60" spans="1:17" x14ac:dyDescent="0.2">
      <c r="A60" t="s">
        <v>30</v>
      </c>
      <c r="B60" t="s">
        <v>18</v>
      </c>
      <c r="C60">
        <v>20</v>
      </c>
      <c r="D60">
        <v>9</v>
      </c>
      <c r="E60">
        <v>17</v>
      </c>
      <c r="F60">
        <v>12</v>
      </c>
      <c r="H60">
        <v>91</v>
      </c>
      <c r="J60" s="21" t="s">
        <v>61</v>
      </c>
      <c r="K60" s="77">
        <f>C65/C76</f>
        <v>0.28846153846153844</v>
      </c>
      <c r="L60" s="77">
        <f t="shared" ref="L60" si="19">D65/D76</f>
        <v>8.3333333333333329E-2</v>
      </c>
      <c r="M60" s="77">
        <f t="shared" ref="M60" si="20">E65/E76</f>
        <v>0.18367346938775511</v>
      </c>
      <c r="N60" s="77">
        <f t="shared" ref="N60" si="21">F65/F76</f>
        <v>0.1875</v>
      </c>
      <c r="O60" s="21"/>
      <c r="P60" s="21" t="s">
        <v>61</v>
      </c>
      <c r="Q60" s="78">
        <f>AVERAGE(K60:N60)</f>
        <v>0.18574208529565672</v>
      </c>
    </row>
    <row r="61" spans="1:17" x14ac:dyDescent="0.2">
      <c r="B61" t="s">
        <v>21</v>
      </c>
      <c r="C61">
        <v>20</v>
      </c>
      <c r="D61">
        <v>9</v>
      </c>
      <c r="E61">
        <v>17</v>
      </c>
      <c r="F61">
        <v>12</v>
      </c>
      <c r="J61" s="21" t="s">
        <v>62</v>
      </c>
      <c r="K61" s="77">
        <f>C65/SUM(C60,C64)</f>
        <v>0.42857142857142855</v>
      </c>
      <c r="L61" s="77">
        <f t="shared" ref="L61" si="22">D65/SUM(D60,D64)</f>
        <v>0.25</v>
      </c>
      <c r="M61" s="77">
        <f t="shared" ref="M61" si="23">E65/SUM(E60,E64)</f>
        <v>0.34615384615384615</v>
      </c>
      <c r="N61" s="77">
        <f>F65/SUM(F60,F64)</f>
        <v>0.33333333333333331</v>
      </c>
      <c r="O61" s="21"/>
      <c r="P61" s="21" t="s">
        <v>62</v>
      </c>
      <c r="Q61" s="78">
        <f t="shared" ref="Q61:Q66" si="24">AVERAGE(K61:N61)</f>
        <v>0.33951465201465197</v>
      </c>
    </row>
    <row r="62" spans="1:17" x14ac:dyDescent="0.2">
      <c r="B62" t="s">
        <v>23</v>
      </c>
      <c r="C62">
        <v>0</v>
      </c>
      <c r="D62">
        <v>0</v>
      </c>
      <c r="E62">
        <v>0</v>
      </c>
      <c r="F62">
        <v>0</v>
      </c>
      <c r="J62" s="21" t="s">
        <v>63</v>
      </c>
      <c r="K62" s="77">
        <f>SUM(C64,C60)/C76</f>
        <v>0.67307692307692313</v>
      </c>
      <c r="L62" s="77">
        <f t="shared" ref="L62" si="25">SUM(D64,D60)/D76</f>
        <v>0.33333333333333331</v>
      </c>
      <c r="M62" s="77">
        <f t="shared" ref="M62" si="26">SUM(E64,E60)/E76</f>
        <v>0.53061224489795922</v>
      </c>
      <c r="N62" s="77">
        <f t="shared" ref="N62" si="27">SUM(F64,F60)/F76</f>
        <v>0.5625</v>
      </c>
      <c r="O62" s="21"/>
      <c r="P62" s="21" t="s">
        <v>63</v>
      </c>
      <c r="Q62" s="78">
        <f t="shared" si="24"/>
        <v>0.52488062532705393</v>
      </c>
    </row>
    <row r="63" spans="1:17" x14ac:dyDescent="0.2">
      <c r="B63" t="s">
        <v>25</v>
      </c>
      <c r="C63">
        <v>0</v>
      </c>
      <c r="D63">
        <v>0</v>
      </c>
      <c r="E63">
        <v>0</v>
      </c>
      <c r="F63">
        <v>0</v>
      </c>
      <c r="J63" s="21"/>
      <c r="K63" s="21"/>
      <c r="L63" s="21"/>
      <c r="M63" s="21"/>
      <c r="N63" s="21"/>
      <c r="O63" s="21"/>
      <c r="P63" s="21"/>
      <c r="Q63" s="78" t="e">
        <f t="shared" si="24"/>
        <v>#DIV/0!</v>
      </c>
    </row>
    <row r="64" spans="1:17" x14ac:dyDescent="0.2">
      <c r="A64" t="s">
        <v>31</v>
      </c>
      <c r="B64" t="s">
        <v>18</v>
      </c>
      <c r="C64">
        <v>15</v>
      </c>
      <c r="D64">
        <v>3</v>
      </c>
      <c r="E64">
        <v>9</v>
      </c>
      <c r="F64">
        <v>6</v>
      </c>
      <c r="I64">
        <f>SUM(C64:F64)</f>
        <v>33</v>
      </c>
      <c r="J64" s="21" t="s">
        <v>64</v>
      </c>
      <c r="K64" s="77">
        <f>C72/C76</f>
        <v>0.15384615384615385</v>
      </c>
      <c r="L64" s="77">
        <f t="shared" ref="L64" si="28">D72/D76</f>
        <v>0.16666666666666666</v>
      </c>
      <c r="M64" s="77">
        <f t="shared" ref="M64" si="29">E72/E76</f>
        <v>0.14285714285714285</v>
      </c>
      <c r="N64" s="77">
        <f t="shared" ref="N64" si="30">F72/F76</f>
        <v>0.15625</v>
      </c>
      <c r="O64" s="21"/>
      <c r="P64" s="21" t="s">
        <v>64</v>
      </c>
      <c r="Q64" s="78">
        <f t="shared" si="24"/>
        <v>0.15490499084249082</v>
      </c>
    </row>
    <row r="65" spans="1:17" x14ac:dyDescent="0.2">
      <c r="B65" t="s">
        <v>21</v>
      </c>
      <c r="C65">
        <v>15</v>
      </c>
      <c r="D65">
        <v>3</v>
      </c>
      <c r="E65">
        <v>9</v>
      </c>
      <c r="F65">
        <v>6</v>
      </c>
      <c r="I65">
        <f>SUM(C65:F65)</f>
        <v>33</v>
      </c>
      <c r="J65" s="21" t="s">
        <v>65</v>
      </c>
      <c r="K65" s="77">
        <f>C72/SUM(C68,C72)</f>
        <v>0.47058823529411764</v>
      </c>
      <c r="L65" s="77">
        <f t="shared" ref="L65" si="31">D72/SUM(D68,D72)</f>
        <v>0.25</v>
      </c>
      <c r="M65" s="77">
        <f t="shared" ref="M65" si="32">E72/SUM(E68,E72)</f>
        <v>0.30434782608695654</v>
      </c>
      <c r="N65" s="77">
        <f t="shared" ref="N65" si="33">F72/SUM(F68,F72)</f>
        <v>0.35714285714285715</v>
      </c>
      <c r="O65" s="21"/>
      <c r="P65" s="21" t="s">
        <v>65</v>
      </c>
      <c r="Q65" s="78">
        <f t="shared" si="24"/>
        <v>0.34551972963098287</v>
      </c>
    </row>
    <row r="66" spans="1:17" x14ac:dyDescent="0.2">
      <c r="B66" t="s">
        <v>23</v>
      </c>
      <c r="C66">
        <v>0</v>
      </c>
      <c r="D66">
        <v>0</v>
      </c>
      <c r="E66">
        <v>0</v>
      </c>
      <c r="F66">
        <v>0</v>
      </c>
      <c r="I66">
        <f>SUM(C66:F66)</f>
        <v>0</v>
      </c>
      <c r="J66" s="21" t="s">
        <v>66</v>
      </c>
      <c r="K66" s="77">
        <f>SUM(C68,C72)/C76</f>
        <v>0.32692307692307693</v>
      </c>
      <c r="L66" s="77">
        <f t="shared" ref="L66" si="34">SUM(D68,D72)/D76</f>
        <v>0.66666666666666663</v>
      </c>
      <c r="M66" s="77">
        <f t="shared" ref="M66" si="35">SUM(E68,E72)/E76</f>
        <v>0.46938775510204084</v>
      </c>
      <c r="N66" s="77">
        <f t="shared" ref="N66" si="36">SUM(F68,F72)/F76</f>
        <v>0.4375</v>
      </c>
      <c r="O66" s="21"/>
      <c r="P66" s="21" t="s">
        <v>66</v>
      </c>
      <c r="Q66" s="78">
        <f t="shared" si="24"/>
        <v>0.47511937467294613</v>
      </c>
    </row>
    <row r="67" spans="1:17" x14ac:dyDescent="0.2">
      <c r="B67" t="s">
        <v>25</v>
      </c>
      <c r="C67">
        <v>0</v>
      </c>
      <c r="D67">
        <v>0</v>
      </c>
      <c r="E67">
        <v>0</v>
      </c>
      <c r="F67">
        <v>0</v>
      </c>
      <c r="I67">
        <f>SUM(C67:F67)</f>
        <v>0</v>
      </c>
    </row>
    <row r="68" spans="1:17" x14ac:dyDescent="0.2">
      <c r="A68" t="s">
        <v>30</v>
      </c>
      <c r="B68" t="s">
        <v>18</v>
      </c>
      <c r="C68">
        <v>9</v>
      </c>
      <c r="D68">
        <v>18</v>
      </c>
      <c r="E68">
        <v>16</v>
      </c>
      <c r="F68">
        <v>9</v>
      </c>
      <c r="H68">
        <v>78</v>
      </c>
    </row>
    <row r="69" spans="1:17" x14ac:dyDescent="0.2">
      <c r="B69" t="s">
        <v>21</v>
      </c>
      <c r="C69">
        <v>9</v>
      </c>
      <c r="D69">
        <v>18</v>
      </c>
      <c r="E69">
        <v>16</v>
      </c>
      <c r="F69">
        <v>9</v>
      </c>
    </row>
    <row r="70" spans="1:17" x14ac:dyDescent="0.2">
      <c r="B70" t="s">
        <v>23</v>
      </c>
      <c r="C70">
        <v>0</v>
      </c>
      <c r="D70">
        <v>0</v>
      </c>
      <c r="E70">
        <v>0</v>
      </c>
      <c r="F70">
        <v>0</v>
      </c>
    </row>
    <row r="71" spans="1:17" x14ac:dyDescent="0.2">
      <c r="B71" t="s">
        <v>25</v>
      </c>
      <c r="C71">
        <v>0</v>
      </c>
      <c r="D71">
        <v>0</v>
      </c>
      <c r="E71">
        <v>0</v>
      </c>
      <c r="F71">
        <v>0</v>
      </c>
    </row>
    <row r="72" spans="1:17" x14ac:dyDescent="0.2">
      <c r="A72" t="s">
        <v>31</v>
      </c>
      <c r="B72" t="s">
        <v>18</v>
      </c>
      <c r="C72">
        <v>8</v>
      </c>
      <c r="D72">
        <v>6</v>
      </c>
      <c r="E72">
        <v>7</v>
      </c>
      <c r="F72">
        <v>5</v>
      </c>
      <c r="I72">
        <f>SUM(C72:F72)</f>
        <v>26</v>
      </c>
    </row>
    <row r="73" spans="1:17" x14ac:dyDescent="0.2">
      <c r="B73" t="s">
        <v>21</v>
      </c>
      <c r="C73">
        <v>8</v>
      </c>
      <c r="D73">
        <v>6</v>
      </c>
      <c r="E73">
        <v>7</v>
      </c>
      <c r="F73">
        <v>5</v>
      </c>
      <c r="I73">
        <f>SUM(C73:F73)</f>
        <v>26</v>
      </c>
    </row>
    <row r="74" spans="1:17" x14ac:dyDescent="0.2">
      <c r="B74" t="s">
        <v>23</v>
      </c>
      <c r="C74">
        <v>0</v>
      </c>
      <c r="D74">
        <v>0</v>
      </c>
      <c r="E74">
        <v>0</v>
      </c>
      <c r="F74">
        <v>0</v>
      </c>
      <c r="I74">
        <f>SUM(C74:F74)</f>
        <v>0</v>
      </c>
    </row>
    <row r="75" spans="1:17" x14ac:dyDescent="0.2">
      <c r="B75" t="s">
        <v>25</v>
      </c>
      <c r="C75">
        <v>0</v>
      </c>
      <c r="D75">
        <v>0</v>
      </c>
      <c r="E75">
        <v>0</v>
      </c>
      <c r="F75">
        <v>0</v>
      </c>
      <c r="I75">
        <f>SUM(C75:F75)</f>
        <v>0</v>
      </c>
    </row>
    <row r="76" spans="1:17" x14ac:dyDescent="0.2">
      <c r="C76">
        <v>52</v>
      </c>
      <c r="D76">
        <v>36</v>
      </c>
      <c r="E76">
        <v>49</v>
      </c>
      <c r="F76">
        <v>32</v>
      </c>
      <c r="I76">
        <f>100*(I65+I73)/(I64+I72)</f>
        <v>100</v>
      </c>
      <c r="K76">
        <f>A76</f>
        <v>0</v>
      </c>
      <c r="P76">
        <f>A76</f>
        <v>0</v>
      </c>
      <c r="Q76" t="s">
        <v>67</v>
      </c>
    </row>
    <row r="77" spans="1:17" x14ac:dyDescent="0.2">
      <c r="C77" t="s">
        <v>2</v>
      </c>
      <c r="D77" t="s">
        <v>14</v>
      </c>
      <c r="E77" t="s">
        <v>12</v>
      </c>
      <c r="F77" t="s">
        <v>13</v>
      </c>
      <c r="G77" t="s">
        <v>15</v>
      </c>
      <c r="H77" t="s">
        <v>16</v>
      </c>
      <c r="K77" t="str">
        <f>C77</f>
        <v>B1</v>
      </c>
      <c r="L77" t="str">
        <f>D77</f>
        <v>B2</v>
      </c>
      <c r="M77" t="str">
        <f>E77</f>
        <v>B3</v>
      </c>
      <c r="N77" t="str">
        <f>F77</f>
        <v>B4</v>
      </c>
    </row>
    <row r="78" spans="1:17" x14ac:dyDescent="0.2">
      <c r="A78" t="s">
        <v>30</v>
      </c>
      <c r="B78" t="s">
        <v>18</v>
      </c>
      <c r="C78">
        <v>8</v>
      </c>
      <c r="D78">
        <v>0</v>
      </c>
      <c r="E78">
        <v>0</v>
      </c>
      <c r="F78">
        <v>0</v>
      </c>
      <c r="H78">
        <v>16</v>
      </c>
      <c r="J78" t="s">
        <v>61</v>
      </c>
      <c r="K78" s="73">
        <f>C83/C94</f>
        <v>0.22857142857142856</v>
      </c>
      <c r="L78" s="73"/>
      <c r="M78" s="73"/>
      <c r="N78" s="73"/>
      <c r="P78" t="s">
        <v>61</v>
      </c>
      <c r="Q78" s="74">
        <f>AVERAGE(K78:N78)</f>
        <v>0.22857142857142856</v>
      </c>
    </row>
    <row r="79" spans="1:17" x14ac:dyDescent="0.2">
      <c r="B79" t="s">
        <v>21</v>
      </c>
      <c r="C79">
        <v>8</v>
      </c>
      <c r="D79">
        <v>0</v>
      </c>
      <c r="E79">
        <v>0</v>
      </c>
      <c r="F79">
        <v>0</v>
      </c>
      <c r="J79" t="s">
        <v>62</v>
      </c>
      <c r="K79" s="73">
        <f>C83/SUM(C78,C82)</f>
        <v>0.5</v>
      </c>
      <c r="L79" s="73"/>
      <c r="M79" s="73"/>
      <c r="N79" s="73"/>
      <c r="P79" t="s">
        <v>62</v>
      </c>
      <c r="Q79" s="74">
        <f t="shared" ref="Q79:Q84" si="37">AVERAGE(K79:N79)</f>
        <v>0.5</v>
      </c>
    </row>
    <row r="80" spans="1:17" x14ac:dyDescent="0.2">
      <c r="B80" t="s">
        <v>23</v>
      </c>
      <c r="C80">
        <v>0</v>
      </c>
      <c r="D80">
        <v>0</v>
      </c>
      <c r="E80">
        <v>0</v>
      </c>
      <c r="F80">
        <v>0</v>
      </c>
      <c r="J80" t="s">
        <v>63</v>
      </c>
      <c r="K80" s="73">
        <f>SUM(C82,C78)/C94</f>
        <v>0.45714285714285713</v>
      </c>
      <c r="L80" s="73"/>
      <c r="M80" s="73"/>
      <c r="N80" s="73"/>
      <c r="P80" t="s">
        <v>63</v>
      </c>
      <c r="Q80" s="74">
        <f t="shared" si="37"/>
        <v>0.45714285714285713</v>
      </c>
    </row>
    <row r="81" spans="1:17" x14ac:dyDescent="0.2">
      <c r="B81" t="s">
        <v>25</v>
      </c>
      <c r="C81">
        <v>0</v>
      </c>
      <c r="D81">
        <v>0</v>
      </c>
      <c r="E81">
        <v>0</v>
      </c>
      <c r="F81">
        <v>0</v>
      </c>
      <c r="Q81" s="74" t="e">
        <f t="shared" si="37"/>
        <v>#DIV/0!</v>
      </c>
    </row>
    <row r="82" spans="1:17" x14ac:dyDescent="0.2">
      <c r="A82" t="s">
        <v>31</v>
      </c>
      <c r="B82" t="s">
        <v>18</v>
      </c>
      <c r="C82">
        <v>8</v>
      </c>
      <c r="D82">
        <v>0</v>
      </c>
      <c r="E82">
        <v>0</v>
      </c>
      <c r="F82">
        <v>0</v>
      </c>
      <c r="I82">
        <f>SUM(C82:F82)</f>
        <v>8</v>
      </c>
      <c r="J82" t="s">
        <v>64</v>
      </c>
      <c r="K82" s="73">
        <f>C90/C94</f>
        <v>0.34285714285714286</v>
      </c>
      <c r="L82" s="73"/>
      <c r="M82" s="73"/>
      <c r="N82" s="73"/>
      <c r="P82" t="s">
        <v>64</v>
      </c>
      <c r="Q82" s="74">
        <f t="shared" si="37"/>
        <v>0.34285714285714286</v>
      </c>
    </row>
    <row r="83" spans="1:17" x14ac:dyDescent="0.2">
      <c r="B83" t="s">
        <v>21</v>
      </c>
      <c r="C83">
        <v>8</v>
      </c>
      <c r="D83">
        <v>0</v>
      </c>
      <c r="E83">
        <v>0</v>
      </c>
      <c r="F83">
        <v>0</v>
      </c>
      <c r="I83">
        <f>SUM(C83:F83)</f>
        <v>8</v>
      </c>
      <c r="J83" t="s">
        <v>65</v>
      </c>
      <c r="K83" s="73">
        <f>C90/SUM(C86,C90)</f>
        <v>0.63157894736842102</v>
      </c>
      <c r="L83" s="73"/>
      <c r="M83" s="73"/>
      <c r="N83" s="73"/>
      <c r="P83" t="s">
        <v>65</v>
      </c>
      <c r="Q83" s="74">
        <f t="shared" si="37"/>
        <v>0.63157894736842102</v>
      </c>
    </row>
    <row r="84" spans="1:17" x14ac:dyDescent="0.2">
      <c r="B84" t="s">
        <v>23</v>
      </c>
      <c r="C84">
        <v>0</v>
      </c>
      <c r="D84">
        <v>0</v>
      </c>
      <c r="E84">
        <v>0</v>
      </c>
      <c r="F84">
        <v>0</v>
      </c>
      <c r="I84">
        <f>SUM(C84:F84)</f>
        <v>0</v>
      </c>
      <c r="J84" t="s">
        <v>66</v>
      </c>
      <c r="K84" s="73">
        <f>SUM(C86,C90)/C94</f>
        <v>0.54285714285714282</v>
      </c>
      <c r="L84" s="73"/>
      <c r="M84" s="73"/>
      <c r="N84" s="73"/>
      <c r="P84" t="s">
        <v>66</v>
      </c>
      <c r="Q84" s="74">
        <f t="shared" si="37"/>
        <v>0.54285714285714282</v>
      </c>
    </row>
    <row r="85" spans="1:17" x14ac:dyDescent="0.2">
      <c r="B85" t="s">
        <v>25</v>
      </c>
      <c r="C85">
        <v>0</v>
      </c>
      <c r="D85">
        <v>0</v>
      </c>
      <c r="E85">
        <v>0</v>
      </c>
      <c r="F85">
        <v>0</v>
      </c>
      <c r="I85">
        <f>SUM(C85:F85)</f>
        <v>0</v>
      </c>
    </row>
    <row r="86" spans="1:17" x14ac:dyDescent="0.2">
      <c r="A86" t="s">
        <v>30</v>
      </c>
      <c r="B86" t="s">
        <v>18</v>
      </c>
      <c r="C86">
        <v>7</v>
      </c>
      <c r="D86">
        <v>0</v>
      </c>
      <c r="E86">
        <v>0</v>
      </c>
      <c r="F86">
        <v>0</v>
      </c>
      <c r="H86">
        <v>19</v>
      </c>
    </row>
    <row r="87" spans="1:17" x14ac:dyDescent="0.2">
      <c r="B87" t="s">
        <v>21</v>
      </c>
      <c r="C87">
        <v>7</v>
      </c>
      <c r="D87">
        <v>0</v>
      </c>
      <c r="E87">
        <v>0</v>
      </c>
      <c r="F87">
        <v>0</v>
      </c>
    </row>
    <row r="88" spans="1:17" x14ac:dyDescent="0.2">
      <c r="B88" t="s">
        <v>23</v>
      </c>
      <c r="C88">
        <v>0</v>
      </c>
      <c r="D88">
        <v>0</v>
      </c>
      <c r="E88">
        <v>0</v>
      </c>
      <c r="F88">
        <v>0</v>
      </c>
    </row>
    <row r="89" spans="1:17" x14ac:dyDescent="0.2">
      <c r="B89" t="s">
        <v>25</v>
      </c>
      <c r="C89">
        <v>0</v>
      </c>
      <c r="D89">
        <v>0</v>
      </c>
      <c r="E89">
        <v>0</v>
      </c>
      <c r="F89">
        <v>0</v>
      </c>
    </row>
    <row r="90" spans="1:17" x14ac:dyDescent="0.2">
      <c r="A90" t="s">
        <v>31</v>
      </c>
      <c r="B90" t="s">
        <v>18</v>
      </c>
      <c r="C90">
        <v>12</v>
      </c>
      <c r="D90">
        <v>0</v>
      </c>
      <c r="E90">
        <v>0</v>
      </c>
      <c r="F90">
        <v>0</v>
      </c>
      <c r="I90">
        <f>SUM(C90:F90)</f>
        <v>12</v>
      </c>
    </row>
    <row r="91" spans="1:17" x14ac:dyDescent="0.2">
      <c r="B91" t="s">
        <v>21</v>
      </c>
      <c r="C91">
        <v>12</v>
      </c>
      <c r="D91">
        <v>0</v>
      </c>
      <c r="E91">
        <v>0</v>
      </c>
      <c r="F91">
        <v>0</v>
      </c>
      <c r="I91">
        <f>SUM(C91:F91)</f>
        <v>12</v>
      </c>
    </row>
    <row r="92" spans="1:17" x14ac:dyDescent="0.2">
      <c r="B92" t="s">
        <v>23</v>
      </c>
      <c r="C92">
        <v>0</v>
      </c>
      <c r="D92">
        <v>0</v>
      </c>
      <c r="E92">
        <v>0</v>
      </c>
      <c r="F92">
        <v>0</v>
      </c>
      <c r="I92">
        <f>SUM(C92:F92)</f>
        <v>0</v>
      </c>
    </row>
    <row r="93" spans="1:17" x14ac:dyDescent="0.2">
      <c r="B93" t="s">
        <v>25</v>
      </c>
      <c r="C93">
        <v>0</v>
      </c>
      <c r="D93">
        <v>0</v>
      </c>
      <c r="E93">
        <v>0</v>
      </c>
      <c r="F93">
        <v>0</v>
      </c>
      <c r="I93">
        <f>SUM(C93:F93)</f>
        <v>0</v>
      </c>
    </row>
    <row r="94" spans="1:17" x14ac:dyDescent="0.2">
      <c r="C94">
        <v>35</v>
      </c>
      <c r="D94">
        <v>0</v>
      </c>
      <c r="E94">
        <v>0</v>
      </c>
      <c r="F94">
        <v>0</v>
      </c>
      <c r="I94">
        <f>100*(I83+I91)/(I82+I90)</f>
        <v>100</v>
      </c>
    </row>
    <row r="95" spans="1:17" x14ac:dyDescent="0.2">
      <c r="A95" t="s">
        <v>38</v>
      </c>
      <c r="K95" t="str">
        <f>A95</f>
        <v>G85Rcr/TM6b x sod1-null/TM3, Hu-</v>
      </c>
      <c r="P95" t="str">
        <f>A95</f>
        <v>G85Rcr/TM6b x sod1-null/TM3, Hu-</v>
      </c>
      <c r="Q95" t="s">
        <v>67</v>
      </c>
    </row>
    <row r="96" spans="1:17" x14ac:dyDescent="0.2">
      <c r="C96" t="s">
        <v>2</v>
      </c>
      <c r="D96" t="s">
        <v>14</v>
      </c>
      <c r="E96" t="s">
        <v>12</v>
      </c>
      <c r="F96" t="s">
        <v>13</v>
      </c>
      <c r="G96" t="s">
        <v>15</v>
      </c>
      <c r="H96" t="s">
        <v>16</v>
      </c>
      <c r="K96" t="str">
        <f>C96</f>
        <v>B1</v>
      </c>
      <c r="L96" t="str">
        <f>D96</f>
        <v>B2</v>
      </c>
      <c r="M96" t="str">
        <f>E96</f>
        <v>B3</v>
      </c>
      <c r="N96" t="str">
        <f>F96</f>
        <v>B4</v>
      </c>
    </row>
    <row r="97" spans="1:17" x14ac:dyDescent="0.2">
      <c r="A97" t="s">
        <v>30</v>
      </c>
      <c r="B97" t="s">
        <v>18</v>
      </c>
      <c r="C97">
        <v>7</v>
      </c>
      <c r="D97">
        <v>5</v>
      </c>
      <c r="E97">
        <v>6</v>
      </c>
      <c r="F97">
        <v>15</v>
      </c>
      <c r="H97">
        <v>55</v>
      </c>
      <c r="J97" t="s">
        <v>61</v>
      </c>
      <c r="K97" s="73">
        <f>C102/C113</f>
        <v>7.1428571428571425E-2</v>
      </c>
      <c r="L97" s="73">
        <f t="shared" ref="L97" si="38">D102/D113</f>
        <v>0.17647058823529413</v>
      </c>
      <c r="M97" s="73">
        <f t="shared" ref="M97" si="39">E102/E113</f>
        <v>0.33333333333333331</v>
      </c>
      <c r="N97" s="73">
        <f t="shared" ref="N97" si="40">F102/F113</f>
        <v>0.12903225806451613</v>
      </c>
      <c r="P97" t="s">
        <v>61</v>
      </c>
      <c r="Q97" s="74">
        <f>AVERAGE(K97:N97)</f>
        <v>0.17756618776542873</v>
      </c>
    </row>
    <row r="98" spans="1:17" x14ac:dyDescent="0.2">
      <c r="B98" t="s">
        <v>21</v>
      </c>
      <c r="C98">
        <v>7</v>
      </c>
      <c r="D98">
        <v>5</v>
      </c>
      <c r="E98">
        <v>6</v>
      </c>
      <c r="F98">
        <v>15</v>
      </c>
      <c r="J98" t="s">
        <v>62</v>
      </c>
      <c r="K98" s="73">
        <f>C102/SUM(C97,C101)</f>
        <v>0.125</v>
      </c>
      <c r="L98" s="73">
        <f t="shared" ref="L98" si="41">D102/SUM(D97,D101)</f>
        <v>0.375</v>
      </c>
      <c r="M98" s="73">
        <f t="shared" ref="M98" si="42">E102/SUM(E97,E101)</f>
        <v>0.6</v>
      </c>
      <c r="N98" s="73">
        <f>F102/SUM(F97,F101)</f>
        <v>0.21052631578947367</v>
      </c>
      <c r="P98" t="s">
        <v>62</v>
      </c>
      <c r="Q98" s="74">
        <f t="shared" ref="Q98:Q103" si="43">AVERAGE(K98:N98)</f>
        <v>0.32763157894736844</v>
      </c>
    </row>
    <row r="99" spans="1:17" x14ac:dyDescent="0.2">
      <c r="B99" t="s">
        <v>23</v>
      </c>
      <c r="C99">
        <v>0</v>
      </c>
      <c r="D99">
        <v>0</v>
      </c>
      <c r="E99">
        <v>0</v>
      </c>
      <c r="F99">
        <v>0</v>
      </c>
      <c r="J99" t="s">
        <v>63</v>
      </c>
      <c r="K99" s="73">
        <f>SUM(C101,C97)/C113</f>
        <v>0.5714285714285714</v>
      </c>
      <c r="L99" s="73">
        <f t="shared" ref="L99" si="44">SUM(D101,D97)/D113</f>
        <v>0.47058823529411764</v>
      </c>
      <c r="M99" s="73">
        <f t="shared" ref="M99" si="45">SUM(E101,E97)/E113</f>
        <v>0.55555555555555558</v>
      </c>
      <c r="N99" s="73">
        <f t="shared" ref="N99" si="46">SUM(F101,F97)/F113</f>
        <v>0.61290322580645162</v>
      </c>
      <c r="P99" t="s">
        <v>63</v>
      </c>
      <c r="Q99" s="74">
        <f t="shared" si="43"/>
        <v>0.55261889702117406</v>
      </c>
    </row>
    <row r="100" spans="1:17" x14ac:dyDescent="0.2">
      <c r="B100" t="s">
        <v>25</v>
      </c>
      <c r="C100">
        <v>0</v>
      </c>
      <c r="D100">
        <v>0</v>
      </c>
      <c r="E100">
        <v>0</v>
      </c>
      <c r="F100">
        <v>0</v>
      </c>
      <c r="Q100" s="74" t="e">
        <f t="shared" si="43"/>
        <v>#DIV/0!</v>
      </c>
    </row>
    <row r="101" spans="1:17" x14ac:dyDescent="0.2">
      <c r="A101" t="s">
        <v>31</v>
      </c>
      <c r="B101" t="s">
        <v>18</v>
      </c>
      <c r="C101">
        <v>1</v>
      </c>
      <c r="D101">
        <v>3</v>
      </c>
      <c r="E101">
        <v>14</v>
      </c>
      <c r="F101">
        <v>4</v>
      </c>
      <c r="I101">
        <f>SUM(C101:F101)</f>
        <v>22</v>
      </c>
      <c r="J101" t="s">
        <v>64</v>
      </c>
      <c r="K101" s="73">
        <f>C109/C113</f>
        <v>7.1428571428571425E-2</v>
      </c>
      <c r="L101" s="73">
        <f t="shared" ref="L101" si="47">D109/D113</f>
        <v>0.17647058823529413</v>
      </c>
      <c r="M101" s="73">
        <f t="shared" ref="M101" si="48">E109/E113</f>
        <v>0.22222222222222221</v>
      </c>
      <c r="N101" s="73">
        <f t="shared" ref="N101" si="49">F109/F113</f>
        <v>0.16129032258064516</v>
      </c>
      <c r="P101" t="s">
        <v>64</v>
      </c>
      <c r="Q101" s="74">
        <f t="shared" si="43"/>
        <v>0.15785292611668322</v>
      </c>
    </row>
    <row r="102" spans="1:17" x14ac:dyDescent="0.2">
      <c r="B102" t="s">
        <v>21</v>
      </c>
      <c r="C102">
        <v>1</v>
      </c>
      <c r="D102">
        <v>3</v>
      </c>
      <c r="E102">
        <v>12</v>
      </c>
      <c r="F102">
        <v>4</v>
      </c>
      <c r="I102">
        <f>SUM(C102:F102)</f>
        <v>20</v>
      </c>
      <c r="J102" t="s">
        <v>65</v>
      </c>
      <c r="K102" s="73">
        <f>C109/SUM(C105,C109)</f>
        <v>0.16666666666666666</v>
      </c>
      <c r="L102" s="73">
        <f t="shared" ref="L102" si="50">D109/SUM(D105,D109)</f>
        <v>0.33333333333333331</v>
      </c>
      <c r="M102" s="73">
        <f t="shared" ref="M102" si="51">E109/SUM(E105,E109)</f>
        <v>0.5</v>
      </c>
      <c r="N102" s="73">
        <f t="shared" ref="N102" si="52">F109/SUM(F105,F109)</f>
        <v>0.41666666666666669</v>
      </c>
      <c r="P102" t="s">
        <v>65</v>
      </c>
      <c r="Q102" s="74">
        <f t="shared" si="43"/>
        <v>0.35416666666666669</v>
      </c>
    </row>
    <row r="103" spans="1:17" x14ac:dyDescent="0.2">
      <c r="B103" t="s">
        <v>23</v>
      </c>
      <c r="C103">
        <v>0</v>
      </c>
      <c r="D103">
        <v>0</v>
      </c>
      <c r="E103">
        <v>1</v>
      </c>
      <c r="F103">
        <v>0</v>
      </c>
      <c r="I103">
        <f>SUM(C103:F103)</f>
        <v>1</v>
      </c>
      <c r="J103" t="s">
        <v>66</v>
      </c>
      <c r="K103" s="73">
        <f>SUM(C105,C109)/C113</f>
        <v>0.42857142857142855</v>
      </c>
      <c r="L103" s="73">
        <f t="shared" ref="L103" si="53">SUM(D105,D109)/D113</f>
        <v>0.52941176470588236</v>
      </c>
      <c r="M103" s="73">
        <f t="shared" ref="M103" si="54">SUM(E105,E109)/E113</f>
        <v>0.44444444444444442</v>
      </c>
      <c r="N103" s="73">
        <f t="shared" ref="N103" si="55">SUM(F105,F109)/F113</f>
        <v>0.38709677419354838</v>
      </c>
      <c r="P103" t="s">
        <v>66</v>
      </c>
      <c r="Q103" s="74">
        <f t="shared" si="43"/>
        <v>0.44738110297882594</v>
      </c>
    </row>
    <row r="104" spans="1:17" x14ac:dyDescent="0.2">
      <c r="B104" t="s">
        <v>25</v>
      </c>
      <c r="C104">
        <v>0</v>
      </c>
      <c r="D104">
        <v>0</v>
      </c>
      <c r="E104">
        <v>1</v>
      </c>
      <c r="F104">
        <v>0</v>
      </c>
      <c r="I104">
        <f>SUM(C104:F104)</f>
        <v>1</v>
      </c>
    </row>
    <row r="105" spans="1:17" x14ac:dyDescent="0.2">
      <c r="A105" t="s">
        <v>30</v>
      </c>
      <c r="B105" t="s">
        <v>18</v>
      </c>
      <c r="C105">
        <v>5</v>
      </c>
      <c r="D105">
        <v>6</v>
      </c>
      <c r="E105">
        <v>8</v>
      </c>
      <c r="F105">
        <v>7</v>
      </c>
      <c r="H105">
        <v>43</v>
      </c>
    </row>
    <row r="106" spans="1:17" x14ac:dyDescent="0.2">
      <c r="B106" t="s">
        <v>21</v>
      </c>
      <c r="C106">
        <v>5</v>
      </c>
      <c r="D106">
        <v>6</v>
      </c>
      <c r="E106">
        <v>8</v>
      </c>
      <c r="F106">
        <v>7</v>
      </c>
    </row>
    <row r="107" spans="1:17" x14ac:dyDescent="0.2">
      <c r="B107" t="s">
        <v>23</v>
      </c>
      <c r="C107">
        <v>0</v>
      </c>
      <c r="D107">
        <v>0</v>
      </c>
      <c r="E107">
        <v>0</v>
      </c>
      <c r="F107">
        <v>0</v>
      </c>
    </row>
    <row r="108" spans="1:17" x14ac:dyDescent="0.2">
      <c r="B108" t="s">
        <v>25</v>
      </c>
      <c r="C108">
        <v>0</v>
      </c>
      <c r="D108">
        <v>0</v>
      </c>
      <c r="E108">
        <v>0</v>
      </c>
      <c r="F108">
        <v>0</v>
      </c>
    </row>
    <row r="109" spans="1:17" x14ac:dyDescent="0.2">
      <c r="A109" t="s">
        <v>31</v>
      </c>
      <c r="B109" t="s">
        <v>18</v>
      </c>
      <c r="C109">
        <v>1</v>
      </c>
      <c r="D109">
        <v>3</v>
      </c>
      <c r="E109">
        <v>8</v>
      </c>
      <c r="F109">
        <v>5</v>
      </c>
      <c r="I109">
        <f>SUM(C109:F109)</f>
        <v>17</v>
      </c>
    </row>
    <row r="110" spans="1:17" x14ac:dyDescent="0.2">
      <c r="B110" t="s">
        <v>21</v>
      </c>
      <c r="C110">
        <v>1</v>
      </c>
      <c r="D110">
        <v>3</v>
      </c>
      <c r="E110">
        <v>8</v>
      </c>
      <c r="F110">
        <v>5</v>
      </c>
      <c r="I110">
        <f>SUM(C110:F110)</f>
        <v>17</v>
      </c>
    </row>
    <row r="111" spans="1:17" x14ac:dyDescent="0.2">
      <c r="B111" t="s">
        <v>23</v>
      </c>
      <c r="C111">
        <v>0</v>
      </c>
      <c r="D111">
        <v>0</v>
      </c>
      <c r="E111">
        <v>0</v>
      </c>
      <c r="F111">
        <v>0</v>
      </c>
      <c r="I111">
        <f>SUM(C111:F111)</f>
        <v>0</v>
      </c>
    </row>
    <row r="112" spans="1:17" x14ac:dyDescent="0.2">
      <c r="B112" t="s">
        <v>25</v>
      </c>
      <c r="C112">
        <v>0</v>
      </c>
      <c r="D112">
        <v>0</v>
      </c>
      <c r="E112">
        <v>0</v>
      </c>
      <c r="F112">
        <v>0</v>
      </c>
      <c r="I112">
        <f>SUM(C112:F112)</f>
        <v>0</v>
      </c>
    </row>
    <row r="113" spans="1:17" x14ac:dyDescent="0.2">
      <c r="C113">
        <v>14</v>
      </c>
      <c r="D113">
        <v>17</v>
      </c>
      <c r="E113">
        <v>36</v>
      </c>
      <c r="F113">
        <v>31</v>
      </c>
      <c r="I113">
        <f>100*(I102+I110)/(I101+I109)</f>
        <v>94.871794871794876</v>
      </c>
      <c r="K113">
        <f>A113</f>
        <v>0</v>
      </c>
      <c r="P113">
        <f>A113</f>
        <v>0</v>
      </c>
      <c r="Q113" t="s">
        <v>67</v>
      </c>
    </row>
    <row r="114" spans="1:17" x14ac:dyDescent="0.2">
      <c r="C114" t="s">
        <v>2</v>
      </c>
      <c r="D114" t="s">
        <v>14</v>
      </c>
      <c r="E114" t="s">
        <v>12</v>
      </c>
      <c r="F114" t="s">
        <v>13</v>
      </c>
      <c r="G114" t="s">
        <v>15</v>
      </c>
      <c r="H114" t="s">
        <v>16</v>
      </c>
      <c r="K114" t="str">
        <f>C114</f>
        <v>B1</v>
      </c>
      <c r="L114" t="str">
        <f>D114</f>
        <v>B2</v>
      </c>
      <c r="M114" t="str">
        <f>E114</f>
        <v>B3</v>
      </c>
      <c r="N114" t="str">
        <f>F114</f>
        <v>B4</v>
      </c>
    </row>
    <row r="115" spans="1:17" x14ac:dyDescent="0.2">
      <c r="A115" t="s">
        <v>30</v>
      </c>
      <c r="B115" t="s">
        <v>18</v>
      </c>
      <c r="C115">
        <v>8</v>
      </c>
      <c r="D115">
        <v>13</v>
      </c>
      <c r="E115">
        <v>0</v>
      </c>
      <c r="F115">
        <v>0</v>
      </c>
      <c r="H115">
        <v>38</v>
      </c>
      <c r="J115" t="s">
        <v>61</v>
      </c>
      <c r="K115" s="73">
        <f>C120/C131</f>
        <v>0</v>
      </c>
      <c r="L115" s="73">
        <f t="shared" ref="L115" si="56">D120/D131</f>
        <v>0.13559322033898305</v>
      </c>
      <c r="M115" s="73"/>
      <c r="N115" s="73"/>
      <c r="P115" t="s">
        <v>61</v>
      </c>
      <c r="Q115" s="74">
        <f>AVERAGE(K115:N115)</f>
        <v>6.7796610169491525E-2</v>
      </c>
    </row>
    <row r="116" spans="1:17" x14ac:dyDescent="0.2">
      <c r="B116" t="s">
        <v>21</v>
      </c>
      <c r="C116">
        <v>8</v>
      </c>
      <c r="D116">
        <v>13</v>
      </c>
      <c r="E116">
        <v>0</v>
      </c>
      <c r="F116">
        <v>0</v>
      </c>
      <c r="J116" t="s">
        <v>62</v>
      </c>
      <c r="K116" s="73">
        <f>C120/SUM(C115,C119)</f>
        <v>0</v>
      </c>
      <c r="L116" s="73">
        <f t="shared" ref="L116" si="57">D120/SUM(D115,D119)</f>
        <v>0.26666666666666666</v>
      </c>
      <c r="M116" s="73"/>
      <c r="N116" s="73"/>
      <c r="P116" t="s">
        <v>62</v>
      </c>
      <c r="Q116" s="74">
        <f t="shared" ref="Q116:Q121" si="58">AVERAGE(K116:N116)</f>
        <v>0.13333333333333333</v>
      </c>
    </row>
    <row r="117" spans="1:17" x14ac:dyDescent="0.2">
      <c r="B117" t="s">
        <v>23</v>
      </c>
      <c r="C117">
        <v>0</v>
      </c>
      <c r="D117">
        <v>0</v>
      </c>
      <c r="E117">
        <v>0</v>
      </c>
      <c r="F117">
        <v>0</v>
      </c>
      <c r="J117" t="s">
        <v>63</v>
      </c>
      <c r="K117" s="73">
        <f>SUM(C119,C115)/C131</f>
        <v>0.44444444444444442</v>
      </c>
      <c r="L117" s="73">
        <f t="shared" ref="L117" si="59">SUM(D119,D115)/D131</f>
        <v>0.50847457627118642</v>
      </c>
      <c r="M117" s="73"/>
      <c r="N117" s="73"/>
      <c r="P117" t="s">
        <v>63</v>
      </c>
      <c r="Q117" s="74">
        <f t="shared" si="58"/>
        <v>0.47645951035781542</v>
      </c>
    </row>
    <row r="118" spans="1:17" x14ac:dyDescent="0.2">
      <c r="B118" t="s">
        <v>25</v>
      </c>
      <c r="C118">
        <v>0</v>
      </c>
      <c r="D118">
        <v>0</v>
      </c>
      <c r="E118">
        <v>0</v>
      </c>
      <c r="F118">
        <v>0</v>
      </c>
      <c r="Q118" s="74" t="e">
        <f t="shared" si="58"/>
        <v>#DIV/0!</v>
      </c>
    </row>
    <row r="119" spans="1:17" x14ac:dyDescent="0.2">
      <c r="A119" t="s">
        <v>31</v>
      </c>
      <c r="B119" t="s">
        <v>18</v>
      </c>
      <c r="C119">
        <v>0</v>
      </c>
      <c r="D119">
        <v>17</v>
      </c>
      <c r="E119">
        <v>0</v>
      </c>
      <c r="F119">
        <v>0</v>
      </c>
      <c r="I119">
        <f>SUM(C119:F119)</f>
        <v>17</v>
      </c>
      <c r="J119" t="s">
        <v>64</v>
      </c>
      <c r="K119" s="73">
        <f>C127/C131</f>
        <v>0.16666666666666666</v>
      </c>
      <c r="L119" s="73">
        <f t="shared" ref="L119" si="60">D127/D131</f>
        <v>0.22033898305084745</v>
      </c>
      <c r="M119" s="73"/>
      <c r="N119" s="73"/>
      <c r="P119" t="s">
        <v>64</v>
      </c>
      <c r="Q119" s="74">
        <f t="shared" si="58"/>
        <v>0.19350282485875706</v>
      </c>
    </row>
    <row r="120" spans="1:17" x14ac:dyDescent="0.2">
      <c r="B120" t="s">
        <v>21</v>
      </c>
      <c r="C120">
        <v>0</v>
      </c>
      <c r="D120">
        <v>8</v>
      </c>
      <c r="E120">
        <v>0</v>
      </c>
      <c r="F120">
        <v>0</v>
      </c>
      <c r="I120">
        <f>SUM(C120:F120)</f>
        <v>8</v>
      </c>
      <c r="J120" t="s">
        <v>65</v>
      </c>
      <c r="K120" s="73">
        <f>C127/SUM(C123,C127)</f>
        <v>0.3</v>
      </c>
      <c r="L120" s="73">
        <f t="shared" ref="L120" si="61">D127/SUM(D123,D127)</f>
        <v>0.44827586206896552</v>
      </c>
      <c r="M120" s="73"/>
      <c r="N120" s="73"/>
      <c r="P120" t="s">
        <v>65</v>
      </c>
      <c r="Q120" s="74">
        <f t="shared" si="58"/>
        <v>0.37413793103448278</v>
      </c>
    </row>
    <row r="121" spans="1:17" x14ac:dyDescent="0.2">
      <c r="B121" t="s">
        <v>23</v>
      </c>
      <c r="C121">
        <v>0</v>
      </c>
      <c r="D121">
        <v>0</v>
      </c>
      <c r="E121">
        <v>0</v>
      </c>
      <c r="F121">
        <v>0</v>
      </c>
      <c r="I121">
        <f>SUM(C121:F121)</f>
        <v>0</v>
      </c>
      <c r="J121" t="s">
        <v>66</v>
      </c>
      <c r="K121" s="73">
        <f>SUM(C123,C127)/C131</f>
        <v>0.55555555555555558</v>
      </c>
      <c r="L121" s="73">
        <f t="shared" ref="L121" si="62">SUM(D123,D127)/D131</f>
        <v>0.49152542372881358</v>
      </c>
      <c r="M121" s="73"/>
      <c r="N121" s="73"/>
      <c r="P121" t="s">
        <v>66</v>
      </c>
      <c r="Q121" s="74">
        <f t="shared" si="58"/>
        <v>0.52354048964218458</v>
      </c>
    </row>
    <row r="122" spans="1:17" x14ac:dyDescent="0.2">
      <c r="B122" t="s">
        <v>25</v>
      </c>
      <c r="C122">
        <v>0</v>
      </c>
      <c r="D122">
        <v>9</v>
      </c>
      <c r="E122">
        <v>0</v>
      </c>
      <c r="F122">
        <v>0</v>
      </c>
      <c r="I122">
        <f>SUM(C122:F122)</f>
        <v>9</v>
      </c>
    </row>
    <row r="123" spans="1:17" x14ac:dyDescent="0.2">
      <c r="A123" t="s">
        <v>30</v>
      </c>
      <c r="B123" t="s">
        <v>18</v>
      </c>
      <c r="C123">
        <v>7</v>
      </c>
      <c r="D123">
        <v>16</v>
      </c>
      <c r="E123">
        <v>0</v>
      </c>
      <c r="F123">
        <v>0</v>
      </c>
      <c r="H123">
        <v>39</v>
      </c>
    </row>
    <row r="124" spans="1:17" x14ac:dyDescent="0.2">
      <c r="B124" t="s">
        <v>21</v>
      </c>
      <c r="C124">
        <v>7</v>
      </c>
      <c r="D124">
        <v>16</v>
      </c>
      <c r="E124">
        <v>0</v>
      </c>
      <c r="F124">
        <v>0</v>
      </c>
    </row>
    <row r="125" spans="1:17" x14ac:dyDescent="0.2">
      <c r="B125" t="s">
        <v>23</v>
      </c>
      <c r="C125">
        <v>0</v>
      </c>
      <c r="D125">
        <v>0</v>
      </c>
      <c r="E125">
        <v>0</v>
      </c>
      <c r="F125">
        <v>0</v>
      </c>
    </row>
    <row r="126" spans="1:17" x14ac:dyDescent="0.2">
      <c r="B126" t="s">
        <v>25</v>
      </c>
      <c r="C126">
        <v>0</v>
      </c>
      <c r="D126">
        <v>0</v>
      </c>
      <c r="E126">
        <v>0</v>
      </c>
      <c r="F126">
        <v>0</v>
      </c>
    </row>
    <row r="127" spans="1:17" x14ac:dyDescent="0.2">
      <c r="A127" t="s">
        <v>31</v>
      </c>
      <c r="B127" t="s">
        <v>18</v>
      </c>
      <c r="C127">
        <v>3</v>
      </c>
      <c r="D127">
        <v>13</v>
      </c>
      <c r="E127">
        <v>0</v>
      </c>
      <c r="F127">
        <v>0</v>
      </c>
      <c r="I127">
        <f>SUM(C127:F127)</f>
        <v>16</v>
      </c>
    </row>
    <row r="128" spans="1:17" x14ac:dyDescent="0.2">
      <c r="B128" t="s">
        <v>21</v>
      </c>
      <c r="C128">
        <v>3</v>
      </c>
      <c r="D128">
        <v>6</v>
      </c>
      <c r="E128">
        <v>0</v>
      </c>
      <c r="F128">
        <v>0</v>
      </c>
      <c r="I128">
        <f>SUM(C128:F128)</f>
        <v>9</v>
      </c>
    </row>
    <row r="129" spans="1:10" x14ac:dyDescent="0.2">
      <c r="B129" t="s">
        <v>23</v>
      </c>
      <c r="C129">
        <v>0</v>
      </c>
      <c r="D129">
        <v>0</v>
      </c>
      <c r="E129">
        <v>0</v>
      </c>
      <c r="F129">
        <v>0</v>
      </c>
      <c r="I129">
        <f>SUM(C129:F129)</f>
        <v>0</v>
      </c>
    </row>
    <row r="130" spans="1:10" x14ac:dyDescent="0.2">
      <c r="B130" t="s">
        <v>25</v>
      </c>
      <c r="C130">
        <v>0</v>
      </c>
      <c r="D130">
        <v>7</v>
      </c>
      <c r="E130">
        <v>0</v>
      </c>
      <c r="F130">
        <v>0</v>
      </c>
      <c r="I130">
        <f>SUM(C130:F130)</f>
        <v>7</v>
      </c>
    </row>
    <row r="131" spans="1:10" x14ac:dyDescent="0.2">
      <c r="C131">
        <v>18</v>
      </c>
      <c r="D131">
        <v>59</v>
      </c>
      <c r="E131">
        <v>0</v>
      </c>
      <c r="F131">
        <v>0</v>
      </c>
      <c r="I131">
        <f>100*(I120+I128)/(I119+I127)</f>
        <v>51.515151515151516</v>
      </c>
    </row>
    <row r="132" spans="1:10" x14ac:dyDescent="0.2">
      <c r="A132" s="75" t="s">
        <v>39</v>
      </c>
      <c r="B132" s="75"/>
      <c r="C132" s="75"/>
      <c r="D132" s="75"/>
      <c r="E132" s="75"/>
      <c r="F132" s="75"/>
      <c r="G132" s="75"/>
      <c r="H132" s="75"/>
      <c r="I132" s="75"/>
      <c r="J132" s="75" t="s">
        <v>68</v>
      </c>
    </row>
    <row r="133" spans="1:10" x14ac:dyDescent="0.2">
      <c r="A133" s="75"/>
      <c r="B133" s="75"/>
      <c r="C133" s="75" t="s">
        <v>2</v>
      </c>
      <c r="D133" s="75" t="s">
        <v>14</v>
      </c>
      <c r="E133" s="75" t="s">
        <v>12</v>
      </c>
      <c r="F133" s="75" t="s">
        <v>13</v>
      </c>
      <c r="G133" s="75" t="s">
        <v>15</v>
      </c>
      <c r="H133" s="75" t="s">
        <v>16</v>
      </c>
      <c r="I133" s="75"/>
    </row>
    <row r="134" spans="1:10" x14ac:dyDescent="0.2">
      <c r="A134" s="75" t="s">
        <v>54</v>
      </c>
      <c r="B134" s="75" t="s">
        <v>18</v>
      </c>
      <c r="C134" s="75">
        <v>0</v>
      </c>
      <c r="D134" s="75">
        <v>0</v>
      </c>
      <c r="E134" s="75">
        <v>0</v>
      </c>
      <c r="F134" s="75">
        <v>0</v>
      </c>
      <c r="G134" s="75"/>
      <c r="H134" s="75">
        <v>243</v>
      </c>
      <c r="I134" s="75"/>
    </row>
    <row r="135" spans="1:10" x14ac:dyDescent="0.2">
      <c r="A135" s="75"/>
      <c r="B135" s="75" t="s">
        <v>21</v>
      </c>
      <c r="C135" s="75">
        <v>0</v>
      </c>
      <c r="D135" s="75">
        <v>0</v>
      </c>
      <c r="E135" s="75">
        <v>0</v>
      </c>
      <c r="F135" s="75">
        <v>0</v>
      </c>
      <c r="G135" s="75" t="s">
        <v>59</v>
      </c>
      <c r="H135" s="75">
        <v>81</v>
      </c>
      <c r="I135" s="75"/>
    </row>
    <row r="136" spans="1:10" x14ac:dyDescent="0.2">
      <c r="A136" s="75"/>
      <c r="B136" s="75" t="s">
        <v>23</v>
      </c>
      <c r="C136" s="75">
        <v>0</v>
      </c>
      <c r="D136" s="75">
        <v>0</v>
      </c>
      <c r="E136" s="75">
        <v>0</v>
      </c>
      <c r="F136" s="75">
        <v>0</v>
      </c>
      <c r="G136" s="75" t="s">
        <v>14</v>
      </c>
      <c r="H136" s="75">
        <v>39</v>
      </c>
      <c r="I136" s="75"/>
    </row>
    <row r="137" spans="1:10" x14ac:dyDescent="0.2">
      <c r="A137" s="75"/>
      <c r="B137" s="75" t="s">
        <v>25</v>
      </c>
      <c r="C137" s="75">
        <v>0</v>
      </c>
      <c r="D137" s="75">
        <v>0</v>
      </c>
      <c r="E137" s="75">
        <v>0</v>
      </c>
      <c r="F137" s="75">
        <v>0</v>
      </c>
      <c r="G137" s="75" t="s">
        <v>12</v>
      </c>
      <c r="H137" s="75">
        <v>101</v>
      </c>
      <c r="I137" s="75"/>
    </row>
    <row r="138" spans="1:10" x14ac:dyDescent="0.2">
      <c r="A138" s="75" t="s">
        <v>53</v>
      </c>
      <c r="B138" s="75" t="s">
        <v>18</v>
      </c>
      <c r="C138" s="75">
        <v>81</v>
      </c>
      <c r="D138" s="75">
        <v>39</v>
      </c>
      <c r="E138" s="75">
        <v>101</v>
      </c>
      <c r="F138" s="75">
        <v>22</v>
      </c>
      <c r="G138" s="75" t="s">
        <v>60</v>
      </c>
      <c r="H138" s="75">
        <v>22</v>
      </c>
      <c r="I138">
        <f>SUM(C138:F138)</f>
        <v>243</v>
      </c>
    </row>
    <row r="139" spans="1:10" x14ac:dyDescent="0.2">
      <c r="A139" s="75"/>
      <c r="B139" s="75" t="s">
        <v>21</v>
      </c>
      <c r="C139" s="75">
        <v>79</v>
      </c>
      <c r="D139" s="75">
        <v>39</v>
      </c>
      <c r="E139" s="75">
        <v>98</v>
      </c>
      <c r="F139" s="75">
        <v>22</v>
      </c>
      <c r="G139" s="75"/>
      <c r="H139" s="75"/>
      <c r="I139">
        <f>SUM(C139:F139)</f>
        <v>238</v>
      </c>
    </row>
    <row r="140" spans="1:10" x14ac:dyDescent="0.2">
      <c r="A140" s="75"/>
      <c r="B140" s="75" t="s">
        <v>23</v>
      </c>
      <c r="C140" s="75">
        <v>2</v>
      </c>
      <c r="D140" s="75">
        <v>0</v>
      </c>
      <c r="E140" s="75">
        <v>1</v>
      </c>
      <c r="F140" s="75">
        <v>0</v>
      </c>
      <c r="G140" s="75"/>
      <c r="H140" s="75"/>
      <c r="I140">
        <f>SUM(C140:F140)</f>
        <v>3</v>
      </c>
    </row>
    <row r="141" spans="1:10" x14ac:dyDescent="0.2">
      <c r="A141" s="75"/>
      <c r="B141" s="75" t="s">
        <v>25</v>
      </c>
      <c r="C141" s="75">
        <v>0</v>
      </c>
      <c r="D141" s="75">
        <v>0</v>
      </c>
      <c r="E141" s="75">
        <v>2</v>
      </c>
      <c r="F141" s="75">
        <v>0</v>
      </c>
      <c r="G141" s="75"/>
      <c r="H141" s="75"/>
      <c r="I141">
        <f>SUM(C141:F141)</f>
        <v>2</v>
      </c>
    </row>
    <row r="142" spans="1:10" x14ac:dyDescent="0.2">
      <c r="A142" s="75" t="s">
        <v>54</v>
      </c>
      <c r="B142" s="75" t="s">
        <v>18</v>
      </c>
      <c r="C142" s="75">
        <v>0</v>
      </c>
      <c r="D142" s="75">
        <v>0</v>
      </c>
      <c r="E142" s="75">
        <v>0</v>
      </c>
      <c r="F142" s="75">
        <v>0</v>
      </c>
      <c r="G142" s="75"/>
      <c r="H142" s="75">
        <v>253</v>
      </c>
    </row>
    <row r="143" spans="1:10" x14ac:dyDescent="0.2">
      <c r="A143" s="75"/>
      <c r="B143" s="75" t="s">
        <v>21</v>
      </c>
      <c r="C143" s="75">
        <v>0</v>
      </c>
      <c r="D143" s="75">
        <v>0</v>
      </c>
      <c r="E143" s="75">
        <v>0</v>
      </c>
      <c r="F143" s="75">
        <v>0</v>
      </c>
      <c r="G143" s="75" t="s">
        <v>59</v>
      </c>
      <c r="H143" s="75">
        <v>74</v>
      </c>
    </row>
    <row r="144" spans="1:10" x14ac:dyDescent="0.2">
      <c r="A144" s="75"/>
      <c r="B144" s="75" t="s">
        <v>23</v>
      </c>
      <c r="C144" s="75">
        <v>0</v>
      </c>
      <c r="D144" s="75">
        <v>0</v>
      </c>
      <c r="E144" s="75">
        <v>0</v>
      </c>
      <c r="F144" s="75">
        <v>0</v>
      </c>
      <c r="G144" s="75" t="s">
        <v>14</v>
      </c>
      <c r="H144" s="75">
        <v>64</v>
      </c>
    </row>
    <row r="145" spans="1:17" x14ac:dyDescent="0.2">
      <c r="A145" s="75"/>
      <c r="B145" s="75" t="s">
        <v>25</v>
      </c>
      <c r="C145" s="75">
        <v>0</v>
      </c>
      <c r="D145" s="75">
        <v>0</v>
      </c>
      <c r="E145" s="75">
        <v>0</v>
      </c>
      <c r="F145" s="75">
        <v>0</v>
      </c>
      <c r="G145" s="75" t="s">
        <v>12</v>
      </c>
      <c r="H145" s="75">
        <v>64</v>
      </c>
    </row>
    <row r="146" spans="1:17" x14ac:dyDescent="0.2">
      <c r="A146" s="75" t="s">
        <v>53</v>
      </c>
      <c r="B146" s="75" t="s">
        <v>18</v>
      </c>
      <c r="C146" s="75">
        <v>74</v>
      </c>
      <c r="D146" s="75">
        <v>64</v>
      </c>
      <c r="E146" s="75">
        <v>64</v>
      </c>
      <c r="F146" s="75">
        <v>51</v>
      </c>
      <c r="G146" s="75" t="s">
        <v>60</v>
      </c>
      <c r="H146" s="75">
        <v>51</v>
      </c>
      <c r="I146">
        <f>SUM(C146:F146)</f>
        <v>253</v>
      </c>
    </row>
    <row r="147" spans="1:17" x14ac:dyDescent="0.2">
      <c r="A147" s="75"/>
      <c r="B147" s="75" t="s">
        <v>21</v>
      </c>
      <c r="C147" s="75">
        <v>73</v>
      </c>
      <c r="D147" s="75">
        <v>63</v>
      </c>
      <c r="E147" s="75">
        <v>63</v>
      </c>
      <c r="F147" s="75">
        <v>51</v>
      </c>
      <c r="G147" s="75"/>
      <c r="H147" s="75"/>
      <c r="I147">
        <f>SUM(C147:F147)</f>
        <v>250</v>
      </c>
    </row>
    <row r="148" spans="1:17" x14ac:dyDescent="0.2">
      <c r="A148" s="75"/>
      <c r="B148" s="75" t="s">
        <v>23</v>
      </c>
      <c r="C148" s="75">
        <v>1</v>
      </c>
      <c r="D148" s="75">
        <v>0</v>
      </c>
      <c r="E148" s="75">
        <v>0</v>
      </c>
      <c r="F148" s="75">
        <v>0</v>
      </c>
      <c r="G148" s="75"/>
      <c r="H148" s="75"/>
      <c r="I148">
        <f>SUM(C148:F148)</f>
        <v>1</v>
      </c>
    </row>
    <row r="149" spans="1:17" x14ac:dyDescent="0.2">
      <c r="A149" s="75"/>
      <c r="B149" s="75" t="s">
        <v>25</v>
      </c>
      <c r="C149" s="75">
        <v>0</v>
      </c>
      <c r="D149" s="75">
        <v>1</v>
      </c>
      <c r="E149" s="75">
        <v>1</v>
      </c>
      <c r="F149" s="75">
        <v>0</v>
      </c>
      <c r="G149" s="75"/>
      <c r="H149" s="75"/>
      <c r="I149">
        <f>SUM(C149:F149)</f>
        <v>2</v>
      </c>
    </row>
    <row r="150" spans="1:17" x14ac:dyDescent="0.2">
      <c r="I150">
        <f>100*(I139+I147)/(I138+I146)</f>
        <v>98.387096774193552</v>
      </c>
    </row>
    <row r="152" spans="1:17" x14ac:dyDescent="0.2">
      <c r="A152" t="s">
        <v>40</v>
      </c>
      <c r="K152" t="str">
        <f>A152</f>
        <v xml:space="preserve">silent x dfx16/TM6c </v>
      </c>
      <c r="P152" t="str">
        <f>A152</f>
        <v xml:space="preserve">silent x dfx16/TM6c </v>
      </c>
      <c r="Q152" t="s">
        <v>67</v>
      </c>
    </row>
    <row r="153" spans="1:17" x14ac:dyDescent="0.2">
      <c r="C153" t="s">
        <v>2</v>
      </c>
      <c r="D153" t="s">
        <v>14</v>
      </c>
      <c r="E153" t="s">
        <v>12</v>
      </c>
      <c r="F153" t="s">
        <v>13</v>
      </c>
      <c r="G153" t="s">
        <v>15</v>
      </c>
      <c r="H153" t="s">
        <v>16</v>
      </c>
      <c r="K153" t="str">
        <f>C153</f>
        <v>B1</v>
      </c>
      <c r="L153" t="str">
        <f>D153</f>
        <v>B2</v>
      </c>
      <c r="M153" t="str">
        <f>E153</f>
        <v>B3</v>
      </c>
      <c r="N153" t="str">
        <f>F153</f>
        <v>B4</v>
      </c>
    </row>
    <row r="154" spans="1:17" x14ac:dyDescent="0.2">
      <c r="A154" t="s">
        <v>30</v>
      </c>
      <c r="B154" t="s">
        <v>18</v>
      </c>
      <c r="C154">
        <v>18</v>
      </c>
      <c r="D154">
        <v>11</v>
      </c>
      <c r="E154">
        <v>9</v>
      </c>
      <c r="F154">
        <v>5</v>
      </c>
      <c r="H154">
        <v>87</v>
      </c>
      <c r="J154" t="s">
        <v>61</v>
      </c>
      <c r="K154" s="73">
        <f>C159/C170</f>
        <v>0.25675675675675674</v>
      </c>
      <c r="L154" s="73">
        <f t="shared" ref="L154" si="63">D159/D170</f>
        <v>0.2413793103448276</v>
      </c>
      <c r="M154" s="73">
        <f t="shared" ref="M154" si="64">E159/E170</f>
        <v>0.14035087719298245</v>
      </c>
      <c r="N154" s="73">
        <f t="shared" ref="N154" si="65">F159/F170</f>
        <v>0.33333333333333331</v>
      </c>
      <c r="P154" t="s">
        <v>61</v>
      </c>
      <c r="Q154" s="74">
        <f>AVERAGE(K154:N154)</f>
        <v>0.24295506940697503</v>
      </c>
    </row>
    <row r="155" spans="1:17" x14ac:dyDescent="0.2">
      <c r="B155" t="s">
        <v>21</v>
      </c>
      <c r="C155">
        <v>18</v>
      </c>
      <c r="D155">
        <v>11</v>
      </c>
      <c r="E155">
        <v>9</v>
      </c>
      <c r="F155">
        <v>5</v>
      </c>
      <c r="J155" t="s">
        <v>62</v>
      </c>
      <c r="K155" s="73">
        <f>C159/SUM(C154,C158)</f>
        <v>0.51351351351351349</v>
      </c>
      <c r="L155" s="73">
        <f t="shared" ref="L155" si="66">D159/SUM(D154,D158)</f>
        <v>0.3888888888888889</v>
      </c>
      <c r="M155" s="73">
        <f t="shared" ref="M155" si="67">E159/SUM(E154,E158)</f>
        <v>0.47058823529411764</v>
      </c>
      <c r="N155" s="73">
        <f>F159/SUM(F154,F158)</f>
        <v>0.66666666666666663</v>
      </c>
      <c r="P155" t="s">
        <v>62</v>
      </c>
      <c r="Q155" s="74">
        <f t="shared" ref="Q155:Q160" si="68">AVERAGE(K155:N155)</f>
        <v>0.50991432609079668</v>
      </c>
    </row>
    <row r="156" spans="1:17" x14ac:dyDescent="0.2">
      <c r="B156" t="s">
        <v>23</v>
      </c>
      <c r="C156">
        <v>0</v>
      </c>
      <c r="D156">
        <v>0</v>
      </c>
      <c r="E156">
        <v>0</v>
      </c>
      <c r="F156">
        <v>0</v>
      </c>
      <c r="J156" t="s">
        <v>63</v>
      </c>
      <c r="K156" s="73">
        <f>SUM(C158,C154)/C170</f>
        <v>0.5</v>
      </c>
      <c r="L156" s="73">
        <f t="shared" ref="L156" si="69">SUM(D158,D154)/D170</f>
        <v>0.62068965517241381</v>
      </c>
      <c r="M156" s="73">
        <f t="shared" ref="M156" si="70">SUM(E158,E154)/E170</f>
        <v>0.2982456140350877</v>
      </c>
      <c r="N156" s="73">
        <f t="shared" ref="N156" si="71">SUM(F158,F154)/F170</f>
        <v>0.5</v>
      </c>
      <c r="P156" t="s">
        <v>63</v>
      </c>
      <c r="Q156" s="74">
        <f t="shared" si="68"/>
        <v>0.47973381730187536</v>
      </c>
    </row>
    <row r="157" spans="1:17" x14ac:dyDescent="0.2">
      <c r="B157" t="s">
        <v>25</v>
      </c>
      <c r="C157">
        <v>0</v>
      </c>
      <c r="D157">
        <v>0</v>
      </c>
      <c r="E157">
        <v>0</v>
      </c>
      <c r="F157">
        <v>0</v>
      </c>
      <c r="Q157" s="74" t="e">
        <f t="shared" si="68"/>
        <v>#DIV/0!</v>
      </c>
    </row>
    <row r="158" spans="1:17" x14ac:dyDescent="0.2">
      <c r="A158" t="s">
        <v>31</v>
      </c>
      <c r="B158" t="s">
        <v>18</v>
      </c>
      <c r="C158">
        <v>19</v>
      </c>
      <c r="D158">
        <v>7</v>
      </c>
      <c r="E158">
        <v>8</v>
      </c>
      <c r="F158">
        <v>10</v>
      </c>
      <c r="I158">
        <f>SUM(C158:F158)</f>
        <v>44</v>
      </c>
      <c r="J158" t="s">
        <v>64</v>
      </c>
      <c r="K158" s="73">
        <f>C166/C170</f>
        <v>0.27027027027027029</v>
      </c>
      <c r="L158" s="73">
        <f t="shared" ref="L158" si="72">D166/D170</f>
        <v>0.17241379310344829</v>
      </c>
      <c r="M158" s="73">
        <f t="shared" ref="M158" si="73">E166/E170</f>
        <v>0.35087719298245612</v>
      </c>
      <c r="N158" s="73">
        <f t="shared" ref="N158" si="74">F166/F170</f>
        <v>0.33333333333333331</v>
      </c>
      <c r="P158" t="s">
        <v>64</v>
      </c>
      <c r="Q158" s="74">
        <f t="shared" si="68"/>
        <v>0.28172364742237699</v>
      </c>
    </row>
    <row r="159" spans="1:17" x14ac:dyDescent="0.2">
      <c r="B159" t="s">
        <v>21</v>
      </c>
      <c r="C159">
        <v>19</v>
      </c>
      <c r="D159">
        <v>7</v>
      </c>
      <c r="E159">
        <v>8</v>
      </c>
      <c r="F159">
        <v>10</v>
      </c>
      <c r="I159">
        <f>SUM(C159:F159)</f>
        <v>44</v>
      </c>
      <c r="J159" t="s">
        <v>65</v>
      </c>
      <c r="K159" s="73">
        <f>C166/SUM(C162,C166)</f>
        <v>0.54054054054054057</v>
      </c>
      <c r="L159" s="73">
        <f t="shared" ref="L159" si="75">D166/SUM(D162,D166)</f>
        <v>0.45454545454545453</v>
      </c>
      <c r="M159" s="73">
        <f t="shared" ref="M159" si="76">E166/SUM(E162,E166)</f>
        <v>0.5</v>
      </c>
      <c r="N159" s="73">
        <f t="shared" ref="N159" si="77">F166/SUM(F162,F166)</f>
        <v>0.66666666666666663</v>
      </c>
      <c r="P159" t="s">
        <v>65</v>
      </c>
      <c r="Q159" s="74">
        <f t="shared" si="68"/>
        <v>0.54043816543816547</v>
      </c>
    </row>
    <row r="160" spans="1:17" x14ac:dyDescent="0.2">
      <c r="B160" t="s">
        <v>23</v>
      </c>
      <c r="C160">
        <v>0</v>
      </c>
      <c r="D160">
        <v>0</v>
      </c>
      <c r="E160">
        <v>0</v>
      </c>
      <c r="F160">
        <v>0</v>
      </c>
      <c r="I160">
        <f>SUM(C160:F160)</f>
        <v>0</v>
      </c>
      <c r="J160" t="s">
        <v>66</v>
      </c>
      <c r="K160" s="73">
        <f>SUM(C162,C166)/C170</f>
        <v>0.5</v>
      </c>
      <c r="L160" s="73">
        <f t="shared" ref="L160" si="78">SUM(D162,D166)/D170</f>
        <v>0.37931034482758619</v>
      </c>
      <c r="M160" s="73">
        <f t="shared" ref="M160" si="79">SUM(E162,E166)/E170</f>
        <v>0.70175438596491224</v>
      </c>
      <c r="N160" s="73">
        <f t="shared" ref="N160" si="80">SUM(F162,F166)/F170</f>
        <v>0.5</v>
      </c>
      <c r="P160" t="s">
        <v>66</v>
      </c>
      <c r="Q160" s="74">
        <f t="shared" si="68"/>
        <v>0.52026618269812464</v>
      </c>
    </row>
    <row r="161" spans="1:17" x14ac:dyDescent="0.2">
      <c r="B161" t="s">
        <v>25</v>
      </c>
      <c r="C161">
        <v>0</v>
      </c>
      <c r="D161">
        <v>0</v>
      </c>
      <c r="E161">
        <v>0</v>
      </c>
      <c r="F161">
        <v>0</v>
      </c>
      <c r="I161">
        <f>SUM(C161:F161)</f>
        <v>0</v>
      </c>
    </row>
    <row r="162" spans="1:17" x14ac:dyDescent="0.2">
      <c r="A162" t="s">
        <v>30</v>
      </c>
      <c r="B162" t="s">
        <v>18</v>
      </c>
      <c r="C162">
        <v>17</v>
      </c>
      <c r="D162">
        <v>6</v>
      </c>
      <c r="E162">
        <v>20</v>
      </c>
      <c r="F162">
        <v>5</v>
      </c>
      <c r="H162">
        <v>103</v>
      </c>
    </row>
    <row r="163" spans="1:17" x14ac:dyDescent="0.2">
      <c r="B163" t="s">
        <v>21</v>
      </c>
      <c r="C163">
        <v>17</v>
      </c>
      <c r="D163">
        <v>6</v>
      </c>
      <c r="E163">
        <v>20</v>
      </c>
      <c r="F163">
        <v>4</v>
      </c>
    </row>
    <row r="164" spans="1:17" x14ac:dyDescent="0.2">
      <c r="B164" t="s">
        <v>23</v>
      </c>
      <c r="C164">
        <v>0</v>
      </c>
      <c r="D164">
        <v>0</v>
      </c>
      <c r="E164">
        <v>0</v>
      </c>
      <c r="F164">
        <v>0</v>
      </c>
    </row>
    <row r="165" spans="1:17" x14ac:dyDescent="0.2">
      <c r="B165" t="s">
        <v>25</v>
      </c>
      <c r="C165">
        <v>0</v>
      </c>
      <c r="D165">
        <v>0</v>
      </c>
      <c r="E165">
        <v>0</v>
      </c>
      <c r="F165">
        <v>1</v>
      </c>
    </row>
    <row r="166" spans="1:17" x14ac:dyDescent="0.2">
      <c r="A166" t="s">
        <v>31</v>
      </c>
      <c r="B166" t="s">
        <v>18</v>
      </c>
      <c r="C166">
        <v>20</v>
      </c>
      <c r="D166">
        <v>5</v>
      </c>
      <c r="E166">
        <v>20</v>
      </c>
      <c r="F166">
        <v>10</v>
      </c>
      <c r="I166">
        <f>SUM(C166:F166)</f>
        <v>55</v>
      </c>
    </row>
    <row r="167" spans="1:17" x14ac:dyDescent="0.2">
      <c r="B167" t="s">
        <v>21</v>
      </c>
      <c r="C167">
        <v>20</v>
      </c>
      <c r="D167">
        <v>5</v>
      </c>
      <c r="E167">
        <v>20</v>
      </c>
      <c r="F167">
        <v>10</v>
      </c>
      <c r="I167">
        <f>SUM(C167:F167)</f>
        <v>55</v>
      </c>
    </row>
    <row r="168" spans="1:17" x14ac:dyDescent="0.2">
      <c r="B168" t="s">
        <v>23</v>
      </c>
      <c r="C168">
        <v>0</v>
      </c>
      <c r="D168">
        <v>0</v>
      </c>
      <c r="E168">
        <v>0</v>
      </c>
      <c r="F168">
        <v>0</v>
      </c>
      <c r="I168">
        <f>SUM(C168:F168)</f>
        <v>0</v>
      </c>
    </row>
    <row r="169" spans="1:17" x14ac:dyDescent="0.2">
      <c r="B169" t="s">
        <v>25</v>
      </c>
      <c r="C169">
        <v>0</v>
      </c>
      <c r="D169">
        <v>0</v>
      </c>
      <c r="E169">
        <v>0</v>
      </c>
      <c r="F169">
        <v>0</v>
      </c>
      <c r="I169">
        <f>SUM(C169:F169)</f>
        <v>0</v>
      </c>
    </row>
    <row r="170" spans="1:17" x14ac:dyDescent="0.2">
      <c r="C170">
        <v>74</v>
      </c>
      <c r="D170">
        <v>29</v>
      </c>
      <c r="E170">
        <v>57</v>
      </c>
      <c r="F170">
        <v>30</v>
      </c>
      <c r="I170">
        <f>100*(I159+I167)/(I158+I166)</f>
        <v>100</v>
      </c>
      <c r="K170">
        <f>A170</f>
        <v>0</v>
      </c>
      <c r="P170">
        <f>A170</f>
        <v>0</v>
      </c>
      <c r="Q170" t="s">
        <v>67</v>
      </c>
    </row>
    <row r="171" spans="1:17" x14ac:dyDescent="0.2">
      <c r="C171" t="s">
        <v>2</v>
      </c>
      <c r="D171" t="s">
        <v>14</v>
      </c>
      <c r="E171" t="s">
        <v>12</v>
      </c>
      <c r="F171" t="s">
        <v>13</v>
      </c>
      <c r="G171" t="s">
        <v>15</v>
      </c>
      <c r="H171" t="s">
        <v>16</v>
      </c>
      <c r="K171" t="str">
        <f>C171</f>
        <v>B1</v>
      </c>
      <c r="L171" t="str">
        <f>D171</f>
        <v>B2</v>
      </c>
      <c r="M171" t="str">
        <f>E171</f>
        <v>B3</v>
      </c>
      <c r="N171" t="str">
        <f>F171</f>
        <v>B4</v>
      </c>
    </row>
    <row r="172" spans="1:17" x14ac:dyDescent="0.2">
      <c r="A172" t="s">
        <v>30</v>
      </c>
      <c r="B172" t="s">
        <v>18</v>
      </c>
      <c r="C172">
        <v>12</v>
      </c>
      <c r="D172">
        <v>5</v>
      </c>
      <c r="E172">
        <v>14</v>
      </c>
      <c r="F172">
        <v>13</v>
      </c>
      <c r="H172">
        <v>129</v>
      </c>
      <c r="J172" t="s">
        <v>61</v>
      </c>
      <c r="K172" s="73">
        <f>C177/C188</f>
        <v>0.47368421052631576</v>
      </c>
      <c r="L172" s="73">
        <f t="shared" ref="L172" si="81">D177/D188</f>
        <v>0.33333333333333331</v>
      </c>
      <c r="M172" s="73">
        <f t="shared" ref="M172" si="82">E177/E188</f>
        <v>0.28409090909090912</v>
      </c>
      <c r="N172" s="73">
        <f t="shared" ref="N172" si="83">F177/F188</f>
        <v>0.3</v>
      </c>
      <c r="P172" t="s">
        <v>61</v>
      </c>
      <c r="Q172" s="74">
        <f>AVERAGE(K172:N172)</f>
        <v>0.34777711323763955</v>
      </c>
    </row>
    <row r="173" spans="1:17" x14ac:dyDescent="0.2">
      <c r="B173" t="s">
        <v>21</v>
      </c>
      <c r="C173">
        <v>12</v>
      </c>
      <c r="D173">
        <v>5</v>
      </c>
      <c r="E173">
        <v>14</v>
      </c>
      <c r="F173">
        <v>13</v>
      </c>
      <c r="J173" t="s">
        <v>62</v>
      </c>
      <c r="K173" s="73">
        <f>C177/SUM(C172,C176)</f>
        <v>0.75</v>
      </c>
      <c r="L173" s="73">
        <f t="shared" ref="L173" si="84">D177/SUM(D172,D176)</f>
        <v>0.70588235294117652</v>
      </c>
      <c r="M173" s="73">
        <f t="shared" ref="M173" si="85">E177/SUM(E172,E176)</f>
        <v>0.64102564102564108</v>
      </c>
      <c r="N173" s="73">
        <f>F177/SUM(F172,F176)</f>
        <v>0.48</v>
      </c>
      <c r="P173" t="s">
        <v>62</v>
      </c>
      <c r="Q173" s="74">
        <f t="shared" ref="Q173:Q178" si="86">AVERAGE(K173:N173)</f>
        <v>0.64422699849170439</v>
      </c>
    </row>
    <row r="174" spans="1:17" x14ac:dyDescent="0.2">
      <c r="B174" t="s">
        <v>23</v>
      </c>
      <c r="C174">
        <v>0</v>
      </c>
      <c r="D174">
        <v>0</v>
      </c>
      <c r="E174">
        <v>0</v>
      </c>
      <c r="F174">
        <v>0</v>
      </c>
      <c r="J174" t="s">
        <v>63</v>
      </c>
      <c r="K174" s="73">
        <f>SUM(C176,C172)/C188</f>
        <v>0.63157894736842102</v>
      </c>
      <c r="L174" s="73">
        <f t="shared" ref="L174" si="87">SUM(D176,D172)/D188</f>
        <v>0.47222222222222221</v>
      </c>
      <c r="M174" s="73">
        <f t="shared" ref="M174" si="88">SUM(E176,E172)/E188</f>
        <v>0.44318181818181818</v>
      </c>
      <c r="N174" s="73">
        <f t="shared" ref="N174" si="89">SUM(F176,F172)/F188</f>
        <v>0.625</v>
      </c>
      <c r="P174" t="s">
        <v>63</v>
      </c>
      <c r="Q174" s="74">
        <f t="shared" si="86"/>
        <v>0.54299574694311525</v>
      </c>
    </row>
    <row r="175" spans="1:17" x14ac:dyDescent="0.2">
      <c r="B175" t="s">
        <v>25</v>
      </c>
      <c r="C175">
        <v>0</v>
      </c>
      <c r="D175">
        <v>0</v>
      </c>
      <c r="E175">
        <v>0</v>
      </c>
      <c r="F175">
        <v>0</v>
      </c>
      <c r="Q175" s="74" t="e">
        <f t="shared" si="86"/>
        <v>#DIV/0!</v>
      </c>
    </row>
    <row r="176" spans="1:17" x14ac:dyDescent="0.2">
      <c r="A176" t="s">
        <v>31</v>
      </c>
      <c r="B176" t="s">
        <v>18</v>
      </c>
      <c r="C176">
        <v>36</v>
      </c>
      <c r="D176">
        <v>12</v>
      </c>
      <c r="E176">
        <v>25</v>
      </c>
      <c r="F176">
        <v>12</v>
      </c>
      <c r="I176">
        <f>SUM(C176:F176)</f>
        <v>85</v>
      </c>
      <c r="J176" t="s">
        <v>64</v>
      </c>
      <c r="K176" s="73">
        <f>C184/C188</f>
        <v>0.18421052631578946</v>
      </c>
      <c r="L176" s="73">
        <f t="shared" ref="L176" si="90">D184/D188</f>
        <v>0.30555555555555558</v>
      </c>
      <c r="M176" s="73">
        <f t="shared" ref="M176" si="91">E184/E188</f>
        <v>0.31818181818181818</v>
      </c>
      <c r="N176" s="73">
        <f t="shared" ref="N176" si="92">F184/F188</f>
        <v>0.2</v>
      </c>
      <c r="P176" t="s">
        <v>64</v>
      </c>
      <c r="Q176" s="74">
        <f t="shared" si="86"/>
        <v>0.25198697501329081</v>
      </c>
    </row>
    <row r="177" spans="1:17" x14ac:dyDescent="0.2">
      <c r="B177" t="s">
        <v>21</v>
      </c>
      <c r="C177">
        <v>36</v>
      </c>
      <c r="D177">
        <v>12</v>
      </c>
      <c r="E177">
        <v>25</v>
      </c>
      <c r="F177">
        <v>12</v>
      </c>
      <c r="I177">
        <f>SUM(C177:F177)</f>
        <v>85</v>
      </c>
      <c r="J177" t="s">
        <v>65</v>
      </c>
      <c r="K177" s="73">
        <f>C184/SUM(C180,C184)</f>
        <v>0.5</v>
      </c>
      <c r="L177" s="73">
        <f t="shared" ref="L177" si="93">D184/SUM(D180,D184)</f>
        <v>0.57894736842105265</v>
      </c>
      <c r="M177" s="73">
        <f t="shared" ref="M177" si="94">E184/SUM(E180,E184)</f>
        <v>0.5714285714285714</v>
      </c>
      <c r="N177" s="73">
        <f t="shared" ref="N177" si="95">F184/SUM(F180,F184)</f>
        <v>0.53333333333333333</v>
      </c>
      <c r="P177" t="s">
        <v>65</v>
      </c>
      <c r="Q177" s="74">
        <f t="shared" si="86"/>
        <v>0.54592731829573937</v>
      </c>
    </row>
    <row r="178" spans="1:17" x14ac:dyDescent="0.2">
      <c r="B178" t="s">
        <v>23</v>
      </c>
      <c r="C178">
        <v>0</v>
      </c>
      <c r="D178">
        <v>0</v>
      </c>
      <c r="E178">
        <v>0</v>
      </c>
      <c r="F178">
        <v>0</v>
      </c>
      <c r="I178">
        <f>SUM(C178:F178)</f>
        <v>0</v>
      </c>
      <c r="J178" t="s">
        <v>66</v>
      </c>
      <c r="K178" s="73">
        <f>SUM(C180,C184)/C188</f>
        <v>0.36842105263157893</v>
      </c>
      <c r="L178" s="73">
        <f t="shared" ref="L178" si="96">SUM(D180,D184)/D188</f>
        <v>0.52777777777777779</v>
      </c>
      <c r="M178" s="73">
        <f t="shared" ref="M178" si="97">SUM(E180,E184)/E188</f>
        <v>0.55681818181818177</v>
      </c>
      <c r="N178" s="73">
        <f t="shared" ref="N178" si="98">SUM(F180,F184)/F188</f>
        <v>0.375</v>
      </c>
      <c r="P178" t="s">
        <v>66</v>
      </c>
      <c r="Q178" s="74">
        <f t="shared" si="86"/>
        <v>0.45700425305688464</v>
      </c>
    </row>
    <row r="179" spans="1:17" x14ac:dyDescent="0.2">
      <c r="B179" t="s">
        <v>25</v>
      </c>
      <c r="C179">
        <v>0</v>
      </c>
      <c r="D179">
        <v>0</v>
      </c>
      <c r="E179">
        <v>0</v>
      </c>
      <c r="F179">
        <v>0</v>
      </c>
      <c r="I179">
        <f>SUM(C179:F179)</f>
        <v>0</v>
      </c>
    </row>
    <row r="180" spans="1:17" x14ac:dyDescent="0.2">
      <c r="A180" t="s">
        <v>30</v>
      </c>
      <c r="B180" t="s">
        <v>18</v>
      </c>
      <c r="C180">
        <v>14</v>
      </c>
      <c r="D180">
        <v>8</v>
      </c>
      <c r="E180">
        <v>21</v>
      </c>
      <c r="F180">
        <v>7</v>
      </c>
      <c r="H180">
        <v>111</v>
      </c>
    </row>
    <row r="181" spans="1:17" x14ac:dyDescent="0.2">
      <c r="B181" t="s">
        <v>21</v>
      </c>
      <c r="C181">
        <v>14</v>
      </c>
      <c r="D181">
        <v>8</v>
      </c>
      <c r="E181">
        <v>21</v>
      </c>
      <c r="F181">
        <v>7</v>
      </c>
    </row>
    <row r="182" spans="1:17" x14ac:dyDescent="0.2">
      <c r="B182" t="s">
        <v>23</v>
      </c>
      <c r="C182">
        <v>0</v>
      </c>
      <c r="D182">
        <v>0</v>
      </c>
      <c r="E182">
        <v>0</v>
      </c>
      <c r="F182">
        <v>0</v>
      </c>
    </row>
    <row r="183" spans="1:17" x14ac:dyDescent="0.2">
      <c r="B183" t="s">
        <v>25</v>
      </c>
      <c r="C183">
        <v>0</v>
      </c>
      <c r="D183">
        <v>0</v>
      </c>
      <c r="E183">
        <v>0</v>
      </c>
      <c r="F183">
        <v>0</v>
      </c>
    </row>
    <row r="184" spans="1:17" x14ac:dyDescent="0.2">
      <c r="A184" t="s">
        <v>31</v>
      </c>
      <c r="B184" t="s">
        <v>18</v>
      </c>
      <c r="C184">
        <v>14</v>
      </c>
      <c r="D184">
        <v>11</v>
      </c>
      <c r="E184">
        <v>28</v>
      </c>
      <c r="F184">
        <v>8</v>
      </c>
      <c r="I184">
        <f>SUM(C184:F184)</f>
        <v>61</v>
      </c>
    </row>
    <row r="185" spans="1:17" x14ac:dyDescent="0.2">
      <c r="B185" t="s">
        <v>21</v>
      </c>
      <c r="C185">
        <v>14</v>
      </c>
      <c r="D185">
        <v>11</v>
      </c>
      <c r="E185">
        <v>28</v>
      </c>
      <c r="F185">
        <v>8</v>
      </c>
      <c r="I185">
        <f>SUM(C185:F185)</f>
        <v>61</v>
      </c>
    </row>
    <row r="186" spans="1:17" x14ac:dyDescent="0.2">
      <c r="B186" t="s">
        <v>23</v>
      </c>
      <c r="C186">
        <v>0</v>
      </c>
      <c r="D186">
        <v>0</v>
      </c>
      <c r="E186">
        <v>0</v>
      </c>
      <c r="F186">
        <v>0</v>
      </c>
      <c r="I186">
        <f>SUM(C186:F186)</f>
        <v>0</v>
      </c>
    </row>
    <row r="187" spans="1:17" x14ac:dyDescent="0.2">
      <c r="B187" t="s">
        <v>25</v>
      </c>
      <c r="C187">
        <v>0</v>
      </c>
      <c r="D187">
        <v>0</v>
      </c>
      <c r="E187">
        <v>0</v>
      </c>
      <c r="F187">
        <v>0</v>
      </c>
      <c r="I187">
        <f>SUM(C187:F187)</f>
        <v>0</v>
      </c>
    </row>
    <row r="188" spans="1:17" x14ac:dyDescent="0.2">
      <c r="C188">
        <v>76</v>
      </c>
      <c r="D188">
        <v>36</v>
      </c>
      <c r="E188">
        <v>88</v>
      </c>
      <c r="F188">
        <v>40</v>
      </c>
      <c r="I188">
        <f>100*(I177+I185)/(I176+I184)</f>
        <v>100</v>
      </c>
    </row>
    <row r="189" spans="1:17" x14ac:dyDescent="0.2">
      <c r="A189" s="75" t="s">
        <v>41</v>
      </c>
      <c r="B189" s="75"/>
      <c r="C189" s="75"/>
      <c r="D189" s="75"/>
      <c r="E189" s="75"/>
      <c r="F189" s="75"/>
      <c r="G189" s="75"/>
      <c r="H189" s="75"/>
      <c r="J189" s="75" t="s">
        <v>68</v>
      </c>
    </row>
    <row r="190" spans="1:17" x14ac:dyDescent="0.2">
      <c r="A190" s="75"/>
      <c r="B190" s="75"/>
      <c r="C190" s="75" t="s">
        <v>2</v>
      </c>
      <c r="D190" s="75" t="s">
        <v>14</v>
      </c>
      <c r="E190" s="75" t="s">
        <v>12</v>
      </c>
      <c r="F190" s="75" t="s">
        <v>13</v>
      </c>
      <c r="G190" s="75" t="s">
        <v>15</v>
      </c>
      <c r="H190" s="75" t="s">
        <v>16</v>
      </c>
    </row>
    <row r="191" spans="1:17" x14ac:dyDescent="0.2">
      <c r="A191" s="75" t="s">
        <v>54</v>
      </c>
      <c r="B191" s="75" t="s">
        <v>18</v>
      </c>
      <c r="C191" s="75">
        <v>25</v>
      </c>
      <c r="D191" s="75">
        <v>13</v>
      </c>
      <c r="E191" s="75">
        <v>0</v>
      </c>
      <c r="F191" s="75">
        <v>0</v>
      </c>
      <c r="G191" s="75"/>
      <c r="H191" s="75">
        <v>51</v>
      </c>
    </row>
    <row r="192" spans="1:17" x14ac:dyDescent="0.2">
      <c r="A192" s="75"/>
      <c r="B192" s="75" t="s">
        <v>21</v>
      </c>
      <c r="C192" s="75">
        <v>25</v>
      </c>
      <c r="D192" s="75">
        <v>13</v>
      </c>
      <c r="E192" s="75">
        <v>0</v>
      </c>
      <c r="F192" s="75">
        <v>0</v>
      </c>
      <c r="G192" s="75" t="s">
        <v>59</v>
      </c>
      <c r="H192" s="75">
        <v>33</v>
      </c>
    </row>
    <row r="193" spans="1:9" x14ac:dyDescent="0.2">
      <c r="A193" s="75"/>
      <c r="B193" s="75" t="s">
        <v>23</v>
      </c>
      <c r="C193" s="75">
        <v>0</v>
      </c>
      <c r="D193" s="75">
        <v>0</v>
      </c>
      <c r="E193" s="75">
        <v>0</v>
      </c>
      <c r="F193" s="75">
        <v>0</v>
      </c>
      <c r="G193" s="75" t="s">
        <v>14</v>
      </c>
      <c r="H193" s="75">
        <v>18</v>
      </c>
    </row>
    <row r="194" spans="1:9" x14ac:dyDescent="0.2">
      <c r="A194" s="75"/>
      <c r="B194" s="75" t="s">
        <v>25</v>
      </c>
      <c r="C194" s="75">
        <v>0</v>
      </c>
      <c r="D194" s="75">
        <v>0</v>
      </c>
      <c r="E194" s="75">
        <v>0</v>
      </c>
      <c r="F194" s="75">
        <v>0</v>
      </c>
      <c r="G194" s="75" t="s">
        <v>12</v>
      </c>
      <c r="H194" s="75">
        <v>0</v>
      </c>
    </row>
    <row r="195" spans="1:9" x14ac:dyDescent="0.2">
      <c r="A195" s="75" t="s">
        <v>53</v>
      </c>
      <c r="B195" s="75" t="s">
        <v>18</v>
      </c>
      <c r="C195" s="75">
        <v>8</v>
      </c>
      <c r="D195" s="75">
        <v>5</v>
      </c>
      <c r="E195" s="75">
        <v>0</v>
      </c>
      <c r="F195" s="75">
        <v>0</v>
      </c>
      <c r="G195" s="75" t="s">
        <v>60</v>
      </c>
      <c r="H195" s="75">
        <v>0</v>
      </c>
      <c r="I195">
        <f>SUM(C195:F195)</f>
        <v>13</v>
      </c>
    </row>
    <row r="196" spans="1:9" x14ac:dyDescent="0.2">
      <c r="A196" s="75"/>
      <c r="B196" s="75" t="s">
        <v>21</v>
      </c>
      <c r="C196" s="75">
        <v>0</v>
      </c>
      <c r="D196" s="75">
        <v>0</v>
      </c>
      <c r="E196" s="75">
        <v>0</v>
      </c>
      <c r="F196" s="75">
        <v>0</v>
      </c>
      <c r="G196" s="75"/>
      <c r="H196" s="75"/>
      <c r="I196">
        <f>SUM(C196:F196)</f>
        <v>0</v>
      </c>
    </row>
    <row r="197" spans="1:9" x14ac:dyDescent="0.2">
      <c r="A197" s="75"/>
      <c r="B197" s="75" t="s">
        <v>23</v>
      </c>
      <c r="C197" s="75">
        <v>5</v>
      </c>
      <c r="D197" s="75">
        <v>5</v>
      </c>
      <c r="E197" s="75">
        <v>0</v>
      </c>
      <c r="F197" s="75">
        <v>0</v>
      </c>
      <c r="G197" s="75"/>
      <c r="H197" s="75"/>
      <c r="I197">
        <f>SUM(C197:F197)</f>
        <v>10</v>
      </c>
    </row>
    <row r="198" spans="1:9" x14ac:dyDescent="0.2">
      <c r="A198" s="75"/>
      <c r="B198" s="75" t="s">
        <v>25</v>
      </c>
      <c r="C198" s="75">
        <v>3</v>
      </c>
      <c r="D198" s="75">
        <v>0</v>
      </c>
      <c r="E198" s="75">
        <v>0</v>
      </c>
      <c r="F198" s="75">
        <v>0</v>
      </c>
      <c r="G198" s="75"/>
      <c r="H198" s="75"/>
      <c r="I198">
        <f>SUM(C198:F198)</f>
        <v>3</v>
      </c>
    </row>
    <row r="199" spans="1:9" x14ac:dyDescent="0.2">
      <c r="A199" s="75" t="s">
        <v>54</v>
      </c>
      <c r="B199" s="75" t="s">
        <v>18</v>
      </c>
      <c r="C199" s="75">
        <v>46</v>
      </c>
      <c r="D199" s="75">
        <v>29</v>
      </c>
      <c r="E199" s="75">
        <v>29</v>
      </c>
      <c r="F199" s="75">
        <v>19</v>
      </c>
      <c r="G199" s="75"/>
      <c r="H199" s="75">
        <v>173</v>
      </c>
    </row>
    <row r="200" spans="1:9" x14ac:dyDescent="0.2">
      <c r="A200" s="75"/>
      <c r="B200" s="75" t="s">
        <v>21</v>
      </c>
      <c r="C200" s="75">
        <v>46</v>
      </c>
      <c r="D200" s="75">
        <v>29</v>
      </c>
      <c r="E200" s="75">
        <v>29</v>
      </c>
      <c r="F200" s="75">
        <v>19</v>
      </c>
      <c r="G200" s="75" t="s">
        <v>59</v>
      </c>
      <c r="H200" s="75">
        <v>72</v>
      </c>
    </row>
    <row r="201" spans="1:9" x14ac:dyDescent="0.2">
      <c r="A201" s="75"/>
      <c r="B201" s="75" t="s">
        <v>23</v>
      </c>
      <c r="C201" s="75">
        <v>0</v>
      </c>
      <c r="D201" s="75">
        <v>0</v>
      </c>
      <c r="E201" s="75">
        <v>0</v>
      </c>
      <c r="F201" s="75">
        <v>0</v>
      </c>
      <c r="G201" s="75" t="s">
        <v>14</v>
      </c>
      <c r="H201" s="75">
        <v>36</v>
      </c>
    </row>
    <row r="202" spans="1:9" x14ac:dyDescent="0.2">
      <c r="A202" s="75"/>
      <c r="B202" s="75" t="s">
        <v>25</v>
      </c>
      <c r="C202" s="75">
        <v>0</v>
      </c>
      <c r="D202" s="75">
        <v>0</v>
      </c>
      <c r="E202" s="75">
        <v>0</v>
      </c>
      <c r="F202" s="75">
        <v>0</v>
      </c>
      <c r="G202" s="75" t="s">
        <v>12</v>
      </c>
      <c r="H202" s="75">
        <v>40</v>
      </c>
    </row>
    <row r="203" spans="1:9" x14ac:dyDescent="0.2">
      <c r="A203" s="75" t="s">
        <v>53</v>
      </c>
      <c r="B203" s="75" t="s">
        <v>18</v>
      </c>
      <c r="C203" s="75">
        <v>26</v>
      </c>
      <c r="D203" s="75">
        <v>7</v>
      </c>
      <c r="E203" s="75">
        <v>11</v>
      </c>
      <c r="F203" s="75">
        <v>6</v>
      </c>
      <c r="G203" s="75" t="s">
        <v>60</v>
      </c>
      <c r="H203" s="75">
        <v>25</v>
      </c>
      <c r="I203">
        <f>SUM(C203:F203)</f>
        <v>50</v>
      </c>
    </row>
    <row r="204" spans="1:9" x14ac:dyDescent="0.2">
      <c r="A204" s="75"/>
      <c r="B204" s="75" t="s">
        <v>21</v>
      </c>
      <c r="C204" s="75">
        <v>1</v>
      </c>
      <c r="D204" s="75">
        <v>0</v>
      </c>
      <c r="E204" s="75">
        <v>1</v>
      </c>
      <c r="F204" s="75">
        <v>0</v>
      </c>
      <c r="G204" s="75"/>
      <c r="H204" s="75"/>
      <c r="I204">
        <f>SUM(C204:F204)</f>
        <v>2</v>
      </c>
    </row>
    <row r="205" spans="1:9" x14ac:dyDescent="0.2">
      <c r="A205" s="75"/>
      <c r="B205" s="75" t="s">
        <v>23</v>
      </c>
      <c r="C205" s="75">
        <v>17</v>
      </c>
      <c r="D205" s="75">
        <v>7</v>
      </c>
      <c r="E205" s="75">
        <v>4</v>
      </c>
      <c r="F205" s="75">
        <v>3</v>
      </c>
      <c r="G205" s="75"/>
      <c r="H205" s="75"/>
      <c r="I205">
        <f>SUM(C205:F205)</f>
        <v>31</v>
      </c>
    </row>
    <row r="206" spans="1:9" x14ac:dyDescent="0.2">
      <c r="A206" s="75"/>
      <c r="B206" s="75" t="s">
        <v>25</v>
      </c>
      <c r="C206" s="75">
        <v>8</v>
      </c>
      <c r="D206" s="75">
        <v>0</v>
      </c>
      <c r="E206" s="75">
        <v>6</v>
      </c>
      <c r="F206" s="75">
        <v>3</v>
      </c>
      <c r="G206" s="75"/>
      <c r="H206" s="75"/>
      <c r="I206">
        <f>SUM(C206:F206)</f>
        <v>17</v>
      </c>
    </row>
    <row r="207" spans="1:9" x14ac:dyDescent="0.2">
      <c r="A207" s="75"/>
      <c r="B207" s="75"/>
      <c r="C207" s="75"/>
      <c r="D207" s="75"/>
      <c r="E207" s="75"/>
      <c r="F207" s="75"/>
      <c r="G207" s="75"/>
      <c r="H207" s="75"/>
      <c r="I207">
        <f>100*(I196+I204)/(I195+I203)</f>
        <v>3.1746031746031744</v>
      </c>
    </row>
    <row r="209" spans="1:10" x14ac:dyDescent="0.2">
      <c r="A209" t="s">
        <v>42</v>
      </c>
      <c r="J209" s="75" t="s">
        <v>68</v>
      </c>
    </row>
    <row r="210" spans="1:10" x14ac:dyDescent="0.2">
      <c r="C210" t="s">
        <v>2</v>
      </c>
      <c r="D210" t="s">
        <v>14</v>
      </c>
      <c r="E210" t="s">
        <v>12</v>
      </c>
      <c r="F210" t="s">
        <v>13</v>
      </c>
      <c r="G210" t="s">
        <v>15</v>
      </c>
      <c r="H210" t="s">
        <v>16</v>
      </c>
    </row>
    <row r="211" spans="1:10" x14ac:dyDescent="0.2">
      <c r="A211" t="s">
        <v>54</v>
      </c>
      <c r="B211" t="s">
        <v>18</v>
      </c>
      <c r="C211">
        <v>20</v>
      </c>
      <c r="D211">
        <v>0</v>
      </c>
      <c r="E211">
        <v>0</v>
      </c>
      <c r="F211">
        <v>0</v>
      </c>
      <c r="H211">
        <v>34</v>
      </c>
    </row>
    <row r="212" spans="1:10" x14ac:dyDescent="0.2">
      <c r="B212" t="s">
        <v>21</v>
      </c>
      <c r="C212">
        <v>20</v>
      </c>
      <c r="D212">
        <v>0</v>
      </c>
      <c r="E212">
        <v>0</v>
      </c>
      <c r="F212">
        <v>0</v>
      </c>
      <c r="G212" t="s">
        <v>59</v>
      </c>
      <c r="H212">
        <v>34</v>
      </c>
    </row>
    <row r="213" spans="1:10" x14ac:dyDescent="0.2">
      <c r="B213" t="s">
        <v>23</v>
      </c>
      <c r="C213">
        <v>0</v>
      </c>
      <c r="D213">
        <v>0</v>
      </c>
      <c r="E213">
        <v>0</v>
      </c>
      <c r="F213">
        <v>0</v>
      </c>
      <c r="G213" t="s">
        <v>14</v>
      </c>
      <c r="H213">
        <v>0</v>
      </c>
    </row>
    <row r="214" spans="1:10" x14ac:dyDescent="0.2">
      <c r="B214" t="s">
        <v>25</v>
      </c>
      <c r="C214">
        <v>0</v>
      </c>
      <c r="D214">
        <v>0</v>
      </c>
      <c r="E214">
        <v>0</v>
      </c>
      <c r="F214">
        <v>0</v>
      </c>
      <c r="G214" t="s">
        <v>12</v>
      </c>
      <c r="H214">
        <v>0</v>
      </c>
    </row>
    <row r="215" spans="1:10" x14ac:dyDescent="0.2">
      <c r="A215" t="s">
        <v>53</v>
      </c>
      <c r="B215" t="s">
        <v>18</v>
      </c>
      <c r="C215">
        <v>14</v>
      </c>
      <c r="D215">
        <v>0</v>
      </c>
      <c r="E215">
        <v>0</v>
      </c>
      <c r="F215">
        <v>0</v>
      </c>
      <c r="G215" t="s">
        <v>60</v>
      </c>
      <c r="H215">
        <v>0</v>
      </c>
      <c r="I215">
        <f>SUM(C215:F215)</f>
        <v>14</v>
      </c>
    </row>
    <row r="216" spans="1:10" x14ac:dyDescent="0.2">
      <c r="B216" t="s">
        <v>21</v>
      </c>
      <c r="C216">
        <v>14</v>
      </c>
      <c r="D216">
        <v>0</v>
      </c>
      <c r="E216">
        <v>0</v>
      </c>
      <c r="F216">
        <v>0</v>
      </c>
      <c r="I216">
        <f>SUM(C216:F216)</f>
        <v>14</v>
      </c>
    </row>
    <row r="217" spans="1:10" x14ac:dyDescent="0.2">
      <c r="B217" t="s">
        <v>23</v>
      </c>
      <c r="C217">
        <v>0</v>
      </c>
      <c r="D217">
        <v>0</v>
      </c>
      <c r="E217">
        <v>0</v>
      </c>
      <c r="F217">
        <v>0</v>
      </c>
      <c r="I217">
        <f>SUM(C217:F217)</f>
        <v>0</v>
      </c>
    </row>
    <row r="218" spans="1:10" x14ac:dyDescent="0.2">
      <c r="B218" t="s">
        <v>25</v>
      </c>
      <c r="C218">
        <v>0</v>
      </c>
      <c r="D218">
        <v>0</v>
      </c>
      <c r="E218">
        <v>0</v>
      </c>
      <c r="F218">
        <v>0</v>
      </c>
      <c r="I218">
        <f>SUM(C218:F218)</f>
        <v>0</v>
      </c>
    </row>
    <row r="219" spans="1:10" x14ac:dyDescent="0.2">
      <c r="A219" t="s">
        <v>54</v>
      </c>
      <c r="B219" t="s">
        <v>18</v>
      </c>
      <c r="C219">
        <v>30</v>
      </c>
      <c r="D219">
        <v>21</v>
      </c>
      <c r="E219">
        <v>14</v>
      </c>
      <c r="F219">
        <v>9</v>
      </c>
      <c r="H219">
        <v>111</v>
      </c>
    </row>
    <row r="220" spans="1:10" x14ac:dyDescent="0.2">
      <c r="B220" t="s">
        <v>21</v>
      </c>
      <c r="C220">
        <v>30</v>
      </c>
      <c r="D220">
        <v>21</v>
      </c>
      <c r="E220">
        <v>14</v>
      </c>
      <c r="F220">
        <v>9</v>
      </c>
      <c r="G220" t="s">
        <v>59</v>
      </c>
      <c r="H220">
        <v>45</v>
      </c>
    </row>
    <row r="221" spans="1:10" x14ac:dyDescent="0.2">
      <c r="B221" t="s">
        <v>23</v>
      </c>
      <c r="C221">
        <v>0</v>
      </c>
      <c r="D221">
        <v>0</v>
      </c>
      <c r="E221">
        <v>0</v>
      </c>
      <c r="F221">
        <v>0</v>
      </c>
      <c r="G221" t="s">
        <v>14</v>
      </c>
      <c r="H221">
        <v>25</v>
      </c>
    </row>
    <row r="222" spans="1:10" x14ac:dyDescent="0.2">
      <c r="B222" t="s">
        <v>25</v>
      </c>
      <c r="C222">
        <v>0</v>
      </c>
      <c r="D222">
        <v>0</v>
      </c>
      <c r="E222">
        <v>0</v>
      </c>
      <c r="F222">
        <v>0</v>
      </c>
      <c r="G222" t="s">
        <v>12</v>
      </c>
      <c r="H222">
        <v>24</v>
      </c>
    </row>
    <row r="223" spans="1:10" x14ac:dyDescent="0.2">
      <c r="A223" t="s">
        <v>53</v>
      </c>
      <c r="B223" t="s">
        <v>18</v>
      </c>
      <c r="C223">
        <v>15</v>
      </c>
      <c r="D223">
        <v>4</v>
      </c>
      <c r="E223">
        <v>10</v>
      </c>
      <c r="F223">
        <v>8</v>
      </c>
      <c r="G223" t="s">
        <v>60</v>
      </c>
      <c r="H223">
        <v>17</v>
      </c>
      <c r="I223">
        <f>SUM(C223:F223)</f>
        <v>37</v>
      </c>
    </row>
    <row r="224" spans="1:10" x14ac:dyDescent="0.2">
      <c r="B224" t="s">
        <v>21</v>
      </c>
      <c r="C224">
        <v>15</v>
      </c>
      <c r="D224">
        <v>4</v>
      </c>
      <c r="E224">
        <v>8</v>
      </c>
      <c r="F224">
        <v>8</v>
      </c>
      <c r="I224">
        <f>SUM(C224:F224)</f>
        <v>35</v>
      </c>
    </row>
    <row r="225" spans="1:10" x14ac:dyDescent="0.2">
      <c r="B225" t="s">
        <v>23</v>
      </c>
      <c r="C225">
        <v>0</v>
      </c>
      <c r="D225">
        <v>0</v>
      </c>
      <c r="E225">
        <v>0</v>
      </c>
      <c r="F225">
        <v>0</v>
      </c>
      <c r="I225">
        <f>SUM(C225:F225)</f>
        <v>0</v>
      </c>
    </row>
    <row r="226" spans="1:10" x14ac:dyDescent="0.2">
      <c r="B226" t="s">
        <v>25</v>
      </c>
      <c r="C226">
        <v>0</v>
      </c>
      <c r="D226">
        <v>0</v>
      </c>
      <c r="E226">
        <v>2</v>
      </c>
      <c r="F226">
        <v>0</v>
      </c>
      <c r="I226">
        <f>SUM(C226:F226)</f>
        <v>2</v>
      </c>
    </row>
    <row r="227" spans="1:10" x14ac:dyDescent="0.2">
      <c r="I227">
        <f>100*(I216+I224)/(I215+I223)</f>
        <v>96.078431372549019</v>
      </c>
    </row>
    <row r="229" spans="1:10" x14ac:dyDescent="0.2">
      <c r="A229" s="75" t="s">
        <v>43</v>
      </c>
      <c r="B229" s="75"/>
      <c r="C229" s="75"/>
      <c r="D229" s="75"/>
      <c r="E229" s="75"/>
      <c r="F229" s="75"/>
      <c r="G229" s="75"/>
      <c r="H229" s="75"/>
      <c r="I229" s="75"/>
      <c r="J229" s="75" t="s">
        <v>68</v>
      </c>
    </row>
    <row r="230" spans="1:10" x14ac:dyDescent="0.2">
      <c r="A230" s="75"/>
      <c r="B230" s="75"/>
      <c r="C230" s="75" t="s">
        <v>2</v>
      </c>
      <c r="D230" s="75" t="s">
        <v>14</v>
      </c>
      <c r="E230" s="75" t="s">
        <v>12</v>
      </c>
      <c r="F230" s="75" t="s">
        <v>13</v>
      </c>
      <c r="G230" s="75" t="s">
        <v>15</v>
      </c>
      <c r="H230" s="75" t="s">
        <v>16</v>
      </c>
      <c r="I230" s="75"/>
    </row>
    <row r="231" spans="1:10" x14ac:dyDescent="0.2">
      <c r="A231" s="75" t="s">
        <v>54</v>
      </c>
      <c r="B231" s="75" t="s">
        <v>18</v>
      </c>
      <c r="C231" s="75">
        <v>66</v>
      </c>
      <c r="D231" s="75">
        <v>45</v>
      </c>
      <c r="E231" s="75">
        <v>32</v>
      </c>
      <c r="F231" s="75">
        <v>31</v>
      </c>
      <c r="G231" s="75"/>
      <c r="H231" s="75">
        <v>174</v>
      </c>
      <c r="I231" s="75"/>
    </row>
    <row r="232" spans="1:10" x14ac:dyDescent="0.2">
      <c r="A232" s="75"/>
      <c r="B232" s="75" t="s">
        <v>21</v>
      </c>
      <c r="C232" s="75">
        <v>63</v>
      </c>
      <c r="D232" s="75">
        <v>45</v>
      </c>
      <c r="E232" s="75">
        <v>32</v>
      </c>
      <c r="F232" s="75">
        <v>31</v>
      </c>
      <c r="G232" s="75" t="s">
        <v>59</v>
      </c>
      <c r="H232" s="75">
        <v>66</v>
      </c>
      <c r="I232" s="75"/>
    </row>
    <row r="233" spans="1:10" x14ac:dyDescent="0.2">
      <c r="A233" s="75"/>
      <c r="B233" s="75" t="s">
        <v>23</v>
      </c>
      <c r="C233" s="75">
        <v>0</v>
      </c>
      <c r="D233" s="75">
        <v>0</v>
      </c>
      <c r="E233" s="75">
        <v>0</v>
      </c>
      <c r="F233" s="75">
        <v>0</v>
      </c>
      <c r="G233" s="75" t="s">
        <v>14</v>
      </c>
      <c r="H233" s="75">
        <v>45</v>
      </c>
      <c r="I233" s="75"/>
    </row>
    <row r="234" spans="1:10" x14ac:dyDescent="0.2">
      <c r="A234" s="75"/>
      <c r="B234" s="75" t="s">
        <v>25</v>
      </c>
      <c r="C234" s="75">
        <v>3</v>
      </c>
      <c r="D234" s="75">
        <v>0</v>
      </c>
      <c r="E234" s="75">
        <v>0</v>
      </c>
      <c r="F234" s="75">
        <v>0</v>
      </c>
      <c r="G234" s="75" t="s">
        <v>12</v>
      </c>
      <c r="H234" s="75">
        <v>32</v>
      </c>
      <c r="I234" s="75"/>
    </row>
    <row r="235" spans="1:10" x14ac:dyDescent="0.2">
      <c r="A235" s="75" t="s">
        <v>53</v>
      </c>
      <c r="B235" s="75" t="s">
        <v>18</v>
      </c>
      <c r="C235" s="75">
        <v>0</v>
      </c>
      <c r="D235" s="75">
        <v>0</v>
      </c>
      <c r="E235" s="75">
        <v>0</v>
      </c>
      <c r="F235" s="75">
        <v>0</v>
      </c>
      <c r="G235" s="75" t="s">
        <v>60</v>
      </c>
      <c r="H235" s="75">
        <v>0</v>
      </c>
      <c r="I235">
        <f>SUM(C235:F235)</f>
        <v>0</v>
      </c>
    </row>
    <row r="236" spans="1:10" x14ac:dyDescent="0.2">
      <c r="A236" s="75"/>
      <c r="B236" s="75" t="s">
        <v>21</v>
      </c>
      <c r="C236" s="75">
        <v>0</v>
      </c>
      <c r="D236" s="75">
        <v>0</v>
      </c>
      <c r="E236" s="75">
        <v>0</v>
      </c>
      <c r="F236" s="75">
        <v>0</v>
      </c>
      <c r="G236" s="75"/>
      <c r="H236" s="75"/>
      <c r="I236">
        <f>SUM(C236:F236)</f>
        <v>0</v>
      </c>
    </row>
    <row r="237" spans="1:10" x14ac:dyDescent="0.2">
      <c r="A237" s="75"/>
      <c r="B237" s="75" t="s">
        <v>23</v>
      </c>
      <c r="C237" s="75">
        <v>0</v>
      </c>
      <c r="D237" s="75">
        <v>0</v>
      </c>
      <c r="E237" s="75">
        <v>0</v>
      </c>
      <c r="F237" s="75">
        <v>0</v>
      </c>
      <c r="G237" s="75"/>
      <c r="H237" s="75"/>
      <c r="I237">
        <f>SUM(C237:F237)</f>
        <v>0</v>
      </c>
    </row>
    <row r="238" spans="1:10" x14ac:dyDescent="0.2">
      <c r="A238" s="75"/>
      <c r="B238" s="75" t="s">
        <v>25</v>
      </c>
      <c r="C238" s="75">
        <v>0</v>
      </c>
      <c r="D238" s="75">
        <v>0</v>
      </c>
      <c r="E238" s="75">
        <v>0</v>
      </c>
      <c r="F238" s="75">
        <v>0</v>
      </c>
      <c r="G238" s="75"/>
      <c r="H238" s="75"/>
      <c r="I238">
        <f>SUM(C238:F238)</f>
        <v>0</v>
      </c>
    </row>
    <row r="239" spans="1:10" x14ac:dyDescent="0.2">
      <c r="A239" s="75" t="s">
        <v>54</v>
      </c>
      <c r="B239" s="75" t="s">
        <v>18</v>
      </c>
      <c r="C239" s="75">
        <v>55</v>
      </c>
      <c r="D239" s="75">
        <v>52</v>
      </c>
      <c r="E239" s="75">
        <v>53</v>
      </c>
      <c r="F239" s="75">
        <v>29</v>
      </c>
      <c r="G239" s="75"/>
      <c r="H239" s="75">
        <v>189</v>
      </c>
    </row>
    <row r="240" spans="1:10" x14ac:dyDescent="0.2">
      <c r="A240" s="75"/>
      <c r="B240" s="75" t="s">
        <v>21</v>
      </c>
      <c r="C240" s="75">
        <v>55</v>
      </c>
      <c r="D240" s="75">
        <v>52</v>
      </c>
      <c r="E240" s="75">
        <v>53</v>
      </c>
      <c r="F240" s="75">
        <v>29</v>
      </c>
      <c r="G240" s="75" t="s">
        <v>59</v>
      </c>
      <c r="H240" s="75">
        <v>55</v>
      </c>
    </row>
    <row r="241" spans="1:10" x14ac:dyDescent="0.2">
      <c r="A241" s="75"/>
      <c r="B241" s="75" t="s">
        <v>23</v>
      </c>
      <c r="C241" s="75">
        <v>0</v>
      </c>
      <c r="D241" s="75">
        <v>0</v>
      </c>
      <c r="E241" s="75">
        <v>0</v>
      </c>
      <c r="F241" s="75">
        <v>0</v>
      </c>
      <c r="G241" s="75" t="s">
        <v>14</v>
      </c>
      <c r="H241" s="75">
        <v>52</v>
      </c>
    </row>
    <row r="242" spans="1:10" x14ac:dyDescent="0.2">
      <c r="A242" s="75"/>
      <c r="B242" s="75" t="s">
        <v>25</v>
      </c>
      <c r="C242" s="75">
        <v>0</v>
      </c>
      <c r="D242" s="75">
        <v>0</v>
      </c>
      <c r="E242" s="75">
        <v>0</v>
      </c>
      <c r="F242" s="75">
        <v>0</v>
      </c>
      <c r="G242" s="75" t="s">
        <v>12</v>
      </c>
      <c r="H242" s="75">
        <v>53</v>
      </c>
    </row>
    <row r="243" spans="1:10" x14ac:dyDescent="0.2">
      <c r="A243" s="75" t="s">
        <v>53</v>
      </c>
      <c r="B243" s="75" t="s">
        <v>18</v>
      </c>
      <c r="C243" s="75">
        <v>0</v>
      </c>
      <c r="D243" s="75">
        <v>0</v>
      </c>
      <c r="E243" s="75">
        <v>0</v>
      </c>
      <c r="F243" s="75">
        <v>0</v>
      </c>
      <c r="G243" s="75" t="s">
        <v>60</v>
      </c>
      <c r="H243" s="75">
        <v>29</v>
      </c>
      <c r="I243">
        <f>SUM(C243:F243)</f>
        <v>0</v>
      </c>
    </row>
    <row r="244" spans="1:10" x14ac:dyDescent="0.2">
      <c r="A244" s="75"/>
      <c r="B244" s="75" t="s">
        <v>21</v>
      </c>
      <c r="C244" s="75">
        <v>0</v>
      </c>
      <c r="D244" s="75">
        <v>0</v>
      </c>
      <c r="E244" s="75">
        <v>0</v>
      </c>
      <c r="F244" s="75">
        <v>0</v>
      </c>
      <c r="G244" s="75"/>
      <c r="H244" s="75"/>
      <c r="I244">
        <f>SUM(C244:F244)</f>
        <v>0</v>
      </c>
    </row>
    <row r="245" spans="1:10" x14ac:dyDescent="0.2">
      <c r="A245" s="75"/>
      <c r="B245" s="75" t="s">
        <v>23</v>
      </c>
      <c r="C245" s="75">
        <v>0</v>
      </c>
      <c r="D245" s="75">
        <v>0</v>
      </c>
      <c r="E245" s="75">
        <v>0</v>
      </c>
      <c r="F245" s="75">
        <v>0</v>
      </c>
      <c r="G245" s="75"/>
      <c r="H245" s="75"/>
      <c r="I245">
        <f>SUM(C245:F245)</f>
        <v>0</v>
      </c>
    </row>
    <row r="246" spans="1:10" x14ac:dyDescent="0.2">
      <c r="A246" s="75"/>
      <c r="B246" s="75" t="s">
        <v>25</v>
      </c>
      <c r="C246" s="75">
        <v>0</v>
      </c>
      <c r="D246" s="75">
        <v>0</v>
      </c>
      <c r="E246" s="75">
        <v>0</v>
      </c>
      <c r="F246" s="75">
        <v>0</v>
      </c>
      <c r="G246" s="75"/>
      <c r="H246" s="75"/>
      <c r="I246">
        <f>SUM(C246:F246)</f>
        <v>0</v>
      </c>
    </row>
    <row r="247" spans="1:10" x14ac:dyDescent="0.2">
      <c r="A247" s="75"/>
      <c r="B247" s="75"/>
      <c r="C247" s="75"/>
      <c r="D247" s="75"/>
      <c r="E247" s="75"/>
      <c r="F247" s="75"/>
      <c r="G247" s="75"/>
      <c r="H247" s="75"/>
      <c r="I247" t="e">
        <f>100*(I236+I244)/(I235+I243)</f>
        <v>#DIV/0!</v>
      </c>
    </row>
    <row r="248" spans="1:10" x14ac:dyDescent="0.2">
      <c r="A248" s="75"/>
      <c r="B248" s="75"/>
      <c r="C248" s="75"/>
      <c r="D248" s="75"/>
      <c r="E248" s="75"/>
      <c r="F248" s="75"/>
      <c r="G248" s="75"/>
      <c r="H248" s="75"/>
      <c r="I248" s="75"/>
    </row>
    <row r="249" spans="1:10" x14ac:dyDescent="0.2">
      <c r="A249" s="75" t="s">
        <v>44</v>
      </c>
      <c r="B249" s="75"/>
      <c r="C249" s="75"/>
      <c r="D249" s="75"/>
      <c r="E249" s="75"/>
      <c r="F249" s="75"/>
      <c r="G249" s="75"/>
      <c r="H249" s="75"/>
      <c r="I249" s="75"/>
      <c r="J249" s="75" t="s">
        <v>68</v>
      </c>
    </row>
    <row r="250" spans="1:10" x14ac:dyDescent="0.2">
      <c r="A250" s="75"/>
      <c r="B250" s="75"/>
      <c r="C250" s="75" t="s">
        <v>2</v>
      </c>
      <c r="D250" s="75" t="s">
        <v>14</v>
      </c>
      <c r="E250" s="75" t="s">
        <v>12</v>
      </c>
      <c r="F250" s="75" t="s">
        <v>13</v>
      </c>
      <c r="G250" s="75" t="s">
        <v>15</v>
      </c>
      <c r="H250" s="75" t="s">
        <v>16</v>
      </c>
      <c r="I250" s="75"/>
    </row>
    <row r="251" spans="1:10" x14ac:dyDescent="0.2">
      <c r="A251" s="75" t="s">
        <v>54</v>
      </c>
      <c r="B251" s="75" t="s">
        <v>18</v>
      </c>
      <c r="C251" s="75">
        <v>35</v>
      </c>
      <c r="D251" s="75">
        <v>19</v>
      </c>
      <c r="E251" s="75">
        <v>28</v>
      </c>
      <c r="F251" s="75">
        <v>24</v>
      </c>
      <c r="G251" s="75"/>
      <c r="H251" s="75">
        <v>154</v>
      </c>
      <c r="I251" s="75"/>
    </row>
    <row r="252" spans="1:10" x14ac:dyDescent="0.2">
      <c r="A252" s="75"/>
      <c r="B252" s="75" t="s">
        <v>21</v>
      </c>
      <c r="C252" s="75">
        <v>35</v>
      </c>
      <c r="D252" s="75">
        <v>19</v>
      </c>
      <c r="E252" s="75">
        <v>28</v>
      </c>
      <c r="F252" s="75">
        <v>24</v>
      </c>
      <c r="G252" s="75" t="s">
        <v>59</v>
      </c>
      <c r="H252" s="75">
        <v>49</v>
      </c>
      <c r="I252" s="75"/>
    </row>
    <row r="253" spans="1:10" x14ac:dyDescent="0.2">
      <c r="A253" s="75"/>
      <c r="B253" s="75" t="s">
        <v>23</v>
      </c>
      <c r="C253" s="75">
        <v>0</v>
      </c>
      <c r="D253" s="75">
        <v>0</v>
      </c>
      <c r="E253" s="75">
        <v>0</v>
      </c>
      <c r="F253" s="75">
        <v>0</v>
      </c>
      <c r="G253" s="75" t="s">
        <v>14</v>
      </c>
      <c r="H253" s="75">
        <v>29</v>
      </c>
      <c r="I253" s="75"/>
    </row>
    <row r="254" spans="1:10" x14ac:dyDescent="0.2">
      <c r="A254" s="75"/>
      <c r="B254" s="75" t="s">
        <v>25</v>
      </c>
      <c r="C254" s="75">
        <v>0</v>
      </c>
      <c r="D254" s="75">
        <v>0</v>
      </c>
      <c r="E254" s="75">
        <v>0</v>
      </c>
      <c r="F254" s="75">
        <v>0</v>
      </c>
      <c r="G254" s="75" t="s">
        <v>12</v>
      </c>
      <c r="H254" s="75">
        <v>40</v>
      </c>
      <c r="I254" s="75"/>
    </row>
    <row r="255" spans="1:10" x14ac:dyDescent="0.2">
      <c r="A255" s="75" t="s">
        <v>53</v>
      </c>
      <c r="B255" s="75" t="s">
        <v>18</v>
      </c>
      <c r="C255" s="75">
        <v>14</v>
      </c>
      <c r="D255" s="75">
        <v>10</v>
      </c>
      <c r="E255" s="75">
        <v>12</v>
      </c>
      <c r="F255" s="75">
        <v>12</v>
      </c>
      <c r="G255" s="75" t="s">
        <v>60</v>
      </c>
      <c r="H255" s="75">
        <v>12</v>
      </c>
      <c r="I255" s="75"/>
    </row>
    <row r="256" spans="1:10" x14ac:dyDescent="0.2">
      <c r="A256" s="75"/>
      <c r="B256" s="75" t="s">
        <v>21</v>
      </c>
      <c r="C256" s="75">
        <v>0</v>
      </c>
      <c r="D256" s="75">
        <v>0</v>
      </c>
      <c r="E256" s="75">
        <v>0</v>
      </c>
      <c r="F256" s="75">
        <v>0</v>
      </c>
      <c r="G256" s="75"/>
      <c r="H256" s="75"/>
      <c r="I256" s="75"/>
    </row>
    <row r="257" spans="1:17" x14ac:dyDescent="0.2">
      <c r="A257" s="75"/>
      <c r="B257" s="75" t="s">
        <v>23</v>
      </c>
      <c r="C257" s="75">
        <v>9</v>
      </c>
      <c r="D257" s="75">
        <v>6</v>
      </c>
      <c r="E257" s="75">
        <v>8</v>
      </c>
      <c r="F257" s="75">
        <v>7</v>
      </c>
      <c r="G257" s="75"/>
      <c r="H257" s="75"/>
      <c r="I257" s="75"/>
    </row>
    <row r="258" spans="1:17" x14ac:dyDescent="0.2">
      <c r="A258" s="75"/>
      <c r="B258" s="75" t="s">
        <v>25</v>
      </c>
      <c r="C258" s="75">
        <v>5</v>
      </c>
      <c r="D258" s="75">
        <v>4</v>
      </c>
      <c r="E258" s="75">
        <v>4</v>
      </c>
      <c r="F258" s="75">
        <v>5</v>
      </c>
      <c r="G258" s="75"/>
      <c r="H258" s="75"/>
      <c r="I258" s="75"/>
    </row>
    <row r="259" spans="1:17" x14ac:dyDescent="0.2">
      <c r="A259" s="75"/>
      <c r="B259" s="75"/>
      <c r="C259" s="75"/>
      <c r="D259" s="75"/>
      <c r="E259" s="75"/>
      <c r="F259" s="75"/>
      <c r="G259" s="75"/>
      <c r="H259" s="75"/>
      <c r="I259" s="75">
        <v>0</v>
      </c>
    </row>
    <row r="261" spans="1:17" x14ac:dyDescent="0.2">
      <c r="A261" t="s">
        <v>45</v>
      </c>
      <c r="K261" t="str">
        <f>A261</f>
        <v xml:space="preserve">A4V/TM6b x dfx16/TM6c </v>
      </c>
      <c r="P261" t="str">
        <f>A261</f>
        <v xml:space="preserve">A4V/TM6b x dfx16/TM6c </v>
      </c>
      <c r="Q261" t="s">
        <v>67</v>
      </c>
    </row>
    <row r="262" spans="1:17" x14ac:dyDescent="0.2">
      <c r="C262" t="s">
        <v>2</v>
      </c>
      <c r="D262" t="s">
        <v>14</v>
      </c>
      <c r="E262" t="s">
        <v>12</v>
      </c>
      <c r="F262" t="s">
        <v>13</v>
      </c>
      <c r="G262" t="s">
        <v>15</v>
      </c>
      <c r="H262" t="s">
        <v>16</v>
      </c>
      <c r="K262" t="str">
        <f>C262</f>
        <v>B1</v>
      </c>
      <c r="L262" t="str">
        <f>D262</f>
        <v>B2</v>
      </c>
      <c r="M262" t="str">
        <f>E262</f>
        <v>B3</v>
      </c>
      <c r="N262" t="str">
        <f>F262</f>
        <v>B4</v>
      </c>
    </row>
    <row r="263" spans="1:17" x14ac:dyDescent="0.2">
      <c r="A263" t="s">
        <v>30</v>
      </c>
      <c r="B263" t="s">
        <v>18</v>
      </c>
      <c r="C263">
        <v>4</v>
      </c>
      <c r="D263">
        <v>0</v>
      </c>
      <c r="E263">
        <v>0</v>
      </c>
      <c r="F263">
        <v>0</v>
      </c>
      <c r="H263">
        <v>8</v>
      </c>
      <c r="J263" t="s">
        <v>61</v>
      </c>
      <c r="K263" s="73">
        <f>C268/C279</f>
        <v>0.16</v>
      </c>
      <c r="L263" s="73"/>
      <c r="M263" s="73"/>
      <c r="N263" s="73"/>
      <c r="P263" t="s">
        <v>61</v>
      </c>
      <c r="Q263" s="74">
        <f>AVERAGE(K263:N263)</f>
        <v>0.16</v>
      </c>
    </row>
    <row r="264" spans="1:17" x14ac:dyDescent="0.2">
      <c r="B264" t="s">
        <v>21</v>
      </c>
      <c r="C264">
        <v>4</v>
      </c>
      <c r="D264">
        <v>0</v>
      </c>
      <c r="E264">
        <v>0</v>
      </c>
      <c r="F264">
        <v>0</v>
      </c>
      <c r="J264" t="s">
        <v>62</v>
      </c>
      <c r="K264" s="73">
        <f>C268/SUM(C263,C267)</f>
        <v>0.5</v>
      </c>
      <c r="L264" s="73"/>
      <c r="M264" s="73"/>
      <c r="N264" s="73"/>
      <c r="P264" t="s">
        <v>62</v>
      </c>
      <c r="Q264" s="74">
        <f t="shared" ref="Q264:Q269" si="99">AVERAGE(K264:N264)</f>
        <v>0.5</v>
      </c>
    </row>
    <row r="265" spans="1:17" x14ac:dyDescent="0.2">
      <c r="B265" t="s">
        <v>23</v>
      </c>
      <c r="C265">
        <v>0</v>
      </c>
      <c r="D265">
        <v>0</v>
      </c>
      <c r="E265">
        <v>0</v>
      </c>
      <c r="F265">
        <v>0</v>
      </c>
      <c r="J265" t="s">
        <v>63</v>
      </c>
      <c r="K265" s="73">
        <f>SUM(C267,C263)/C279</f>
        <v>0.32</v>
      </c>
      <c r="L265" s="73"/>
      <c r="M265" s="73"/>
      <c r="N265" s="73"/>
      <c r="P265" t="s">
        <v>63</v>
      </c>
      <c r="Q265" s="74">
        <f t="shared" si="99"/>
        <v>0.32</v>
      </c>
    </row>
    <row r="266" spans="1:17" x14ac:dyDescent="0.2">
      <c r="B266" t="s">
        <v>25</v>
      </c>
      <c r="C266">
        <v>0</v>
      </c>
      <c r="D266">
        <v>0</v>
      </c>
      <c r="E266">
        <v>0</v>
      </c>
      <c r="F266">
        <v>0</v>
      </c>
      <c r="Q266" s="74" t="e">
        <f t="shared" si="99"/>
        <v>#DIV/0!</v>
      </c>
    </row>
    <row r="267" spans="1:17" x14ac:dyDescent="0.2">
      <c r="A267" t="s">
        <v>31</v>
      </c>
      <c r="B267" t="s">
        <v>18</v>
      </c>
      <c r="C267">
        <v>4</v>
      </c>
      <c r="D267">
        <v>0</v>
      </c>
      <c r="E267">
        <v>0</v>
      </c>
      <c r="F267">
        <v>0</v>
      </c>
      <c r="I267" s="79">
        <v>193</v>
      </c>
      <c r="J267" t="s">
        <v>64</v>
      </c>
      <c r="K267" s="73">
        <f>C275/C279</f>
        <v>0.32</v>
      </c>
      <c r="L267" s="73"/>
      <c r="M267" s="73"/>
      <c r="N267" s="73"/>
      <c r="P267" t="s">
        <v>64</v>
      </c>
      <c r="Q267" s="74">
        <f t="shared" si="99"/>
        <v>0.32</v>
      </c>
    </row>
    <row r="268" spans="1:17" x14ac:dyDescent="0.2">
      <c r="B268" t="s">
        <v>21</v>
      </c>
      <c r="C268">
        <v>4</v>
      </c>
      <c r="D268">
        <v>0</v>
      </c>
      <c r="E268">
        <v>0</v>
      </c>
      <c r="F268">
        <v>0</v>
      </c>
      <c r="I268" s="79">
        <v>193</v>
      </c>
      <c r="J268" t="s">
        <v>65</v>
      </c>
      <c r="K268" s="73">
        <f>C275/SUM(C271,C275)</f>
        <v>0.47058823529411764</v>
      </c>
      <c r="L268" s="73"/>
      <c r="M268" s="73"/>
      <c r="N268" s="73"/>
      <c r="P268" t="s">
        <v>65</v>
      </c>
      <c r="Q268" s="74">
        <f t="shared" si="99"/>
        <v>0.47058823529411764</v>
      </c>
    </row>
    <row r="269" spans="1:17" x14ac:dyDescent="0.2">
      <c r="B269" t="s">
        <v>23</v>
      </c>
      <c r="C269">
        <v>0</v>
      </c>
      <c r="D269">
        <v>0</v>
      </c>
      <c r="E269">
        <v>0</v>
      </c>
      <c r="F269">
        <v>0</v>
      </c>
      <c r="I269" s="79">
        <v>0</v>
      </c>
      <c r="J269" t="s">
        <v>66</v>
      </c>
      <c r="K269" s="73">
        <f>SUM(C271,C275)/C279</f>
        <v>0.68</v>
      </c>
      <c r="L269" s="73"/>
      <c r="M269" s="73"/>
      <c r="N269" s="73"/>
      <c r="P269" t="s">
        <v>66</v>
      </c>
      <c r="Q269" s="74">
        <f t="shared" si="99"/>
        <v>0.68</v>
      </c>
    </row>
    <row r="270" spans="1:17" x14ac:dyDescent="0.2">
      <c r="B270" t="s">
        <v>25</v>
      </c>
      <c r="C270">
        <v>0</v>
      </c>
      <c r="D270">
        <v>0</v>
      </c>
      <c r="E270">
        <v>0</v>
      </c>
      <c r="F270">
        <v>0</v>
      </c>
      <c r="I270" s="79">
        <v>0</v>
      </c>
    </row>
    <row r="271" spans="1:17" x14ac:dyDescent="0.2">
      <c r="A271" t="s">
        <v>30</v>
      </c>
      <c r="B271" t="s">
        <v>18</v>
      </c>
      <c r="C271">
        <v>9</v>
      </c>
      <c r="D271">
        <v>0</v>
      </c>
      <c r="E271">
        <v>0</v>
      </c>
      <c r="F271">
        <v>0</v>
      </c>
      <c r="H271">
        <v>17</v>
      </c>
      <c r="I271" s="79"/>
    </row>
    <row r="272" spans="1:17" x14ac:dyDescent="0.2">
      <c r="B272" t="s">
        <v>21</v>
      </c>
      <c r="C272">
        <v>9</v>
      </c>
      <c r="D272">
        <v>0</v>
      </c>
      <c r="E272">
        <v>0</v>
      </c>
      <c r="F272">
        <v>0</v>
      </c>
      <c r="I272" s="79"/>
    </row>
    <row r="273" spans="1:17" x14ac:dyDescent="0.2">
      <c r="B273" t="s">
        <v>23</v>
      </c>
      <c r="C273">
        <v>0</v>
      </c>
      <c r="D273">
        <v>0</v>
      </c>
      <c r="E273">
        <v>0</v>
      </c>
      <c r="F273">
        <v>0</v>
      </c>
      <c r="I273" s="79"/>
    </row>
    <row r="274" spans="1:17" x14ac:dyDescent="0.2">
      <c r="B274" t="s">
        <v>25</v>
      </c>
      <c r="C274">
        <v>0</v>
      </c>
      <c r="D274">
        <v>0</v>
      </c>
      <c r="E274">
        <v>0</v>
      </c>
      <c r="F274">
        <v>0</v>
      </c>
      <c r="I274" s="79"/>
    </row>
    <row r="275" spans="1:17" x14ac:dyDescent="0.2">
      <c r="A275" t="s">
        <v>31</v>
      </c>
      <c r="B275" t="s">
        <v>18</v>
      </c>
      <c r="C275">
        <v>8</v>
      </c>
      <c r="D275">
        <v>0</v>
      </c>
      <c r="E275">
        <v>0</v>
      </c>
      <c r="F275">
        <v>0</v>
      </c>
      <c r="I275" s="79">
        <v>188</v>
      </c>
    </row>
    <row r="276" spans="1:17" x14ac:dyDescent="0.2">
      <c r="B276" t="s">
        <v>21</v>
      </c>
      <c r="C276">
        <v>8</v>
      </c>
      <c r="D276">
        <v>0</v>
      </c>
      <c r="E276">
        <v>0</v>
      </c>
      <c r="F276">
        <v>0</v>
      </c>
      <c r="I276" s="79">
        <v>188</v>
      </c>
    </row>
    <row r="277" spans="1:17" x14ac:dyDescent="0.2">
      <c r="B277" t="s">
        <v>23</v>
      </c>
      <c r="C277">
        <v>0</v>
      </c>
      <c r="D277">
        <v>0</v>
      </c>
      <c r="E277">
        <v>0</v>
      </c>
      <c r="F277">
        <v>0</v>
      </c>
      <c r="I277" s="79">
        <v>0</v>
      </c>
    </row>
    <row r="278" spans="1:17" x14ac:dyDescent="0.2">
      <c r="B278" t="s">
        <v>25</v>
      </c>
      <c r="C278">
        <v>0</v>
      </c>
      <c r="D278">
        <v>0</v>
      </c>
      <c r="E278">
        <v>0</v>
      </c>
      <c r="F278">
        <v>0</v>
      </c>
      <c r="I278" s="79">
        <v>0</v>
      </c>
    </row>
    <row r="279" spans="1:17" x14ac:dyDescent="0.2">
      <c r="C279">
        <v>25</v>
      </c>
      <c r="D279">
        <v>0</v>
      </c>
      <c r="E279">
        <v>0</v>
      </c>
      <c r="F279">
        <v>0</v>
      </c>
      <c r="I279" s="79">
        <v>100</v>
      </c>
      <c r="K279">
        <f>A279</f>
        <v>0</v>
      </c>
      <c r="P279">
        <f>A279</f>
        <v>0</v>
      </c>
      <c r="Q279" t="s">
        <v>67</v>
      </c>
    </row>
    <row r="280" spans="1:17" x14ac:dyDescent="0.2">
      <c r="C280" t="s">
        <v>2</v>
      </c>
      <c r="D280" t="s">
        <v>14</v>
      </c>
      <c r="E280" t="s">
        <v>12</v>
      </c>
      <c r="F280" t="s">
        <v>13</v>
      </c>
      <c r="G280" t="s">
        <v>15</v>
      </c>
      <c r="H280" t="s">
        <v>16</v>
      </c>
      <c r="K280" t="str">
        <f>C280</f>
        <v>B1</v>
      </c>
      <c r="L280" t="str">
        <f>D280</f>
        <v>B2</v>
      </c>
      <c r="M280" t="str">
        <f>E280</f>
        <v>B3</v>
      </c>
      <c r="N280" t="str">
        <f>F280</f>
        <v>B4</v>
      </c>
    </row>
    <row r="281" spans="1:17" x14ac:dyDescent="0.2">
      <c r="A281" t="s">
        <v>30</v>
      </c>
      <c r="B281" t="s">
        <v>18</v>
      </c>
      <c r="C281">
        <v>17</v>
      </c>
      <c r="D281">
        <v>0</v>
      </c>
      <c r="E281">
        <v>9</v>
      </c>
      <c r="F281">
        <v>6</v>
      </c>
      <c r="H281">
        <v>45</v>
      </c>
      <c r="J281" t="s">
        <v>61</v>
      </c>
      <c r="K281" s="73">
        <f>C286/C297</f>
        <v>8.8235294117647065E-2</v>
      </c>
      <c r="L281" s="73"/>
      <c r="M281" s="73">
        <f t="shared" ref="M281" si="100">E286/E297</f>
        <v>0.2</v>
      </c>
      <c r="N281" s="73">
        <f t="shared" ref="N281" si="101">F286/F297</f>
        <v>0.20833333333333334</v>
      </c>
      <c r="P281" t="s">
        <v>61</v>
      </c>
      <c r="Q281" s="74">
        <f>AVERAGE(K281:N281)</f>
        <v>0.16552287581699346</v>
      </c>
    </row>
    <row r="282" spans="1:17" x14ac:dyDescent="0.2">
      <c r="B282" t="s">
        <v>21</v>
      </c>
      <c r="C282">
        <v>17</v>
      </c>
      <c r="D282">
        <v>0</v>
      </c>
      <c r="E282">
        <v>9</v>
      </c>
      <c r="F282">
        <v>6</v>
      </c>
      <c r="J282" t="s">
        <v>62</v>
      </c>
      <c r="K282" s="73">
        <f>C286/SUM(C281,C285)</f>
        <v>0.15</v>
      </c>
      <c r="L282" s="73"/>
      <c r="M282" s="73">
        <f t="shared" ref="M282" si="102">E286/SUM(E281,E285)</f>
        <v>0.35714285714285715</v>
      </c>
      <c r="N282" s="73">
        <f>F286/SUM(F281,F285)</f>
        <v>0.45454545454545453</v>
      </c>
      <c r="P282" t="s">
        <v>62</v>
      </c>
      <c r="Q282" s="74">
        <f t="shared" ref="Q282:Q287" si="103">AVERAGE(K282:N282)</f>
        <v>0.32056277056277055</v>
      </c>
    </row>
    <row r="283" spans="1:17" x14ac:dyDescent="0.2">
      <c r="B283" t="s">
        <v>23</v>
      </c>
      <c r="C283">
        <v>0</v>
      </c>
      <c r="D283">
        <v>0</v>
      </c>
      <c r="E283">
        <v>0</v>
      </c>
      <c r="F283">
        <v>0</v>
      </c>
      <c r="J283" t="s">
        <v>63</v>
      </c>
      <c r="K283" s="73">
        <f>SUM(C285,C281)/C297</f>
        <v>0.58823529411764708</v>
      </c>
      <c r="L283" s="73"/>
      <c r="M283" s="73">
        <f t="shared" ref="M283" si="104">SUM(E285,E281)/E297</f>
        <v>0.56000000000000005</v>
      </c>
      <c r="N283" s="73">
        <f t="shared" ref="N283" si="105">SUM(F285,F281)/F297</f>
        <v>0.45833333333333331</v>
      </c>
      <c r="P283" t="s">
        <v>63</v>
      </c>
      <c r="Q283" s="74">
        <f t="shared" si="103"/>
        <v>0.53552287581699354</v>
      </c>
    </row>
    <row r="284" spans="1:17" x14ac:dyDescent="0.2">
      <c r="B284" t="s">
        <v>25</v>
      </c>
      <c r="C284">
        <v>0</v>
      </c>
      <c r="D284">
        <v>0</v>
      </c>
      <c r="E284">
        <v>0</v>
      </c>
      <c r="F284">
        <v>0</v>
      </c>
      <c r="Q284" s="74" t="e">
        <f t="shared" si="103"/>
        <v>#DIV/0!</v>
      </c>
    </row>
    <row r="285" spans="1:17" x14ac:dyDescent="0.2">
      <c r="A285" t="s">
        <v>31</v>
      </c>
      <c r="B285" t="s">
        <v>18</v>
      </c>
      <c r="C285">
        <v>3</v>
      </c>
      <c r="D285">
        <v>0</v>
      </c>
      <c r="E285">
        <v>5</v>
      </c>
      <c r="F285">
        <v>5</v>
      </c>
      <c r="I285" s="79">
        <v>193</v>
      </c>
      <c r="J285" t="s">
        <v>64</v>
      </c>
      <c r="K285" s="73">
        <f>C293/C297</f>
        <v>0.11764705882352941</v>
      </c>
      <c r="L285" s="73"/>
      <c r="M285" s="73">
        <f t="shared" ref="M285" si="106">E293/E297</f>
        <v>0.24</v>
      </c>
      <c r="N285" s="73">
        <f t="shared" ref="N285" si="107">F293/F297</f>
        <v>0.20833333333333334</v>
      </c>
      <c r="P285" t="s">
        <v>64</v>
      </c>
      <c r="Q285" s="74">
        <f t="shared" si="103"/>
        <v>0.18866013071895427</v>
      </c>
    </row>
    <row r="286" spans="1:17" x14ac:dyDescent="0.2">
      <c r="B286" t="s">
        <v>21</v>
      </c>
      <c r="C286">
        <v>3</v>
      </c>
      <c r="D286">
        <v>0</v>
      </c>
      <c r="E286">
        <v>5</v>
      </c>
      <c r="F286">
        <v>5</v>
      </c>
      <c r="I286" s="79">
        <v>193</v>
      </c>
      <c r="J286" t="s">
        <v>65</v>
      </c>
      <c r="K286" s="73">
        <f>C293/SUM(C289,C293)</f>
        <v>0.2857142857142857</v>
      </c>
      <c r="L286" s="73"/>
      <c r="M286" s="73">
        <f t="shared" ref="M286" si="108">E293/SUM(E289,E293)</f>
        <v>0.54545454545454541</v>
      </c>
      <c r="N286" s="73">
        <f t="shared" ref="N286" si="109">F293/SUM(F289,F293)</f>
        <v>0.38461538461538464</v>
      </c>
      <c r="P286" t="s">
        <v>65</v>
      </c>
      <c r="Q286" s="74">
        <f t="shared" si="103"/>
        <v>0.40526140526140525</v>
      </c>
    </row>
    <row r="287" spans="1:17" x14ac:dyDescent="0.2">
      <c r="B287" t="s">
        <v>23</v>
      </c>
      <c r="C287">
        <v>0</v>
      </c>
      <c r="D287">
        <v>0</v>
      </c>
      <c r="E287">
        <v>0</v>
      </c>
      <c r="F287">
        <v>0</v>
      </c>
      <c r="I287" s="79">
        <v>0</v>
      </c>
      <c r="J287" t="s">
        <v>66</v>
      </c>
      <c r="K287" s="73">
        <f>SUM(C289,C293)/C297</f>
        <v>0.41176470588235292</v>
      </c>
      <c r="L287" s="73"/>
      <c r="M287" s="73">
        <f t="shared" ref="M287" si="110">SUM(E289,E293)/E297</f>
        <v>0.44</v>
      </c>
      <c r="N287" s="73">
        <f t="shared" ref="N287" si="111">SUM(F289,F293)/F297</f>
        <v>0.54166666666666663</v>
      </c>
      <c r="P287" t="s">
        <v>66</v>
      </c>
      <c r="Q287" s="74">
        <f t="shared" si="103"/>
        <v>0.46447712418300657</v>
      </c>
    </row>
    <row r="288" spans="1:17" x14ac:dyDescent="0.2">
      <c r="B288" t="s">
        <v>25</v>
      </c>
      <c r="C288">
        <v>0</v>
      </c>
      <c r="D288">
        <v>0</v>
      </c>
      <c r="E288">
        <v>0</v>
      </c>
      <c r="F288">
        <v>0</v>
      </c>
      <c r="I288" s="79">
        <v>0</v>
      </c>
    </row>
    <row r="289" spans="1:17" x14ac:dyDescent="0.2">
      <c r="A289" t="s">
        <v>30</v>
      </c>
      <c r="B289" t="s">
        <v>18</v>
      </c>
      <c r="C289">
        <v>10</v>
      </c>
      <c r="D289">
        <v>0</v>
      </c>
      <c r="E289">
        <v>5</v>
      </c>
      <c r="F289">
        <v>8</v>
      </c>
      <c r="H289">
        <v>38</v>
      </c>
      <c r="I289" s="79"/>
    </row>
    <row r="290" spans="1:17" x14ac:dyDescent="0.2">
      <c r="B290" t="s">
        <v>21</v>
      </c>
      <c r="C290">
        <v>10</v>
      </c>
      <c r="D290">
        <v>0</v>
      </c>
      <c r="E290">
        <v>5</v>
      </c>
      <c r="F290">
        <v>8</v>
      </c>
      <c r="I290" s="79"/>
    </row>
    <row r="291" spans="1:17" x14ac:dyDescent="0.2">
      <c r="B291" t="s">
        <v>23</v>
      </c>
      <c r="C291">
        <v>0</v>
      </c>
      <c r="D291">
        <v>0</v>
      </c>
      <c r="E291">
        <v>0</v>
      </c>
      <c r="F291">
        <v>0</v>
      </c>
      <c r="I291" s="79"/>
    </row>
    <row r="292" spans="1:17" x14ac:dyDescent="0.2">
      <c r="B292" t="s">
        <v>25</v>
      </c>
      <c r="C292">
        <v>0</v>
      </c>
      <c r="D292">
        <v>0</v>
      </c>
      <c r="E292">
        <v>0</v>
      </c>
      <c r="F292">
        <v>0</v>
      </c>
      <c r="I292" s="79"/>
    </row>
    <row r="293" spans="1:17" x14ac:dyDescent="0.2">
      <c r="A293" t="s">
        <v>31</v>
      </c>
      <c r="B293" t="s">
        <v>18</v>
      </c>
      <c r="C293">
        <v>4</v>
      </c>
      <c r="D293">
        <v>0</v>
      </c>
      <c r="E293">
        <v>6</v>
      </c>
      <c r="F293">
        <v>5</v>
      </c>
      <c r="I293" s="79">
        <v>188</v>
      </c>
    </row>
    <row r="294" spans="1:17" x14ac:dyDescent="0.2">
      <c r="B294" t="s">
        <v>21</v>
      </c>
      <c r="C294">
        <v>4</v>
      </c>
      <c r="D294">
        <v>0</v>
      </c>
      <c r="E294">
        <v>6</v>
      </c>
      <c r="F294">
        <v>5</v>
      </c>
      <c r="I294" s="79">
        <v>188</v>
      </c>
    </row>
    <row r="295" spans="1:17" x14ac:dyDescent="0.2">
      <c r="B295" t="s">
        <v>23</v>
      </c>
      <c r="C295">
        <v>0</v>
      </c>
      <c r="D295">
        <v>0</v>
      </c>
      <c r="E295">
        <v>0</v>
      </c>
      <c r="F295">
        <v>0</v>
      </c>
      <c r="I295" s="79">
        <v>0</v>
      </c>
    </row>
    <row r="296" spans="1:17" x14ac:dyDescent="0.2">
      <c r="B296" t="s">
        <v>25</v>
      </c>
      <c r="C296">
        <v>0</v>
      </c>
      <c r="D296">
        <v>0</v>
      </c>
      <c r="E296">
        <v>0</v>
      </c>
      <c r="F296">
        <v>0</v>
      </c>
      <c r="I296" s="79">
        <v>0</v>
      </c>
    </row>
    <row r="297" spans="1:17" x14ac:dyDescent="0.2">
      <c r="C297">
        <v>34</v>
      </c>
      <c r="D297">
        <v>0</v>
      </c>
      <c r="E297">
        <v>25</v>
      </c>
      <c r="F297">
        <v>24</v>
      </c>
      <c r="I297" s="79">
        <v>100</v>
      </c>
    </row>
    <row r="298" spans="1:17" x14ac:dyDescent="0.2">
      <c r="A298" t="s">
        <v>46</v>
      </c>
      <c r="K298" t="str">
        <f>A298</f>
        <v xml:space="preserve">sod1-null/TM3,Hu- x dfx16/TM6c </v>
      </c>
      <c r="P298" t="str">
        <f>A298</f>
        <v xml:space="preserve">sod1-null/TM3,Hu- x dfx16/TM6c </v>
      </c>
      <c r="Q298" t="s">
        <v>67</v>
      </c>
    </row>
    <row r="299" spans="1:17" x14ac:dyDescent="0.2">
      <c r="C299" t="s">
        <v>2</v>
      </c>
      <c r="D299" t="s">
        <v>14</v>
      </c>
      <c r="E299" t="s">
        <v>12</v>
      </c>
      <c r="F299" t="s">
        <v>13</v>
      </c>
      <c r="G299" t="s">
        <v>15</v>
      </c>
      <c r="H299" t="s">
        <v>16</v>
      </c>
      <c r="K299" t="str">
        <f>C299</f>
        <v>B1</v>
      </c>
      <c r="L299" t="str">
        <f>D299</f>
        <v>B2</v>
      </c>
      <c r="M299" t="str">
        <f>E299</f>
        <v>B3</v>
      </c>
      <c r="N299" t="str">
        <f>F299</f>
        <v>B4</v>
      </c>
    </row>
    <row r="300" spans="1:17" x14ac:dyDescent="0.2">
      <c r="A300" t="s">
        <v>30</v>
      </c>
      <c r="B300" t="s">
        <v>18</v>
      </c>
      <c r="C300">
        <v>14</v>
      </c>
      <c r="D300">
        <v>8</v>
      </c>
      <c r="E300">
        <v>4</v>
      </c>
      <c r="F300">
        <v>0</v>
      </c>
      <c r="H300">
        <v>43</v>
      </c>
      <c r="J300" t="s">
        <v>61</v>
      </c>
      <c r="K300" s="73">
        <f>C305/C316</f>
        <v>0.2</v>
      </c>
      <c r="L300" s="73">
        <f t="shared" ref="L300" si="112">D305/D316</f>
        <v>0.14285714285714285</v>
      </c>
      <c r="M300" s="73">
        <f t="shared" ref="M300" si="113">E305/E316</f>
        <v>0.125</v>
      </c>
      <c r="N300" s="73"/>
      <c r="P300" t="s">
        <v>61</v>
      </c>
      <c r="Q300" s="74">
        <f>AVERAGE(K300:N300)</f>
        <v>0.15595238095238095</v>
      </c>
    </row>
    <row r="301" spans="1:17" x14ac:dyDescent="0.2">
      <c r="B301" t="s">
        <v>21</v>
      </c>
      <c r="C301">
        <v>14</v>
      </c>
      <c r="D301">
        <v>8</v>
      </c>
      <c r="E301">
        <v>4</v>
      </c>
      <c r="F301">
        <v>0</v>
      </c>
      <c r="J301" t="s">
        <v>62</v>
      </c>
      <c r="K301" s="73">
        <f>C305/SUM(C300,C304)</f>
        <v>0.32</v>
      </c>
      <c r="L301" s="73">
        <f t="shared" ref="L301" si="114">D305/SUM(D300,D304)</f>
        <v>0.25</v>
      </c>
      <c r="M301" s="73">
        <f t="shared" ref="M301" si="115">E305/SUM(E300,E304)</f>
        <v>0.33333333333333331</v>
      </c>
      <c r="N301" s="73"/>
      <c r="P301" t="s">
        <v>62</v>
      </c>
      <c r="Q301" s="74">
        <f t="shared" ref="Q301:Q306" si="116">AVERAGE(K301:N301)</f>
        <v>0.30111111111111111</v>
      </c>
    </row>
    <row r="302" spans="1:17" x14ac:dyDescent="0.2">
      <c r="B302" t="s">
        <v>23</v>
      </c>
      <c r="C302">
        <v>0</v>
      </c>
      <c r="D302">
        <v>0</v>
      </c>
      <c r="E302">
        <v>0</v>
      </c>
      <c r="F302">
        <v>0</v>
      </c>
      <c r="J302" t="s">
        <v>63</v>
      </c>
      <c r="K302" s="73">
        <f>SUM(C304,C300)/C316</f>
        <v>0.625</v>
      </c>
      <c r="L302" s="73">
        <f t="shared" ref="L302" si="117">SUM(D304,D300)/D316</f>
        <v>0.5714285714285714</v>
      </c>
      <c r="M302" s="73">
        <f t="shared" ref="M302" si="118">SUM(E304,E300)/E316</f>
        <v>0.375</v>
      </c>
      <c r="N302" s="73"/>
      <c r="P302" t="s">
        <v>63</v>
      </c>
      <c r="Q302" s="74">
        <f t="shared" si="116"/>
        <v>0.52380952380952384</v>
      </c>
    </row>
    <row r="303" spans="1:17" x14ac:dyDescent="0.2">
      <c r="B303" t="s">
        <v>25</v>
      </c>
      <c r="C303">
        <v>0</v>
      </c>
      <c r="D303">
        <v>0</v>
      </c>
      <c r="E303">
        <v>0</v>
      </c>
      <c r="F303">
        <v>0</v>
      </c>
      <c r="Q303" s="74" t="e">
        <f t="shared" si="116"/>
        <v>#DIV/0!</v>
      </c>
    </row>
    <row r="304" spans="1:17" x14ac:dyDescent="0.2">
      <c r="A304" t="s">
        <v>31</v>
      </c>
      <c r="B304" t="s">
        <v>18</v>
      </c>
      <c r="C304">
        <v>11</v>
      </c>
      <c r="D304">
        <v>4</v>
      </c>
      <c r="E304">
        <v>2</v>
      </c>
      <c r="F304">
        <v>0</v>
      </c>
      <c r="I304" s="79">
        <v>193</v>
      </c>
      <c r="J304" t="s">
        <v>64</v>
      </c>
      <c r="K304" s="73">
        <f>C312/C316</f>
        <v>0.22500000000000001</v>
      </c>
      <c r="L304" s="73">
        <f t="shared" ref="L304" si="119">D312/D316</f>
        <v>0.14285714285714285</v>
      </c>
      <c r="M304" s="73">
        <f t="shared" ref="M304" si="120">E312/E316</f>
        <v>6.25E-2</v>
      </c>
      <c r="N304" s="73"/>
      <c r="P304" t="s">
        <v>64</v>
      </c>
      <c r="Q304" s="74">
        <f t="shared" si="116"/>
        <v>0.14345238095238097</v>
      </c>
    </row>
    <row r="305" spans="1:17" x14ac:dyDescent="0.2">
      <c r="B305" t="s">
        <v>21</v>
      </c>
      <c r="C305">
        <v>8</v>
      </c>
      <c r="D305">
        <v>3</v>
      </c>
      <c r="E305">
        <v>2</v>
      </c>
      <c r="F305">
        <v>0</v>
      </c>
      <c r="I305" s="79">
        <v>193</v>
      </c>
      <c r="J305" t="s">
        <v>65</v>
      </c>
      <c r="K305" s="73">
        <f>C312/SUM(C308,C312)</f>
        <v>0.6</v>
      </c>
      <c r="L305" s="73">
        <f t="shared" ref="L305" si="121">D312/SUM(D308,D312)</f>
        <v>0.33333333333333331</v>
      </c>
      <c r="M305" s="73">
        <f t="shared" ref="M305" si="122">E312/SUM(E308,E312)</f>
        <v>0.1</v>
      </c>
      <c r="N305" s="73"/>
      <c r="P305" t="s">
        <v>65</v>
      </c>
      <c r="Q305" s="74">
        <f t="shared" si="116"/>
        <v>0.3444444444444445</v>
      </c>
    </row>
    <row r="306" spans="1:17" x14ac:dyDescent="0.2">
      <c r="B306" t="s">
        <v>23</v>
      </c>
      <c r="C306">
        <v>3</v>
      </c>
      <c r="D306">
        <v>1</v>
      </c>
      <c r="E306">
        <v>0</v>
      </c>
      <c r="F306">
        <v>0</v>
      </c>
      <c r="I306" s="79">
        <v>0</v>
      </c>
      <c r="J306" t="s">
        <v>66</v>
      </c>
      <c r="K306" s="73">
        <f>SUM(C308,C312)/C316</f>
        <v>0.375</v>
      </c>
      <c r="L306" s="73">
        <f t="shared" ref="L306" si="123">SUM(D308,D312)/D316</f>
        <v>0.42857142857142855</v>
      </c>
      <c r="M306" s="73">
        <f t="shared" ref="M306" si="124">SUM(E308,E312)/E316</f>
        <v>0.625</v>
      </c>
      <c r="N306" s="73"/>
      <c r="P306" t="s">
        <v>66</v>
      </c>
      <c r="Q306" s="74">
        <f t="shared" si="116"/>
        <v>0.47619047619047622</v>
      </c>
    </row>
    <row r="307" spans="1:17" x14ac:dyDescent="0.2">
      <c r="B307" t="s">
        <v>25</v>
      </c>
      <c r="C307">
        <v>0</v>
      </c>
      <c r="D307">
        <v>0</v>
      </c>
      <c r="E307">
        <v>0</v>
      </c>
      <c r="F307">
        <v>0</v>
      </c>
      <c r="I307" s="79">
        <v>0</v>
      </c>
    </row>
    <row r="308" spans="1:17" x14ac:dyDescent="0.2">
      <c r="A308" t="s">
        <v>30</v>
      </c>
      <c r="B308" t="s">
        <v>18</v>
      </c>
      <c r="C308">
        <v>6</v>
      </c>
      <c r="D308">
        <v>6</v>
      </c>
      <c r="E308">
        <v>9</v>
      </c>
      <c r="F308">
        <v>0</v>
      </c>
      <c r="H308">
        <v>34</v>
      </c>
      <c r="I308" s="79"/>
    </row>
    <row r="309" spans="1:17" x14ac:dyDescent="0.2">
      <c r="B309" t="s">
        <v>21</v>
      </c>
      <c r="C309">
        <v>6</v>
      </c>
      <c r="D309">
        <v>6</v>
      </c>
      <c r="E309">
        <v>9</v>
      </c>
      <c r="F309">
        <v>0</v>
      </c>
      <c r="I309" s="79"/>
    </row>
    <row r="310" spans="1:17" x14ac:dyDescent="0.2">
      <c r="B310" t="s">
        <v>23</v>
      </c>
      <c r="C310">
        <v>0</v>
      </c>
      <c r="D310">
        <v>0</v>
      </c>
      <c r="E310">
        <v>0</v>
      </c>
      <c r="F310">
        <v>0</v>
      </c>
      <c r="I310" s="79"/>
    </row>
    <row r="311" spans="1:17" x14ac:dyDescent="0.2">
      <c r="B311" t="s">
        <v>25</v>
      </c>
      <c r="C311">
        <v>0</v>
      </c>
      <c r="D311">
        <v>0</v>
      </c>
      <c r="E311">
        <v>0</v>
      </c>
      <c r="F311">
        <v>0</v>
      </c>
      <c r="I311" s="79"/>
    </row>
    <row r="312" spans="1:17" x14ac:dyDescent="0.2">
      <c r="A312" t="s">
        <v>31</v>
      </c>
      <c r="B312" t="s">
        <v>18</v>
      </c>
      <c r="C312">
        <v>9</v>
      </c>
      <c r="D312">
        <v>3</v>
      </c>
      <c r="E312">
        <v>1</v>
      </c>
      <c r="F312">
        <v>0</v>
      </c>
      <c r="I312" s="79">
        <v>188</v>
      </c>
    </row>
    <row r="313" spans="1:17" x14ac:dyDescent="0.2">
      <c r="B313" t="s">
        <v>21</v>
      </c>
      <c r="C313">
        <v>9</v>
      </c>
      <c r="D313">
        <v>3</v>
      </c>
      <c r="E313">
        <v>1</v>
      </c>
      <c r="F313">
        <v>0</v>
      </c>
      <c r="I313" s="79">
        <v>188</v>
      </c>
    </row>
    <row r="314" spans="1:17" x14ac:dyDescent="0.2">
      <c r="B314" t="s">
        <v>23</v>
      </c>
      <c r="C314">
        <v>0</v>
      </c>
      <c r="D314">
        <v>0</v>
      </c>
      <c r="E314">
        <v>0</v>
      </c>
      <c r="F314">
        <v>0</v>
      </c>
      <c r="I314" s="79">
        <v>0</v>
      </c>
    </row>
    <row r="315" spans="1:17" x14ac:dyDescent="0.2">
      <c r="B315" t="s">
        <v>25</v>
      </c>
      <c r="C315">
        <v>0</v>
      </c>
      <c r="D315">
        <v>0</v>
      </c>
      <c r="E315">
        <v>0</v>
      </c>
      <c r="F315">
        <v>0</v>
      </c>
      <c r="I315" s="79">
        <v>0</v>
      </c>
    </row>
    <row r="316" spans="1:17" x14ac:dyDescent="0.2">
      <c r="C316">
        <v>40</v>
      </c>
      <c r="D316">
        <v>21</v>
      </c>
      <c r="E316">
        <v>16</v>
      </c>
      <c r="F316">
        <v>0</v>
      </c>
      <c r="I316" s="79">
        <v>100</v>
      </c>
      <c r="K316">
        <f>A316</f>
        <v>0</v>
      </c>
      <c r="P316">
        <f>A316</f>
        <v>0</v>
      </c>
      <c r="Q316" t="s">
        <v>67</v>
      </c>
    </row>
    <row r="317" spans="1:17" x14ac:dyDescent="0.2">
      <c r="C317" t="s">
        <v>2</v>
      </c>
      <c r="D317" t="s">
        <v>14</v>
      </c>
      <c r="E317" t="s">
        <v>12</v>
      </c>
      <c r="F317" t="s">
        <v>13</v>
      </c>
      <c r="G317" t="s">
        <v>15</v>
      </c>
      <c r="H317" t="s">
        <v>16</v>
      </c>
      <c r="K317" t="str">
        <f>C317</f>
        <v>B1</v>
      </c>
      <c r="L317" t="str">
        <f>D317</f>
        <v>B2</v>
      </c>
      <c r="M317" t="str">
        <f>E317</f>
        <v>B3</v>
      </c>
      <c r="N317" t="str">
        <f>F317</f>
        <v>B4</v>
      </c>
    </row>
    <row r="318" spans="1:17" x14ac:dyDescent="0.2">
      <c r="A318" t="s">
        <v>30</v>
      </c>
      <c r="B318" t="s">
        <v>18</v>
      </c>
      <c r="C318">
        <v>14</v>
      </c>
      <c r="D318">
        <v>0</v>
      </c>
      <c r="E318">
        <v>6</v>
      </c>
      <c r="F318">
        <v>0</v>
      </c>
      <c r="H318">
        <v>30</v>
      </c>
      <c r="J318" t="s">
        <v>61</v>
      </c>
      <c r="K318" s="73">
        <f>C323/C334</f>
        <v>0.13636363636363635</v>
      </c>
      <c r="L318" s="73"/>
      <c r="M318" s="73">
        <f t="shared" ref="M318" si="125">E323/E334</f>
        <v>0.26666666666666666</v>
      </c>
      <c r="N318" s="73"/>
      <c r="P318" t="s">
        <v>61</v>
      </c>
      <c r="Q318" s="74">
        <f>AVERAGE(K318:N318)</f>
        <v>0.20151515151515151</v>
      </c>
    </row>
    <row r="319" spans="1:17" x14ac:dyDescent="0.2">
      <c r="B319" t="s">
        <v>21</v>
      </c>
      <c r="C319">
        <v>14</v>
      </c>
      <c r="D319">
        <v>0</v>
      </c>
      <c r="E319">
        <v>6</v>
      </c>
      <c r="F319">
        <v>0</v>
      </c>
      <c r="J319" t="s">
        <v>62</v>
      </c>
      <c r="K319" s="73">
        <f>C323/SUM(C318,C322)</f>
        <v>0.3</v>
      </c>
      <c r="L319" s="73"/>
      <c r="M319" s="73">
        <f t="shared" ref="M319" si="126">E323/SUM(E318,E322)</f>
        <v>0.4</v>
      </c>
      <c r="N319" s="73"/>
      <c r="P319" t="s">
        <v>62</v>
      </c>
      <c r="Q319" s="74">
        <f t="shared" ref="Q319:Q324" si="127">AVERAGE(K319:N319)</f>
        <v>0.35</v>
      </c>
    </row>
    <row r="320" spans="1:17" x14ac:dyDescent="0.2">
      <c r="B320" t="s">
        <v>23</v>
      </c>
      <c r="C320">
        <v>0</v>
      </c>
      <c r="D320">
        <v>0</v>
      </c>
      <c r="E320">
        <v>0</v>
      </c>
      <c r="F320">
        <v>0</v>
      </c>
      <c r="J320" t="s">
        <v>63</v>
      </c>
      <c r="K320" s="73">
        <f>SUM(C322,C318)/C334</f>
        <v>0.45454545454545453</v>
      </c>
      <c r="L320" s="73"/>
      <c r="M320" s="73">
        <f t="shared" ref="M320" si="128">SUM(E322,E318)/E334</f>
        <v>0.66666666666666663</v>
      </c>
      <c r="N320" s="73"/>
      <c r="P320" t="s">
        <v>63</v>
      </c>
      <c r="Q320" s="74">
        <f t="shared" si="127"/>
        <v>0.56060606060606055</v>
      </c>
    </row>
    <row r="321" spans="1:17" x14ac:dyDescent="0.2">
      <c r="B321" t="s">
        <v>25</v>
      </c>
      <c r="C321">
        <v>0</v>
      </c>
      <c r="D321">
        <v>0</v>
      </c>
      <c r="E321">
        <v>0</v>
      </c>
      <c r="F321">
        <v>0</v>
      </c>
      <c r="Q321" s="74" t="e">
        <f t="shared" si="127"/>
        <v>#DIV/0!</v>
      </c>
    </row>
    <row r="322" spans="1:17" x14ac:dyDescent="0.2">
      <c r="A322" t="s">
        <v>31</v>
      </c>
      <c r="B322" t="s">
        <v>18</v>
      </c>
      <c r="C322">
        <v>6</v>
      </c>
      <c r="D322">
        <v>0</v>
      </c>
      <c r="E322">
        <v>4</v>
      </c>
      <c r="F322">
        <v>0</v>
      </c>
      <c r="I322" s="79">
        <v>193</v>
      </c>
      <c r="J322" t="s">
        <v>64</v>
      </c>
      <c r="K322" s="73">
        <f>C330/C334</f>
        <v>0.13636363636363635</v>
      </c>
      <c r="L322" s="73"/>
      <c r="M322" s="73">
        <f t="shared" ref="M322" si="129">E330/E334</f>
        <v>6.6666666666666666E-2</v>
      </c>
      <c r="N322" s="73"/>
      <c r="P322" t="s">
        <v>64</v>
      </c>
      <c r="Q322" s="74">
        <f t="shared" si="127"/>
        <v>0.1015151515151515</v>
      </c>
    </row>
    <row r="323" spans="1:17" x14ac:dyDescent="0.2">
      <c r="B323" t="s">
        <v>21</v>
      </c>
      <c r="C323">
        <v>6</v>
      </c>
      <c r="D323">
        <v>0</v>
      </c>
      <c r="E323">
        <v>4</v>
      </c>
      <c r="F323">
        <v>0</v>
      </c>
      <c r="I323" s="79">
        <v>193</v>
      </c>
      <c r="J323" t="s">
        <v>65</v>
      </c>
      <c r="K323" s="73">
        <f>C330/SUM(C326,C330)</f>
        <v>0.25</v>
      </c>
      <c r="L323" s="73"/>
      <c r="M323" s="73">
        <f t="shared" ref="M323" si="130">E330/SUM(E326,E330)</f>
        <v>0.2</v>
      </c>
      <c r="N323" s="73"/>
      <c r="P323" t="s">
        <v>65</v>
      </c>
      <c r="Q323" s="74">
        <f t="shared" si="127"/>
        <v>0.22500000000000001</v>
      </c>
    </row>
    <row r="324" spans="1:17" x14ac:dyDescent="0.2">
      <c r="B324" t="s">
        <v>23</v>
      </c>
      <c r="C324">
        <v>0</v>
      </c>
      <c r="D324">
        <v>0</v>
      </c>
      <c r="E324">
        <v>0</v>
      </c>
      <c r="F324">
        <v>0</v>
      </c>
      <c r="I324" s="79">
        <v>0</v>
      </c>
      <c r="J324" t="s">
        <v>66</v>
      </c>
      <c r="K324" s="73">
        <f>SUM(C326,C330)/C334</f>
        <v>0.54545454545454541</v>
      </c>
      <c r="L324" s="73"/>
      <c r="M324" s="73">
        <f t="shared" ref="M324" si="131">SUM(E326,E330)/E334</f>
        <v>0.33333333333333331</v>
      </c>
      <c r="N324" s="73"/>
      <c r="P324" t="s">
        <v>66</v>
      </c>
      <c r="Q324" s="74">
        <f t="shared" si="127"/>
        <v>0.43939393939393934</v>
      </c>
    </row>
    <row r="325" spans="1:17" x14ac:dyDescent="0.2">
      <c r="B325" t="s">
        <v>25</v>
      </c>
      <c r="C325">
        <v>0</v>
      </c>
      <c r="D325">
        <v>0</v>
      </c>
      <c r="E325">
        <v>0</v>
      </c>
      <c r="F325">
        <v>0</v>
      </c>
      <c r="I325" s="79">
        <v>0</v>
      </c>
    </row>
    <row r="326" spans="1:17" x14ac:dyDescent="0.2">
      <c r="A326" t="s">
        <v>30</v>
      </c>
      <c r="B326" t="s">
        <v>18</v>
      </c>
      <c r="C326">
        <v>18</v>
      </c>
      <c r="D326">
        <v>0</v>
      </c>
      <c r="E326">
        <v>4</v>
      </c>
      <c r="F326">
        <v>0</v>
      </c>
      <c r="H326">
        <v>29</v>
      </c>
      <c r="I326" s="79"/>
    </row>
    <row r="327" spans="1:17" x14ac:dyDescent="0.2">
      <c r="B327" t="s">
        <v>21</v>
      </c>
      <c r="C327">
        <v>18</v>
      </c>
      <c r="D327">
        <v>0</v>
      </c>
      <c r="E327">
        <v>4</v>
      </c>
      <c r="F327">
        <v>0</v>
      </c>
      <c r="I327" s="79"/>
    </row>
    <row r="328" spans="1:17" x14ac:dyDescent="0.2">
      <c r="B328" t="s">
        <v>23</v>
      </c>
      <c r="C328">
        <v>0</v>
      </c>
      <c r="D328">
        <v>0</v>
      </c>
      <c r="E328">
        <v>0</v>
      </c>
      <c r="F328">
        <v>0</v>
      </c>
      <c r="I328" s="79"/>
    </row>
    <row r="329" spans="1:17" x14ac:dyDescent="0.2">
      <c r="B329" t="s">
        <v>25</v>
      </c>
      <c r="C329">
        <v>0</v>
      </c>
      <c r="D329">
        <v>0</v>
      </c>
      <c r="E329">
        <v>0</v>
      </c>
      <c r="F329">
        <v>0</v>
      </c>
      <c r="I329" s="79"/>
    </row>
    <row r="330" spans="1:17" x14ac:dyDescent="0.2">
      <c r="A330" t="s">
        <v>31</v>
      </c>
      <c r="B330" t="s">
        <v>18</v>
      </c>
      <c r="C330">
        <v>6</v>
      </c>
      <c r="D330">
        <v>0</v>
      </c>
      <c r="E330">
        <v>1</v>
      </c>
      <c r="F330">
        <v>0</v>
      </c>
      <c r="I330" s="79">
        <v>188</v>
      </c>
    </row>
    <row r="331" spans="1:17" x14ac:dyDescent="0.2">
      <c r="B331" t="s">
        <v>21</v>
      </c>
      <c r="C331">
        <v>6</v>
      </c>
      <c r="D331">
        <v>0</v>
      </c>
      <c r="E331">
        <v>1</v>
      </c>
      <c r="F331">
        <v>0</v>
      </c>
      <c r="I331" s="79">
        <v>188</v>
      </c>
    </row>
    <row r="332" spans="1:17" x14ac:dyDescent="0.2">
      <c r="B332" t="s">
        <v>23</v>
      </c>
      <c r="C332">
        <v>0</v>
      </c>
      <c r="D332">
        <v>0</v>
      </c>
      <c r="E332">
        <v>0</v>
      </c>
      <c r="F332">
        <v>0</v>
      </c>
      <c r="I332" s="79">
        <v>0</v>
      </c>
    </row>
    <row r="333" spans="1:17" x14ac:dyDescent="0.2">
      <c r="B333" t="s">
        <v>25</v>
      </c>
      <c r="C333">
        <v>0</v>
      </c>
      <c r="D333">
        <v>0</v>
      </c>
      <c r="E333">
        <v>0</v>
      </c>
      <c r="F333">
        <v>0</v>
      </c>
      <c r="I333" s="79">
        <v>0</v>
      </c>
    </row>
    <row r="334" spans="1:17" x14ac:dyDescent="0.2">
      <c r="C334">
        <v>44</v>
      </c>
      <c r="D334">
        <v>0</v>
      </c>
      <c r="E334">
        <v>15</v>
      </c>
      <c r="F334">
        <v>0</v>
      </c>
      <c r="I334" s="7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Data</vt:lpstr>
      <vt:lpstr>Female male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Santiago, John</cp:lastModifiedBy>
  <dcterms:created xsi:type="dcterms:W3CDTF">2021-08-23T16:53:54Z</dcterms:created>
  <dcterms:modified xsi:type="dcterms:W3CDTF">2025-04-24T17:45:19Z</dcterms:modified>
</cp:coreProperties>
</file>